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DDBC7E89-1365-4037-BB44-2F6F166D5F49}"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H8" i="9" l="1"/>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6" i="71"/>
  <c r="F26" i="71"/>
  <c r="D26" i="71"/>
  <c r="R25" i="71"/>
  <c r="F25" i="71"/>
  <c r="D25" i="71"/>
  <c r="R24" i="71"/>
  <c r="L24" i="71"/>
  <c r="J24" i="71"/>
  <c r="H24" i="71"/>
  <c r="F24" i="71"/>
  <c r="D24" i="71"/>
  <c r="R23" i="71"/>
  <c r="P23" i="71"/>
  <c r="N23" i="71"/>
  <c r="L23" i="71"/>
  <c r="J23" i="71"/>
  <c r="H23" i="71"/>
  <c r="F23" i="71"/>
  <c r="D23" i="71"/>
  <c r="R22" i="71"/>
  <c r="P22" i="71"/>
  <c r="N22" i="71"/>
  <c r="L22" i="71"/>
  <c r="J22" i="71"/>
  <c r="H22" i="71"/>
  <c r="F22" i="71"/>
  <c r="D22" i="71"/>
  <c r="R21" i="71"/>
  <c r="P21" i="71"/>
  <c r="N21" i="71"/>
  <c r="L21" i="71"/>
  <c r="J21" i="71"/>
  <c r="H21" i="71"/>
  <c r="F21" i="71"/>
  <c r="D21" i="71"/>
  <c r="R20" i="71"/>
  <c r="J20" i="71"/>
  <c r="H20" i="71"/>
  <c r="F20" i="71"/>
  <c r="D20" i="71"/>
  <c r="R19" i="71"/>
  <c r="P19" i="71"/>
  <c r="N19" i="71"/>
  <c r="L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L14" i="71"/>
  <c r="J14" i="71"/>
  <c r="H14" i="71"/>
  <c r="F14" i="71"/>
  <c r="D14"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6" i="70"/>
  <c r="F26" i="70"/>
  <c r="D26" i="70"/>
  <c r="R25" i="70"/>
  <c r="F25" i="70"/>
  <c r="D25" i="70"/>
  <c r="R24" i="70"/>
  <c r="L24" i="70"/>
  <c r="J24" i="70"/>
  <c r="H24" i="70"/>
  <c r="F24" i="70"/>
  <c r="D24" i="70"/>
  <c r="R23" i="70"/>
  <c r="P23" i="70"/>
  <c r="N23" i="70"/>
  <c r="L23" i="70"/>
  <c r="J23" i="70"/>
  <c r="H23" i="70"/>
  <c r="F23" i="70"/>
  <c r="D23" i="70"/>
  <c r="R22" i="70"/>
  <c r="P22" i="70"/>
  <c r="N22" i="70"/>
  <c r="L22" i="70"/>
  <c r="J22" i="70"/>
  <c r="H22" i="70"/>
  <c r="F22" i="70"/>
  <c r="D22" i="70"/>
  <c r="R21" i="70"/>
  <c r="P21" i="70"/>
  <c r="N21" i="70"/>
  <c r="L21" i="70"/>
  <c r="J21" i="70"/>
  <c r="H21" i="70"/>
  <c r="F21" i="70"/>
  <c r="D21" i="70"/>
  <c r="R20" i="70"/>
  <c r="J20" i="70"/>
  <c r="H20" i="70"/>
  <c r="F20" i="70"/>
  <c r="D20" i="70"/>
  <c r="R19" i="70"/>
  <c r="P19" i="70"/>
  <c r="N19" i="70"/>
  <c r="L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L14" i="70"/>
  <c r="J14" i="70"/>
  <c r="H14" i="70"/>
  <c r="F14" i="70"/>
  <c r="D14"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J24" i="23"/>
  <c r="P14" i="23"/>
  <c r="L9" i="23"/>
  <c r="P14" i="24"/>
  <c r="L9" i="24"/>
  <c r="J33" i="24"/>
  <c r="J24" i="24"/>
  <c r="N35" i="26"/>
  <c r="P35" i="26"/>
  <c r="L39" i="25"/>
  <c r="L38" i="25"/>
  <c r="L36" i="25"/>
  <c r="J37" i="25"/>
  <c r="N9" i="25"/>
  <c r="P41" i="26"/>
  <c r="N41" i="26"/>
  <c r="P40" i="26"/>
  <c r="N40" i="26"/>
  <c r="P39" i="26"/>
  <c r="N39" i="26"/>
  <c r="P34" i="26"/>
  <c r="N34" i="26"/>
  <c r="P33" i="26"/>
  <c r="N33" i="26"/>
  <c r="P32" i="26"/>
  <c r="N32" i="26"/>
  <c r="P31" i="26"/>
  <c r="N31" i="26"/>
  <c r="P30" i="26"/>
  <c r="N30" i="26"/>
  <c r="P29" i="26"/>
  <c r="N29" i="26"/>
  <c r="N28" i="26"/>
  <c r="P27" i="26"/>
  <c r="N27" i="26"/>
  <c r="P26" i="26"/>
  <c r="N26" i="26"/>
  <c r="P25" i="26"/>
  <c r="N25" i="26"/>
  <c r="P24" i="26"/>
  <c r="N24" i="26"/>
  <c r="P22" i="26"/>
  <c r="N22" i="26"/>
  <c r="P21" i="26"/>
  <c r="N21" i="26"/>
  <c r="P20" i="26"/>
  <c r="N20" i="26"/>
  <c r="P19" i="26"/>
  <c r="N19" i="26"/>
  <c r="P18" i="26"/>
  <c r="N18" i="26"/>
  <c r="P17" i="26"/>
  <c r="N17" i="26"/>
  <c r="P16" i="26"/>
  <c r="N16" i="26"/>
  <c r="P14" i="26"/>
  <c r="N14" i="26"/>
  <c r="P13" i="26"/>
  <c r="N13" i="26"/>
  <c r="P12" i="26"/>
  <c r="N12" i="26"/>
  <c r="P11" i="26"/>
  <c r="N11" i="26"/>
  <c r="P10" i="26"/>
  <c r="N10" i="26"/>
  <c r="N9" i="26"/>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L38" i="26"/>
  <c r="L36" i="26"/>
  <c r="J37" i="26"/>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8" i="5"/>
  <c r="R27" i="5"/>
  <c r="R26" i="5"/>
  <c r="R25"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7" i="45"/>
  <c r="V27" i="45"/>
  <c r="T27" i="45"/>
  <c r="T26" i="45"/>
  <c r="X24" i="45"/>
  <c r="V24" i="45"/>
  <c r="T24" i="45"/>
  <c r="X23" i="45"/>
  <c r="V23" i="45"/>
  <c r="T23" i="45"/>
  <c r="X22" i="45"/>
  <c r="V22" i="45"/>
  <c r="T22" i="45"/>
  <c r="X21" i="45"/>
  <c r="V21" i="45"/>
  <c r="T21" i="45"/>
  <c r="V20" i="45"/>
  <c r="T20" i="45"/>
  <c r="X19" i="45"/>
  <c r="V19" i="45"/>
  <c r="T19" i="45"/>
  <c r="X18" i="45"/>
  <c r="V18" i="45"/>
  <c r="T18" i="45"/>
  <c r="V16" i="45"/>
  <c r="T16" i="45"/>
  <c r="X15" i="45"/>
  <c r="V15" i="45"/>
  <c r="T15" i="45"/>
  <c r="X14" i="45"/>
  <c r="V14" i="45"/>
  <c r="T14" i="45"/>
  <c r="X13" i="45"/>
  <c r="V13" i="45"/>
  <c r="T13" i="45"/>
  <c r="X12" i="45"/>
  <c r="V12" i="45"/>
  <c r="T12" i="45"/>
  <c r="X11" i="45"/>
  <c r="V11" i="45"/>
  <c r="T11" i="45"/>
  <c r="V10" i="45"/>
  <c r="T10" i="45"/>
  <c r="V9" i="45"/>
  <c r="T9" i="45"/>
  <c r="R17"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30" i="8"/>
  <c r="N58" i="7"/>
  <c r="L14" i="7"/>
  <c r="J30" i="7"/>
  <c r="J26" i="24"/>
  <c r="H33" i="24"/>
  <c r="H24" i="24"/>
  <c r="J33" i="23"/>
  <c r="J26" i="23"/>
  <c r="H33" i="23"/>
  <c r="H24" i="23"/>
  <c r="F32" i="27"/>
  <c r="H26" i="27"/>
  <c r="F32" i="28"/>
  <c r="H26" i="28"/>
  <c r="H28" i="32"/>
  <c r="N10" i="31"/>
  <c r="H28" i="31"/>
  <c r="F15" i="39"/>
  <c r="H11" i="40"/>
  <c r="F15" i="40"/>
  <c r="F15" i="41"/>
  <c r="F15" i="42"/>
  <c r="P28" i="5" l="1"/>
  <c r="P27" i="5"/>
  <c r="P26" i="5"/>
  <c r="P25" i="5"/>
  <c r="T9" i="49"/>
  <c r="T9" i="50"/>
  <c r="R26" i="45"/>
  <c r="R25" i="45"/>
  <c r="P17"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30" i="8"/>
  <c r="L62" i="7"/>
  <c r="P63" i="7"/>
  <c r="N59" i="7"/>
  <c r="N57" i="7"/>
  <c r="L51" i="7"/>
  <c r="J39" i="7"/>
  <c r="H30" i="7"/>
  <c r="H26" i="24"/>
  <c r="F24" i="24"/>
  <c r="H26" i="23"/>
  <c r="F24" i="23"/>
  <c r="L15" i="25"/>
  <c r="L15" i="26"/>
  <c r="F26" i="27"/>
  <c r="J22" i="27"/>
  <c r="F26" i="28"/>
  <c r="J22" i="28"/>
  <c r="F21" i="30"/>
  <c r="F19" i="30"/>
  <c r="J29" i="31"/>
  <c r="J19" i="31"/>
  <c r="P31" i="69"/>
  <c r="N31" i="69"/>
  <c r="L31" i="69"/>
  <c r="P30" i="37"/>
  <c r="J29" i="37"/>
  <c r="L24" i="37"/>
  <c r="L9" i="37"/>
  <c r="P30" i="38"/>
  <c r="J29" i="38"/>
  <c r="L24" i="38"/>
  <c r="L9" i="38"/>
  <c r="F11" i="39"/>
  <c r="F11" i="40"/>
  <c r="C34" i="70" l="1"/>
  <c r="B34" i="70"/>
  <c r="C33" i="70"/>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1" i="37"/>
  <c r="J31" i="37"/>
  <c r="H31" i="37"/>
  <c r="F31" i="37"/>
  <c r="D31" i="37"/>
  <c r="C31" i="37"/>
  <c r="B31" i="37"/>
  <c r="R30" i="37"/>
  <c r="N30" i="37"/>
  <c r="L30" i="37"/>
  <c r="J30" i="37"/>
  <c r="H30" i="37"/>
  <c r="F30" i="37"/>
  <c r="D30" i="37"/>
  <c r="C30" i="37"/>
  <c r="B30" i="37"/>
  <c r="R29" i="37"/>
  <c r="H29" i="37"/>
  <c r="F29" i="37"/>
  <c r="D29" i="37"/>
  <c r="C29" i="37"/>
  <c r="B29" i="37"/>
  <c r="R28" i="37"/>
  <c r="P28" i="37"/>
  <c r="N28" i="37"/>
  <c r="L28" i="37"/>
  <c r="J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J24" i="37"/>
  <c r="H24" i="37"/>
  <c r="F24" i="37"/>
  <c r="D24" i="37"/>
  <c r="C24" i="37"/>
  <c r="B24" i="37"/>
  <c r="R23" i="37"/>
  <c r="J23" i="37"/>
  <c r="H23" i="37"/>
  <c r="F23" i="37"/>
  <c r="D23" i="37"/>
  <c r="C23" i="37"/>
  <c r="B23" i="37"/>
  <c r="R22" i="37"/>
  <c r="N22" i="37"/>
  <c r="L22" i="37"/>
  <c r="J22" i="37"/>
  <c r="H22" i="37"/>
  <c r="F22" i="37"/>
  <c r="D22" i="37"/>
  <c r="C22" i="37"/>
  <c r="B22" i="37"/>
  <c r="R21" i="37"/>
  <c r="N21" i="37"/>
  <c r="L21" i="37"/>
  <c r="J21" i="37"/>
  <c r="H21" i="37"/>
  <c r="F21" i="37"/>
  <c r="D21" i="37"/>
  <c r="C21" i="37"/>
  <c r="B21" i="37"/>
  <c r="R20" i="37"/>
  <c r="P20" i="37"/>
  <c r="N20" i="37"/>
  <c r="L20" i="37"/>
  <c r="J20" i="37"/>
  <c r="H20" i="37"/>
  <c r="F20" i="37"/>
  <c r="D20" i="37"/>
  <c r="C20" i="37"/>
  <c r="B20" i="37"/>
  <c r="R19" i="37"/>
  <c r="J19" i="37"/>
  <c r="H19" i="37"/>
  <c r="F19" i="37"/>
  <c r="D19" i="37"/>
  <c r="C19" i="37"/>
  <c r="B19" i="37"/>
  <c r="R18" i="37"/>
  <c r="P18" i="37"/>
  <c r="N18" i="37"/>
  <c r="L18" i="37"/>
  <c r="J18" i="37"/>
  <c r="H18" i="37"/>
  <c r="F18" i="37"/>
  <c r="D18" i="37"/>
  <c r="C18" i="37"/>
  <c r="B18" i="37"/>
  <c r="R17" i="37"/>
  <c r="P17" i="37"/>
  <c r="N17" i="37"/>
  <c r="L17" i="37"/>
  <c r="J17" i="37"/>
  <c r="H17" i="37"/>
  <c r="F17" i="37"/>
  <c r="D17" i="37"/>
  <c r="C17" i="37"/>
  <c r="B17" i="37"/>
  <c r="R16" i="37"/>
  <c r="L16" i="37"/>
  <c r="J16" i="37"/>
  <c r="H16" i="37"/>
  <c r="F16" i="37"/>
  <c r="D16" i="37"/>
  <c r="C16" i="37"/>
  <c r="B16"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2" i="6"/>
  <c r="T32" i="6"/>
  <c r="R32" i="6"/>
  <c r="P32" i="6"/>
  <c r="N32" i="6"/>
  <c r="L32" i="6"/>
  <c r="J32" i="6"/>
  <c r="H32" i="6"/>
  <c r="F32" i="6"/>
  <c r="D32" i="6"/>
  <c r="C32" i="6"/>
  <c r="B32" i="6"/>
  <c r="Z31" i="6"/>
  <c r="X31" i="6"/>
  <c r="V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T25" i="6"/>
  <c r="R25" i="6"/>
  <c r="P25" i="6"/>
  <c r="N25" i="6"/>
  <c r="L25" i="6"/>
  <c r="J25" i="6"/>
  <c r="H25" i="6"/>
  <c r="F25" i="6"/>
  <c r="D25" i="6"/>
  <c r="C25" i="6"/>
  <c r="B25" i="6"/>
  <c r="Z24" i="6"/>
  <c r="X24" i="6"/>
  <c r="V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7" i="5"/>
  <c r="T37" i="5"/>
  <c r="R37" i="5"/>
  <c r="P37" i="5"/>
  <c r="N37" i="5"/>
  <c r="L37" i="5"/>
  <c r="J37" i="5"/>
  <c r="H37" i="5"/>
  <c r="F37" i="5"/>
  <c r="D37" i="5"/>
  <c r="C37" i="5"/>
  <c r="B37" i="5"/>
  <c r="Z36" i="5"/>
  <c r="X36" i="5"/>
  <c r="V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T30" i="5"/>
  <c r="R30" i="5"/>
  <c r="P30" i="5"/>
  <c r="N30" i="5"/>
  <c r="L30" i="5"/>
  <c r="J30" i="5"/>
  <c r="H30" i="5"/>
  <c r="F30" i="5"/>
  <c r="D30" i="5"/>
  <c r="C30" i="5"/>
  <c r="B30" i="5"/>
  <c r="Z29" i="5"/>
  <c r="X29" i="5"/>
  <c r="V29" i="5"/>
  <c r="T29" i="5"/>
  <c r="R29" i="5"/>
  <c r="P29" i="5"/>
  <c r="N29" i="5"/>
  <c r="L29" i="5"/>
  <c r="J29" i="5"/>
  <c r="H29" i="5"/>
  <c r="F29" i="5"/>
  <c r="D29" i="5"/>
  <c r="C29" i="5"/>
  <c r="B29" i="5"/>
  <c r="Z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X24" i="5"/>
  <c r="V24" i="5"/>
  <c r="T24"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7" i="45"/>
  <c r="R27" i="45"/>
  <c r="P27" i="45"/>
  <c r="N27" i="45"/>
  <c r="L27" i="45"/>
  <c r="J27" i="45"/>
  <c r="H27" i="45"/>
  <c r="F27" i="45"/>
  <c r="D27" i="45"/>
  <c r="C27" i="45"/>
  <c r="B27" i="45"/>
  <c r="Z26" i="45"/>
  <c r="P26" i="45"/>
  <c r="N26" i="45"/>
  <c r="L26" i="45"/>
  <c r="J26" i="45"/>
  <c r="H26" i="45"/>
  <c r="F26" i="45"/>
  <c r="D26" i="45"/>
  <c r="C26" i="45"/>
  <c r="B26" i="45"/>
  <c r="Z25" i="45"/>
  <c r="P25" i="45"/>
  <c r="N25" i="45"/>
  <c r="L25" i="45"/>
  <c r="J25" i="45"/>
  <c r="H25" i="45"/>
  <c r="F25" i="45"/>
  <c r="D25" i="45"/>
  <c r="C25" i="45"/>
  <c r="B25" i="45"/>
  <c r="Z24" i="45"/>
  <c r="R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N17" i="45"/>
  <c r="L17" i="45"/>
  <c r="J17" i="45"/>
  <c r="H17" i="45"/>
  <c r="F17" i="45"/>
  <c r="D17" i="45"/>
  <c r="C17" i="45"/>
  <c r="B17" i="45"/>
  <c r="Z16" i="45"/>
  <c r="R16" i="45"/>
  <c r="P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7" i="8"/>
  <c r="P37" i="8"/>
  <c r="N37" i="8"/>
  <c r="L37" i="8"/>
  <c r="J37" i="8"/>
  <c r="H37" i="8"/>
  <c r="F37" i="8"/>
  <c r="D37" i="8"/>
  <c r="C37" i="8"/>
  <c r="B37" i="8"/>
  <c r="R36" i="8"/>
  <c r="N36" i="8"/>
  <c r="L36" i="8"/>
  <c r="J36" i="8"/>
  <c r="H36" i="8"/>
  <c r="F36" i="8"/>
  <c r="D36" i="8"/>
  <c r="C36" i="8"/>
  <c r="B36" i="8"/>
  <c r="R35" i="8"/>
  <c r="N35" i="8"/>
  <c r="L35" i="8"/>
  <c r="J35" i="8"/>
  <c r="H35" i="8"/>
  <c r="F35" i="8"/>
  <c r="D35" i="8"/>
  <c r="C35" i="8"/>
  <c r="B35" i="8"/>
  <c r="R34" i="8"/>
  <c r="P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F30" i="8"/>
  <c r="D30" i="8"/>
  <c r="C30" i="8"/>
  <c r="B30" i="8"/>
  <c r="R29" i="8"/>
  <c r="P29" i="8"/>
  <c r="N29" i="8"/>
  <c r="L29" i="8"/>
  <c r="J29" i="8"/>
  <c r="H29" i="8"/>
  <c r="F29" i="8"/>
  <c r="D29" i="8"/>
  <c r="C29" i="8"/>
  <c r="B29" i="8"/>
  <c r="R28" i="8"/>
  <c r="L28" i="8"/>
  <c r="J28" i="8"/>
  <c r="H28" i="8"/>
  <c r="F28" i="8"/>
  <c r="D28" i="8"/>
  <c r="C28" i="8"/>
  <c r="B28" i="8"/>
  <c r="R27" i="8"/>
  <c r="P27" i="8"/>
  <c r="N27" i="8"/>
  <c r="L27" i="8"/>
  <c r="J27" i="8"/>
  <c r="H27" i="8"/>
  <c r="F27" i="8"/>
  <c r="D27" i="8"/>
  <c r="C27" i="8"/>
  <c r="B27" i="8"/>
  <c r="R26" i="8"/>
  <c r="P26" i="8"/>
  <c r="N26" i="8"/>
  <c r="L26" i="8"/>
  <c r="J26" i="8"/>
  <c r="H26" i="8"/>
  <c r="F26" i="8"/>
  <c r="D26" i="8"/>
  <c r="C26" i="8"/>
  <c r="B26" i="8"/>
  <c r="R25" i="8"/>
  <c r="L25" i="8"/>
  <c r="J25" i="8"/>
  <c r="H25" i="8"/>
  <c r="F25" i="8"/>
  <c r="D25" i="8"/>
  <c r="C25" i="8"/>
  <c r="B25" i="8"/>
  <c r="R24" i="8"/>
  <c r="P24" i="8"/>
  <c r="N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N19" i="8"/>
  <c r="L19" i="8"/>
  <c r="J19" i="8"/>
  <c r="H19" i="8"/>
  <c r="F19" i="8"/>
  <c r="D19" i="8"/>
  <c r="C19" i="8"/>
  <c r="B19"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7" i="7"/>
  <c r="P37" i="7"/>
  <c r="N37" i="7"/>
  <c r="L37" i="7"/>
  <c r="J37" i="7"/>
  <c r="H37" i="7"/>
  <c r="F37" i="7"/>
  <c r="D37" i="7"/>
  <c r="C37" i="7"/>
  <c r="B37" i="7"/>
  <c r="R36" i="7"/>
  <c r="N36" i="7"/>
  <c r="L36" i="7"/>
  <c r="J36" i="7"/>
  <c r="H36" i="7"/>
  <c r="F36" i="7"/>
  <c r="D36" i="7"/>
  <c r="C36" i="7"/>
  <c r="B36" i="7"/>
  <c r="R35" i="7"/>
  <c r="N35" i="7"/>
  <c r="L35" i="7"/>
  <c r="J35" i="7"/>
  <c r="H35" i="7"/>
  <c r="F35" i="7"/>
  <c r="D35" i="7"/>
  <c r="C35" i="7"/>
  <c r="B35" i="7"/>
  <c r="R34" i="7"/>
  <c r="P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F30" i="7"/>
  <c r="D30" i="7"/>
  <c r="C30" i="7"/>
  <c r="B30" i="7"/>
  <c r="R29" i="7"/>
  <c r="P29" i="7"/>
  <c r="N29" i="7"/>
  <c r="L29" i="7"/>
  <c r="J29" i="7"/>
  <c r="H29" i="7"/>
  <c r="F29" i="7"/>
  <c r="D29" i="7"/>
  <c r="C29" i="7"/>
  <c r="B29" i="7"/>
  <c r="R28" i="7"/>
  <c r="L28" i="7"/>
  <c r="J28" i="7"/>
  <c r="H28" i="7"/>
  <c r="F28" i="7"/>
  <c r="D28" i="7"/>
  <c r="C28" i="7"/>
  <c r="B28" i="7"/>
  <c r="R27" i="7"/>
  <c r="P27" i="7"/>
  <c r="N27" i="7"/>
  <c r="L27" i="7"/>
  <c r="J27" i="7"/>
  <c r="H27" i="7"/>
  <c r="F27" i="7"/>
  <c r="D27" i="7"/>
  <c r="C27" i="7"/>
  <c r="B27" i="7"/>
  <c r="R26" i="7"/>
  <c r="P26" i="7"/>
  <c r="N26" i="7"/>
  <c r="L26" i="7"/>
  <c r="J26" i="7"/>
  <c r="H26" i="7"/>
  <c r="F26" i="7"/>
  <c r="D26" i="7"/>
  <c r="C26" i="7"/>
  <c r="B26" i="7"/>
  <c r="R25" i="7"/>
  <c r="L25" i="7"/>
  <c r="J25" i="7"/>
  <c r="H25" i="7"/>
  <c r="F25" i="7"/>
  <c r="D25" i="7"/>
  <c r="C25" i="7"/>
  <c r="B25" i="7"/>
  <c r="R24" i="7"/>
  <c r="P24" i="7"/>
  <c r="N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N19" i="7"/>
  <c r="L19" i="7"/>
  <c r="J19" i="7"/>
  <c r="H19" i="7"/>
  <c r="F19" i="7"/>
  <c r="D19" i="7"/>
  <c r="C19" i="7"/>
  <c r="B19"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R34" i="24"/>
  <c r="P34" i="24"/>
  <c r="N34" i="24"/>
  <c r="L34" i="24"/>
  <c r="J34" i="24"/>
  <c r="H34" i="24"/>
  <c r="F34" i="24"/>
  <c r="D34" i="24"/>
  <c r="C34" i="24"/>
  <c r="B34" i="24"/>
  <c r="R33" i="24"/>
  <c r="F33" i="24"/>
  <c r="D33" i="24"/>
  <c r="C33" i="24"/>
  <c r="B33" i="24"/>
  <c r="R32" i="24"/>
  <c r="P32" i="24"/>
  <c r="N32" i="24"/>
  <c r="L32" i="24"/>
  <c r="J32" i="24"/>
  <c r="H32" i="24"/>
  <c r="F32" i="24"/>
  <c r="D32" i="24"/>
  <c r="C32" i="24"/>
  <c r="B32" i="24"/>
  <c r="R31" i="24"/>
  <c r="P31" i="24"/>
  <c r="N31" i="24"/>
  <c r="L31" i="24"/>
  <c r="J31" i="24"/>
  <c r="H31" i="24"/>
  <c r="F31" i="24"/>
  <c r="D31" i="24"/>
  <c r="C31" i="24"/>
  <c r="B31" i="24"/>
  <c r="R30" i="24"/>
  <c r="P30" i="24"/>
  <c r="N30" i="24"/>
  <c r="L30" i="24"/>
  <c r="J30" i="24"/>
  <c r="H30" i="24"/>
  <c r="F30" i="24"/>
  <c r="D30" i="24"/>
  <c r="C30" i="24"/>
  <c r="B30" i="24"/>
  <c r="R29" i="24"/>
  <c r="P29" i="24"/>
  <c r="N29" i="24"/>
  <c r="L29" i="24"/>
  <c r="J29" i="24"/>
  <c r="H29" i="24"/>
  <c r="F29" i="24"/>
  <c r="D29" i="24"/>
  <c r="C29" i="24"/>
  <c r="B29" i="24"/>
  <c r="R28" i="24"/>
  <c r="P28" i="24"/>
  <c r="N28" i="24"/>
  <c r="L28" i="24"/>
  <c r="J28" i="24"/>
  <c r="H28" i="24"/>
  <c r="F28" i="24"/>
  <c r="D28" i="24"/>
  <c r="C28" i="24"/>
  <c r="B28" i="24"/>
  <c r="R27" i="24"/>
  <c r="P27" i="24"/>
  <c r="N27" i="24"/>
  <c r="L27" i="24"/>
  <c r="J27" i="24"/>
  <c r="H27" i="24"/>
  <c r="F27" i="24"/>
  <c r="D27" i="24"/>
  <c r="C27" i="24"/>
  <c r="B27" i="24"/>
  <c r="R26" i="24"/>
  <c r="F26" i="24"/>
  <c r="D26" i="24"/>
  <c r="C26" i="24"/>
  <c r="B26" i="24"/>
  <c r="R25" i="24"/>
  <c r="P25" i="24"/>
  <c r="N25" i="24"/>
  <c r="L25" i="24"/>
  <c r="J25" i="24"/>
  <c r="H25" i="24"/>
  <c r="F25" i="24"/>
  <c r="D25" i="24"/>
  <c r="C25" i="24"/>
  <c r="B25" i="24"/>
  <c r="R24" i="24"/>
  <c r="D24" i="24"/>
  <c r="C24" i="24"/>
  <c r="B24" i="24"/>
  <c r="R23" i="24"/>
  <c r="P23" i="24"/>
  <c r="N23" i="24"/>
  <c r="L23" i="24"/>
  <c r="J23" i="24"/>
  <c r="H23" i="24"/>
  <c r="F23" i="24"/>
  <c r="D23" i="24"/>
  <c r="C23" i="24"/>
  <c r="B23" i="24"/>
  <c r="R22" i="24"/>
  <c r="P22" i="24"/>
  <c r="N22" i="24"/>
  <c r="L22" i="24"/>
  <c r="J22" i="24"/>
  <c r="H22" i="24"/>
  <c r="F22" i="24"/>
  <c r="D22" i="24"/>
  <c r="C22" i="24"/>
  <c r="B22" i="24"/>
  <c r="R21" i="24"/>
  <c r="P21" i="24"/>
  <c r="N21" i="24"/>
  <c r="L21" i="24"/>
  <c r="J21" i="24"/>
  <c r="H21" i="24"/>
  <c r="F21" i="24"/>
  <c r="D21" i="24"/>
  <c r="C21" i="24"/>
  <c r="B21" i="24"/>
  <c r="R20" i="24"/>
  <c r="P20" i="24"/>
  <c r="N20" i="24"/>
  <c r="L20" i="24"/>
  <c r="J20" i="24"/>
  <c r="H20" i="24"/>
  <c r="F20" i="24"/>
  <c r="D20" i="24"/>
  <c r="C20" i="24"/>
  <c r="B20" i="24"/>
  <c r="R19" i="24"/>
  <c r="P19" i="24"/>
  <c r="N19" i="24"/>
  <c r="L19" i="24"/>
  <c r="J19" i="24"/>
  <c r="H19" i="24"/>
  <c r="F19" i="24"/>
  <c r="D19" i="24"/>
  <c r="C19" i="24"/>
  <c r="B19" i="24"/>
  <c r="R18" i="24"/>
  <c r="P18" i="24"/>
  <c r="N18" i="24"/>
  <c r="L18" i="24"/>
  <c r="J18" i="24"/>
  <c r="H18" i="24"/>
  <c r="F18" i="24"/>
  <c r="D18" i="24"/>
  <c r="C18" i="24"/>
  <c r="B18" i="24"/>
  <c r="R17" i="24"/>
  <c r="J17" i="24"/>
  <c r="H17" i="24"/>
  <c r="F17" i="24"/>
  <c r="D17" i="24"/>
  <c r="C17" i="24"/>
  <c r="B17" i="24"/>
  <c r="R16" i="24"/>
  <c r="P16" i="24"/>
  <c r="N16" i="24"/>
  <c r="L16" i="24"/>
  <c r="J16" i="24"/>
  <c r="H16" i="24"/>
  <c r="F16" i="24"/>
  <c r="D16" i="24"/>
  <c r="C16" i="24"/>
  <c r="B16" i="24"/>
  <c r="R15" i="24"/>
  <c r="P15" i="24"/>
  <c r="N15" i="24"/>
  <c r="L15" i="24"/>
  <c r="J15" i="24"/>
  <c r="H15" i="24"/>
  <c r="F15" i="24"/>
  <c r="D15" i="24"/>
  <c r="C15" i="24"/>
  <c r="B15" i="24"/>
  <c r="R14" i="24"/>
  <c r="N14" i="24"/>
  <c r="L14" i="24"/>
  <c r="J14" i="24"/>
  <c r="H14" i="24"/>
  <c r="F14" i="24"/>
  <c r="D14" i="24"/>
  <c r="C14" i="24"/>
  <c r="B14" i="24"/>
  <c r="R13" i="24"/>
  <c r="P13" i="24"/>
  <c r="N13" i="24"/>
  <c r="L13" i="24"/>
  <c r="J13" i="24"/>
  <c r="H13" i="24"/>
  <c r="F13" i="24"/>
  <c r="D13" i="24"/>
  <c r="C13" i="24"/>
  <c r="B13" i="24"/>
  <c r="R12" i="24"/>
  <c r="P12" i="24"/>
  <c r="N12" i="24"/>
  <c r="L12" i="24"/>
  <c r="J12" i="24"/>
  <c r="H12" i="24"/>
  <c r="F12" i="24"/>
  <c r="D12" i="24"/>
  <c r="C12" i="24"/>
  <c r="B12" i="24"/>
  <c r="R11" i="24"/>
  <c r="P11" i="24"/>
  <c r="N11" i="24"/>
  <c r="L11" i="24"/>
  <c r="J11" i="24"/>
  <c r="H11" i="24"/>
  <c r="F11" i="24"/>
  <c r="D11" i="24"/>
  <c r="C11" i="24"/>
  <c r="B11" i="24"/>
  <c r="R10" i="24"/>
  <c r="P10" i="24"/>
  <c r="N10" i="24"/>
  <c r="L10" i="24"/>
  <c r="J10" i="24"/>
  <c r="H10" i="24"/>
  <c r="F10" i="24"/>
  <c r="D10" i="24"/>
  <c r="C10" i="24"/>
  <c r="B10" i="24"/>
  <c r="R9" i="24"/>
  <c r="J9" i="24"/>
  <c r="H9" i="24"/>
  <c r="F9" i="24"/>
  <c r="D9" i="24"/>
  <c r="C9" i="24"/>
  <c r="B9" i="24"/>
  <c r="R8" i="24"/>
  <c r="P8" i="24"/>
  <c r="N8" i="24"/>
  <c r="L8" i="24"/>
  <c r="J8" i="24"/>
  <c r="H8" i="24"/>
  <c r="F8" i="24"/>
  <c r="D8" i="24"/>
  <c r="C8" i="24"/>
  <c r="B8" i="24"/>
  <c r="R34" i="23"/>
  <c r="P34" i="23"/>
  <c r="N34" i="23"/>
  <c r="L34" i="23"/>
  <c r="J34" i="23"/>
  <c r="H34" i="23"/>
  <c r="F34" i="23"/>
  <c r="D34" i="23"/>
  <c r="C34" i="23"/>
  <c r="B34" i="23"/>
  <c r="R33" i="23"/>
  <c r="F33" i="23"/>
  <c r="D33" i="23"/>
  <c r="C33" i="23"/>
  <c r="B33" i="23"/>
  <c r="R32" i="23"/>
  <c r="P32" i="23"/>
  <c r="N32" i="23"/>
  <c r="L32" i="23"/>
  <c r="J32" i="23"/>
  <c r="H32" i="23"/>
  <c r="F32" i="23"/>
  <c r="D32" i="23"/>
  <c r="C32" i="23"/>
  <c r="B32" i="23"/>
  <c r="R31" i="23"/>
  <c r="P31" i="23"/>
  <c r="N31" i="23"/>
  <c r="L31" i="23"/>
  <c r="J31" i="23"/>
  <c r="H31" i="23"/>
  <c r="F31" i="23"/>
  <c r="D31" i="23"/>
  <c r="C31" i="23"/>
  <c r="B31" i="23"/>
  <c r="R30" i="23"/>
  <c r="P30" i="23"/>
  <c r="N30" i="23"/>
  <c r="L30" i="23"/>
  <c r="J30" i="23"/>
  <c r="H30" i="23"/>
  <c r="F30" i="23"/>
  <c r="D30" i="23"/>
  <c r="C30" i="23"/>
  <c r="B30" i="23"/>
  <c r="R29" i="23"/>
  <c r="P29" i="23"/>
  <c r="N29" i="23"/>
  <c r="L29" i="23"/>
  <c r="J29" i="23"/>
  <c r="H29" i="23"/>
  <c r="F29" i="23"/>
  <c r="D29" i="23"/>
  <c r="C29" i="23"/>
  <c r="B29" i="23"/>
  <c r="R28" i="23"/>
  <c r="P28" i="23"/>
  <c r="N28" i="23"/>
  <c r="L28" i="23"/>
  <c r="J28" i="23"/>
  <c r="H28" i="23"/>
  <c r="F28" i="23"/>
  <c r="D28" i="23"/>
  <c r="C28" i="23"/>
  <c r="B28" i="23"/>
  <c r="R27" i="23"/>
  <c r="P27" i="23"/>
  <c r="N27" i="23"/>
  <c r="L27" i="23"/>
  <c r="J27" i="23"/>
  <c r="H27" i="23"/>
  <c r="F27" i="23"/>
  <c r="D27" i="23"/>
  <c r="C27" i="23"/>
  <c r="B27" i="23"/>
  <c r="R26" i="23"/>
  <c r="F26" i="23"/>
  <c r="D26" i="23"/>
  <c r="C26" i="23"/>
  <c r="B26" i="23"/>
  <c r="R25" i="23"/>
  <c r="P25" i="23"/>
  <c r="N25" i="23"/>
  <c r="L25" i="23"/>
  <c r="J25" i="23"/>
  <c r="H25" i="23"/>
  <c r="F25" i="23"/>
  <c r="D25" i="23"/>
  <c r="C25" i="23"/>
  <c r="B25" i="23"/>
  <c r="R24" i="23"/>
  <c r="D24" i="23"/>
  <c r="C24" i="23"/>
  <c r="B24" i="23"/>
  <c r="R23" i="23"/>
  <c r="P23" i="23"/>
  <c r="N23" i="23"/>
  <c r="L23" i="23"/>
  <c r="J23" i="23"/>
  <c r="H23" i="23"/>
  <c r="F23" i="23"/>
  <c r="D23" i="23"/>
  <c r="C23" i="23"/>
  <c r="B23" i="23"/>
  <c r="R22" i="23"/>
  <c r="P22" i="23"/>
  <c r="N22" i="23"/>
  <c r="L22" i="23"/>
  <c r="J22" i="23"/>
  <c r="H22" i="23"/>
  <c r="F22" i="23"/>
  <c r="D22" i="23"/>
  <c r="C22" i="23"/>
  <c r="B22" i="23"/>
  <c r="R21" i="23"/>
  <c r="P21" i="23"/>
  <c r="N21" i="23"/>
  <c r="L21" i="23"/>
  <c r="J21" i="23"/>
  <c r="H21" i="23"/>
  <c r="F21" i="23"/>
  <c r="D21" i="23"/>
  <c r="C21" i="23"/>
  <c r="B21" i="23"/>
  <c r="R20" i="23"/>
  <c r="P20" i="23"/>
  <c r="N20" i="23"/>
  <c r="L20" i="23"/>
  <c r="J20" i="23"/>
  <c r="H20" i="23"/>
  <c r="F20" i="23"/>
  <c r="D20" i="23"/>
  <c r="C20" i="23"/>
  <c r="B20" i="23"/>
  <c r="R19" i="23"/>
  <c r="P19" i="23"/>
  <c r="N19" i="23"/>
  <c r="L19" i="23"/>
  <c r="J19" i="23"/>
  <c r="H19" i="23"/>
  <c r="F19" i="23"/>
  <c r="D19" i="23"/>
  <c r="C19" i="23"/>
  <c r="B19" i="23"/>
  <c r="R18" i="23"/>
  <c r="P18" i="23"/>
  <c r="N18" i="23"/>
  <c r="L18" i="23"/>
  <c r="J18" i="23"/>
  <c r="H18" i="23"/>
  <c r="F18" i="23"/>
  <c r="D18" i="23"/>
  <c r="C18" i="23"/>
  <c r="B18" i="23"/>
  <c r="R17" i="23"/>
  <c r="J17" i="23"/>
  <c r="H17" i="23"/>
  <c r="F17" i="23"/>
  <c r="D17" i="23"/>
  <c r="C17" i="23"/>
  <c r="B17" i="23"/>
  <c r="R16" i="23"/>
  <c r="P16" i="23"/>
  <c r="N16" i="23"/>
  <c r="L16" i="23"/>
  <c r="J16" i="23"/>
  <c r="H16" i="23"/>
  <c r="F16" i="23"/>
  <c r="D16" i="23"/>
  <c r="C16" i="23"/>
  <c r="B16" i="23"/>
  <c r="R15" i="23"/>
  <c r="P15" i="23"/>
  <c r="N15" i="23"/>
  <c r="L15" i="23"/>
  <c r="J15" i="23"/>
  <c r="H15" i="23"/>
  <c r="F15" i="23"/>
  <c r="D15" i="23"/>
  <c r="C15" i="23"/>
  <c r="B15" i="23"/>
  <c r="R14" i="23"/>
  <c r="N14" i="23"/>
  <c r="L14" i="23"/>
  <c r="J14" i="23"/>
  <c r="H14" i="23"/>
  <c r="F14" i="23"/>
  <c r="D14" i="23"/>
  <c r="C14" i="23"/>
  <c r="B14" i="23"/>
  <c r="R13" i="23"/>
  <c r="P13" i="23"/>
  <c r="N13" i="23"/>
  <c r="L13" i="23"/>
  <c r="J13" i="23"/>
  <c r="H13" i="23"/>
  <c r="F13" i="23"/>
  <c r="D13" i="23"/>
  <c r="C13" i="23"/>
  <c r="B13" i="23"/>
  <c r="R12" i="23"/>
  <c r="P12" i="23"/>
  <c r="N12" i="23"/>
  <c r="L12" i="23"/>
  <c r="J12" i="23"/>
  <c r="H12" i="23"/>
  <c r="F12" i="23"/>
  <c r="D12" i="23"/>
  <c r="C12" i="23"/>
  <c r="B12" i="23"/>
  <c r="R11" i="23"/>
  <c r="P11" i="23"/>
  <c r="N11" i="23"/>
  <c r="L11" i="23"/>
  <c r="J11" i="23"/>
  <c r="H11" i="23"/>
  <c r="F11" i="23"/>
  <c r="D11" i="23"/>
  <c r="C11" i="23"/>
  <c r="B11" i="23"/>
  <c r="R10" i="23"/>
  <c r="P10" i="23"/>
  <c r="N10" i="23"/>
  <c r="L10" i="23"/>
  <c r="J10" i="23"/>
  <c r="H10" i="23"/>
  <c r="F10" i="23"/>
  <c r="D10" i="23"/>
  <c r="C10" i="23"/>
  <c r="B10" i="23"/>
  <c r="R9" i="23"/>
  <c r="J9" i="23"/>
  <c r="H9" i="23"/>
  <c r="F9" i="23"/>
  <c r="D9"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9" i="25"/>
  <c r="P29" i="25"/>
  <c r="N29" i="25"/>
  <c r="L29" i="25"/>
  <c r="J29" i="25"/>
  <c r="H29" i="25"/>
  <c r="F29" i="25"/>
  <c r="D29" i="25"/>
  <c r="C29" i="25"/>
  <c r="B29" i="25"/>
  <c r="R28" i="25"/>
  <c r="N28" i="25"/>
  <c r="L28" i="25"/>
  <c r="J28" i="25"/>
  <c r="H28" i="25"/>
  <c r="F28" i="25"/>
  <c r="D28" i="25"/>
  <c r="C28" i="25"/>
  <c r="B28" i="25"/>
  <c r="R27" i="25"/>
  <c r="P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J23" i="25"/>
  <c r="H23" i="25"/>
  <c r="F23" i="25"/>
  <c r="D23" i="25"/>
  <c r="C23" i="25"/>
  <c r="B23" i="25"/>
  <c r="R22" i="25"/>
  <c r="P22" i="25"/>
  <c r="N22" i="25"/>
  <c r="L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J15" i="25"/>
  <c r="H15" i="25"/>
  <c r="F15" i="25"/>
  <c r="D15" i="25"/>
  <c r="C15" i="25"/>
  <c r="B15"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R41" i="26"/>
  <c r="L41" i="26"/>
  <c r="J41" i="26"/>
  <c r="H41" i="26"/>
  <c r="F41" i="26"/>
  <c r="D41" i="26"/>
  <c r="C41" i="26"/>
  <c r="B41" i="26"/>
  <c r="R40" i="26"/>
  <c r="L40" i="26"/>
  <c r="J40" i="26"/>
  <c r="H40" i="26"/>
  <c r="F40" i="26"/>
  <c r="D40" i="26"/>
  <c r="C40" i="26"/>
  <c r="B40" i="26"/>
  <c r="R39" i="26"/>
  <c r="L39" i="26"/>
  <c r="J39" i="26"/>
  <c r="H39" i="26"/>
  <c r="F39" i="26"/>
  <c r="D39" i="26"/>
  <c r="C39" i="26"/>
  <c r="B39" i="26"/>
  <c r="R38" i="26"/>
  <c r="J38" i="26"/>
  <c r="H38" i="26"/>
  <c r="F38" i="26"/>
  <c r="D38" i="26"/>
  <c r="C38" i="26"/>
  <c r="B38" i="26"/>
  <c r="R37" i="26"/>
  <c r="H37" i="26"/>
  <c r="F37" i="26"/>
  <c r="D37" i="26"/>
  <c r="C37" i="26"/>
  <c r="B37" i="26"/>
  <c r="R36" i="26"/>
  <c r="J36" i="26"/>
  <c r="H36" i="26"/>
  <c r="F36" i="26"/>
  <c r="D36" i="26"/>
  <c r="C36" i="26"/>
  <c r="B36" i="26"/>
  <c r="R35" i="26"/>
  <c r="L35" i="26"/>
  <c r="J35" i="26"/>
  <c r="H35" i="26"/>
  <c r="F35" i="26"/>
  <c r="D35" i="26"/>
  <c r="C35" i="26"/>
  <c r="B35" i="26"/>
  <c r="R34" i="26"/>
  <c r="L34" i="26"/>
  <c r="J34" i="26"/>
  <c r="H34" i="26"/>
  <c r="F34" i="26"/>
  <c r="D34" i="26"/>
  <c r="C34" i="26"/>
  <c r="B34" i="26"/>
  <c r="R33" i="26"/>
  <c r="L33" i="26"/>
  <c r="J33" i="26"/>
  <c r="H33" i="26"/>
  <c r="F33" i="26"/>
  <c r="D33" i="26"/>
  <c r="C33" i="26"/>
  <c r="B33" i="26"/>
  <c r="R32" i="26"/>
  <c r="L32" i="26"/>
  <c r="J32" i="26"/>
  <c r="H32" i="26"/>
  <c r="F32" i="26"/>
  <c r="D32" i="26"/>
  <c r="C32" i="26"/>
  <c r="B32" i="26"/>
  <c r="R31" i="26"/>
  <c r="L31" i="26"/>
  <c r="J31" i="26"/>
  <c r="H31" i="26"/>
  <c r="F31" i="26"/>
  <c r="D31" i="26"/>
  <c r="C31" i="26"/>
  <c r="B31" i="26"/>
  <c r="R30" i="26"/>
  <c r="L30" i="26"/>
  <c r="J30" i="26"/>
  <c r="H30" i="26"/>
  <c r="F30" i="26"/>
  <c r="D30" i="26"/>
  <c r="C30" i="26"/>
  <c r="B30" i="26"/>
  <c r="R29" i="26"/>
  <c r="L29" i="26"/>
  <c r="J29" i="26"/>
  <c r="H29" i="26"/>
  <c r="F29" i="26"/>
  <c r="D29" i="26"/>
  <c r="C29" i="26"/>
  <c r="B29" i="26"/>
  <c r="R28" i="26"/>
  <c r="L28" i="26"/>
  <c r="J28" i="26"/>
  <c r="H28" i="26"/>
  <c r="F28" i="26"/>
  <c r="D28" i="26"/>
  <c r="C28" i="26"/>
  <c r="B28" i="26"/>
  <c r="R27" i="26"/>
  <c r="L27" i="26"/>
  <c r="J27" i="26"/>
  <c r="H27" i="26"/>
  <c r="F27" i="26"/>
  <c r="D27" i="26"/>
  <c r="C27" i="26"/>
  <c r="B27" i="26"/>
  <c r="R26" i="26"/>
  <c r="L26" i="26"/>
  <c r="J26" i="26"/>
  <c r="H26" i="26"/>
  <c r="F26" i="26"/>
  <c r="D26" i="26"/>
  <c r="C26" i="26"/>
  <c r="B26" i="26"/>
  <c r="R25" i="26"/>
  <c r="L25" i="26"/>
  <c r="J25" i="26"/>
  <c r="H25" i="26"/>
  <c r="F25" i="26"/>
  <c r="D25" i="26"/>
  <c r="C25" i="26"/>
  <c r="B25" i="26"/>
  <c r="R24" i="26"/>
  <c r="L24" i="26"/>
  <c r="J24" i="26"/>
  <c r="H24" i="26"/>
  <c r="F24" i="26"/>
  <c r="D24" i="26"/>
  <c r="C24" i="26"/>
  <c r="B24" i="26"/>
  <c r="R23" i="26"/>
  <c r="J23" i="26"/>
  <c r="H23" i="26"/>
  <c r="F23" i="26"/>
  <c r="D23" i="26"/>
  <c r="C23" i="26"/>
  <c r="B23" i="26"/>
  <c r="R22" i="26"/>
  <c r="L22" i="26"/>
  <c r="J22" i="26"/>
  <c r="H22" i="26"/>
  <c r="F22" i="26"/>
  <c r="D22" i="26"/>
  <c r="C22" i="26"/>
  <c r="B22" i="26"/>
  <c r="R21" i="26"/>
  <c r="L21" i="26"/>
  <c r="J21" i="26"/>
  <c r="H21" i="26"/>
  <c r="F21" i="26"/>
  <c r="D21" i="26"/>
  <c r="C21" i="26"/>
  <c r="B21" i="26"/>
  <c r="R20" i="26"/>
  <c r="L20" i="26"/>
  <c r="J20" i="26"/>
  <c r="H20" i="26"/>
  <c r="F20" i="26"/>
  <c r="D20" i="26"/>
  <c r="C20" i="26"/>
  <c r="B20" i="26"/>
  <c r="R19" i="26"/>
  <c r="L19" i="26"/>
  <c r="J19" i="26"/>
  <c r="H19" i="26"/>
  <c r="F19" i="26"/>
  <c r="D19" i="26"/>
  <c r="C19" i="26"/>
  <c r="B19" i="26"/>
  <c r="R18" i="26"/>
  <c r="L18" i="26"/>
  <c r="J18" i="26"/>
  <c r="H18" i="26"/>
  <c r="F18" i="26"/>
  <c r="D18" i="26"/>
  <c r="C18" i="26"/>
  <c r="B18" i="26"/>
  <c r="R17" i="26"/>
  <c r="L17" i="26"/>
  <c r="J17" i="26"/>
  <c r="H17" i="26"/>
  <c r="F17" i="26"/>
  <c r="D17" i="26"/>
  <c r="C17" i="26"/>
  <c r="B17" i="26"/>
  <c r="R16" i="26"/>
  <c r="L16" i="26"/>
  <c r="J16" i="26"/>
  <c r="H16" i="26"/>
  <c r="F16" i="26"/>
  <c r="D16" i="26"/>
  <c r="C16" i="26"/>
  <c r="B16" i="26"/>
  <c r="R15" i="26"/>
  <c r="J15" i="26"/>
  <c r="H15" i="26"/>
  <c r="F15" i="26"/>
  <c r="D15" i="26"/>
  <c r="C15" i="26"/>
  <c r="B15" i="26"/>
  <c r="R14" i="26"/>
  <c r="L14" i="26"/>
  <c r="J14" i="26"/>
  <c r="H14" i="26"/>
  <c r="F14" i="26"/>
  <c r="D14" i="26"/>
  <c r="C14" i="26"/>
  <c r="B14" i="26"/>
  <c r="R13" i="26"/>
  <c r="L13" i="26"/>
  <c r="J13" i="26"/>
  <c r="H13" i="26"/>
  <c r="F13" i="26"/>
  <c r="D13" i="26"/>
  <c r="C13" i="26"/>
  <c r="B13" i="26"/>
  <c r="R12" i="26"/>
  <c r="L12" i="26"/>
  <c r="J12" i="26"/>
  <c r="H12" i="26"/>
  <c r="F12" i="26"/>
  <c r="D12" i="26"/>
  <c r="C12" i="26"/>
  <c r="B12" i="26"/>
  <c r="R11" i="26"/>
  <c r="L11" i="26"/>
  <c r="J11" i="26"/>
  <c r="H11" i="26"/>
  <c r="F11" i="26"/>
  <c r="D11" i="26"/>
  <c r="C11" i="26"/>
  <c r="B11" i="26"/>
  <c r="R10" i="26"/>
  <c r="L10" i="26"/>
  <c r="J10" i="26"/>
  <c r="H10" i="26"/>
  <c r="F10" i="26"/>
  <c r="D10" i="26"/>
  <c r="C10" i="26"/>
  <c r="B10" i="26"/>
  <c r="R9" i="26"/>
  <c r="L9" i="26"/>
  <c r="J9" i="26"/>
  <c r="H9" i="26"/>
  <c r="F9" i="26"/>
  <c r="D9"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1" i="38"/>
  <c r="J31" i="38"/>
  <c r="H31" i="38"/>
  <c r="F31" i="38"/>
  <c r="D31" i="38"/>
  <c r="C31" i="38"/>
  <c r="B31" i="38"/>
  <c r="R30" i="38"/>
  <c r="N30" i="38"/>
  <c r="L30" i="38"/>
  <c r="J30" i="38"/>
  <c r="H30" i="38"/>
  <c r="F30" i="38"/>
  <c r="D30" i="38"/>
  <c r="C30" i="38"/>
  <c r="B30" i="38"/>
  <c r="R29" i="38"/>
  <c r="H29" i="38"/>
  <c r="F29" i="38"/>
  <c r="D29" i="38"/>
  <c r="C29" i="38"/>
  <c r="B29" i="38"/>
  <c r="R28" i="38"/>
  <c r="P28" i="38"/>
  <c r="N28" i="38"/>
  <c r="L28" i="38"/>
  <c r="J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J24" i="38"/>
  <c r="H24" i="38"/>
  <c r="F24" i="38"/>
  <c r="D24" i="38"/>
  <c r="C24" i="38"/>
  <c r="B24" i="38"/>
  <c r="R23" i="38"/>
  <c r="J23" i="38"/>
  <c r="H23" i="38"/>
  <c r="F23" i="38"/>
  <c r="D23" i="38"/>
  <c r="C23" i="38"/>
  <c r="B23" i="38"/>
  <c r="R22" i="38"/>
  <c r="N22" i="38"/>
  <c r="L22" i="38"/>
  <c r="J22" i="38"/>
  <c r="H22" i="38"/>
  <c r="F22" i="38"/>
  <c r="D22" i="38"/>
  <c r="C22" i="38"/>
  <c r="B22" i="38"/>
  <c r="R21" i="38"/>
  <c r="N21" i="38"/>
  <c r="L21" i="38"/>
  <c r="J21" i="38"/>
  <c r="H21" i="38"/>
  <c r="F21" i="38"/>
  <c r="D21" i="38"/>
  <c r="C21" i="38"/>
  <c r="B21" i="38"/>
  <c r="R20" i="38"/>
  <c r="P20" i="38"/>
  <c r="N20" i="38"/>
  <c r="L20" i="38"/>
  <c r="J20" i="38"/>
  <c r="H20" i="38"/>
  <c r="F20" i="38"/>
  <c r="D20" i="38"/>
  <c r="C20" i="38"/>
  <c r="B20" i="38"/>
  <c r="R19" i="38"/>
  <c r="J19" i="38"/>
  <c r="H19" i="38"/>
  <c r="F19" i="38"/>
  <c r="D19" i="38"/>
  <c r="C19" i="38"/>
  <c r="B19" i="38"/>
  <c r="R18" i="38"/>
  <c r="P18" i="38"/>
  <c r="N18" i="38"/>
  <c r="L18" i="38"/>
  <c r="J18" i="38"/>
  <c r="H18" i="38"/>
  <c r="F18" i="38"/>
  <c r="D18" i="38"/>
  <c r="C18" i="38"/>
  <c r="B18" i="38"/>
  <c r="R17" i="38"/>
  <c r="P17" i="38"/>
  <c r="N17" i="38"/>
  <c r="L17" i="38"/>
  <c r="J17" i="38"/>
  <c r="H17" i="38"/>
  <c r="F17" i="38"/>
  <c r="D17" i="38"/>
  <c r="C17" i="38"/>
  <c r="B17" i="38"/>
  <c r="R16" i="38"/>
  <c r="L16" i="38"/>
  <c r="J16" i="38"/>
  <c r="H16" i="38"/>
  <c r="F16" i="38"/>
  <c r="D16" i="38"/>
  <c r="C16" i="38"/>
  <c r="B16"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S10" i="68" l="1"/>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Q14" i="23"/>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14" i="71"/>
  <c r="I21" i="71"/>
  <c r="I23" i="71"/>
  <c r="I30" i="71"/>
  <c r="I33" i="71"/>
  <c r="I11" i="71"/>
  <c r="I9" i="71"/>
  <c r="I15" i="71"/>
  <c r="I17" i="71"/>
  <c r="I19" i="71"/>
  <c r="I28" i="71"/>
  <c r="I34" i="71"/>
  <c r="I13" i="71"/>
  <c r="I18" i="71"/>
  <c r="I29" i="71"/>
  <c r="I12" i="71"/>
  <c r="I24" i="71"/>
  <c r="I31" i="71"/>
  <c r="I22" i="71"/>
  <c r="I10" i="71"/>
  <c r="I16" i="71"/>
  <c r="I20" i="71"/>
  <c r="I27" i="71"/>
  <c r="I32" i="71"/>
  <c r="Q13" i="71"/>
  <c r="Q16" i="71"/>
  <c r="Q18" i="71"/>
  <c r="Q27" i="71"/>
  <c r="Q21" i="71"/>
  <c r="Q23" i="71"/>
  <c r="Q30" i="71"/>
  <c r="Q9" i="71"/>
  <c r="Q22" i="71"/>
  <c r="Q17" i="71"/>
  <c r="Q28" i="71"/>
  <c r="Q15" i="71"/>
  <c r="Q19" i="71"/>
  <c r="Q34" i="71"/>
  <c r="E10" i="70"/>
  <c r="E16" i="70"/>
  <c r="E18" i="70"/>
  <c r="E20" i="70"/>
  <c r="E32" i="70"/>
  <c r="E34" i="70"/>
  <c r="E14" i="70"/>
  <c r="E12" i="70"/>
  <c r="E21" i="70"/>
  <c r="E23" i="70"/>
  <c r="E25" i="70"/>
  <c r="E28" i="70"/>
  <c r="E30" i="70"/>
  <c r="E15" i="70"/>
  <c r="E9" i="70"/>
  <c r="E11" i="70"/>
  <c r="E24" i="70"/>
  <c r="E29" i="70"/>
  <c r="E33" i="70"/>
  <c r="E13" i="70"/>
  <c r="E17" i="70"/>
  <c r="E26" i="70"/>
  <c r="E19" i="70"/>
  <c r="E22" i="70"/>
  <c r="E27" i="70"/>
  <c r="E31" i="70"/>
  <c r="M10" i="70"/>
  <c r="M11" i="70"/>
  <c r="M22" i="70"/>
  <c r="M24" i="70"/>
  <c r="M27" i="70"/>
  <c r="M29" i="70"/>
  <c r="M16" i="70"/>
  <c r="M18" i="70"/>
  <c r="M32" i="70"/>
  <c r="M34" i="70"/>
  <c r="M14" i="70"/>
  <c r="M12" i="70"/>
  <c r="M9" i="70"/>
  <c r="M13" i="70"/>
  <c r="M19" i="70"/>
  <c r="M33" i="70"/>
  <c r="M23" i="70"/>
  <c r="M21" i="70"/>
  <c r="M30" i="70"/>
  <c r="M28" i="70"/>
  <c r="M15" i="70"/>
  <c r="M17" i="70"/>
  <c r="K10" i="71"/>
  <c r="K12" i="71"/>
  <c r="K14" i="71"/>
  <c r="K11" i="71"/>
  <c r="K16" i="71"/>
  <c r="K18" i="71"/>
  <c r="K20" i="71"/>
  <c r="K22" i="71"/>
  <c r="K24" i="71"/>
  <c r="K27" i="71"/>
  <c r="K29" i="71"/>
  <c r="K31" i="71"/>
  <c r="K33" i="71"/>
  <c r="K15" i="71"/>
  <c r="K19" i="71"/>
  <c r="K23" i="71"/>
  <c r="K28" i="71"/>
  <c r="K32" i="71"/>
  <c r="K9" i="71"/>
  <c r="K13" i="71"/>
  <c r="K17" i="71"/>
  <c r="K21" i="71"/>
  <c r="K30" i="71"/>
  <c r="K34" i="71"/>
  <c r="S10" i="71"/>
  <c r="S14" i="71"/>
  <c r="S15" i="71"/>
  <c r="S17" i="71"/>
  <c r="S19" i="71"/>
  <c r="S21" i="71"/>
  <c r="S23" i="71"/>
  <c r="S26" i="71"/>
  <c r="S28" i="71"/>
  <c r="S30" i="71"/>
  <c r="S32" i="71"/>
  <c r="S34" i="71"/>
  <c r="S9" i="71"/>
  <c r="S13" i="71"/>
  <c r="S18" i="71"/>
  <c r="S27" i="71"/>
  <c r="S12" i="71"/>
  <c r="S16" i="71"/>
  <c r="S20" i="71"/>
  <c r="S24" i="71"/>
  <c r="S29" i="71"/>
  <c r="S33" i="71"/>
  <c r="S22" i="71"/>
  <c r="S31" i="71"/>
  <c r="S11" i="71"/>
  <c r="S25" i="71"/>
  <c r="G15" i="70"/>
  <c r="G12" i="70"/>
  <c r="G17" i="70"/>
  <c r="G19" i="70"/>
  <c r="G27" i="70"/>
  <c r="G29" i="70"/>
  <c r="G31" i="70"/>
  <c r="G14" i="70"/>
  <c r="G11" i="70"/>
  <c r="G22" i="70"/>
  <c r="G24" i="70"/>
  <c r="G32" i="70"/>
  <c r="G10" i="70"/>
  <c r="G21" i="70"/>
  <c r="G26" i="70"/>
  <c r="G20" i="70"/>
  <c r="G30" i="70"/>
  <c r="G13" i="70"/>
  <c r="G9" i="70"/>
  <c r="G18" i="70"/>
  <c r="G28" i="70"/>
  <c r="G33" i="70"/>
  <c r="G16" i="70"/>
  <c r="G25" i="70"/>
  <c r="G23" i="70"/>
  <c r="G34" i="70"/>
  <c r="O13" i="70"/>
  <c r="O21" i="70"/>
  <c r="O23" i="70"/>
  <c r="O34" i="70"/>
  <c r="O9" i="70"/>
  <c r="O15" i="70"/>
  <c r="O17" i="70"/>
  <c r="O19" i="70"/>
  <c r="O27" i="70"/>
  <c r="O29" i="70"/>
  <c r="O10" i="70"/>
  <c r="O16" i="70"/>
  <c r="O30" i="70"/>
  <c r="O12" i="70"/>
  <c r="O22" i="70"/>
  <c r="O18" i="70"/>
  <c r="O28" i="70"/>
  <c r="E10" i="71"/>
  <c r="E17" i="71"/>
  <c r="E19" i="71"/>
  <c r="E26" i="71"/>
  <c r="E33" i="71"/>
  <c r="E9" i="71"/>
  <c r="E15" i="71"/>
  <c r="E11" i="71"/>
  <c r="E14" i="71"/>
  <c r="E22" i="71"/>
  <c r="E24" i="71"/>
  <c r="E27" i="71"/>
  <c r="E29" i="71"/>
  <c r="E31" i="71"/>
  <c r="E12" i="71"/>
  <c r="E23" i="71"/>
  <c r="E28" i="71"/>
  <c r="E13" i="71"/>
  <c r="E18" i="71"/>
  <c r="E16" i="71"/>
  <c r="E20" i="71"/>
  <c r="E34" i="71"/>
  <c r="E32" i="71"/>
  <c r="E21" i="71"/>
  <c r="E25" i="71"/>
  <c r="E30" i="71"/>
  <c r="M21" i="71"/>
  <c r="M23" i="71"/>
  <c r="M28" i="71"/>
  <c r="M30" i="71"/>
  <c r="M11" i="71"/>
  <c r="M10" i="71"/>
  <c r="M15" i="71"/>
  <c r="M17" i="71"/>
  <c r="M19" i="71"/>
  <c r="M33" i="71"/>
  <c r="M13" i="71"/>
  <c r="M18" i="71"/>
  <c r="M32" i="71"/>
  <c r="M27" i="71"/>
  <c r="M9" i="71"/>
  <c r="M24" i="71"/>
  <c r="M29" i="71"/>
  <c r="M14" i="71"/>
  <c r="M22" i="71"/>
  <c r="M16" i="71"/>
  <c r="M34" i="71"/>
  <c r="M12" i="71"/>
  <c r="I11" i="70"/>
  <c r="I10" i="70"/>
  <c r="I16" i="70"/>
  <c r="I18" i="70"/>
  <c r="I20" i="70"/>
  <c r="I27" i="70"/>
  <c r="I29" i="70"/>
  <c r="I32" i="70"/>
  <c r="I13" i="70"/>
  <c r="I12" i="70"/>
  <c r="I21" i="70"/>
  <c r="I23" i="70"/>
  <c r="I30" i="70"/>
  <c r="I33" i="70"/>
  <c r="I9" i="70"/>
  <c r="I15" i="70"/>
  <c r="I24" i="70"/>
  <c r="I31" i="70"/>
  <c r="I14" i="70"/>
  <c r="I19" i="70"/>
  <c r="I17" i="70"/>
  <c r="I28" i="70"/>
  <c r="I34" i="70"/>
  <c r="I22" i="70"/>
  <c r="Q22" i="70"/>
  <c r="Q9" i="70"/>
  <c r="Q13" i="70"/>
  <c r="Q16" i="70"/>
  <c r="Q18" i="70"/>
  <c r="Q27" i="70"/>
  <c r="Q15" i="70"/>
  <c r="Q19" i="70"/>
  <c r="Q30" i="70"/>
  <c r="Q21" i="70"/>
  <c r="Q23" i="70"/>
  <c r="Q17" i="70"/>
  <c r="Q28" i="70"/>
  <c r="Q34" i="70"/>
  <c r="G10" i="71"/>
  <c r="G16" i="71"/>
  <c r="G18" i="71"/>
  <c r="G20" i="71"/>
  <c r="G25" i="71"/>
  <c r="G28" i="71"/>
  <c r="G30" i="71"/>
  <c r="G33" i="71"/>
  <c r="G14" i="71"/>
  <c r="G21" i="71"/>
  <c r="G23" i="71"/>
  <c r="G26" i="71"/>
  <c r="G34" i="71"/>
  <c r="G12" i="71"/>
  <c r="G24" i="71"/>
  <c r="G19" i="71"/>
  <c r="G29" i="71"/>
  <c r="G13" i="71"/>
  <c r="G11" i="71"/>
  <c r="G17" i="71"/>
  <c r="G27" i="71"/>
  <c r="G31" i="71"/>
  <c r="G15" i="71"/>
  <c r="G9" i="71"/>
  <c r="G22" i="71"/>
  <c r="G32" i="71"/>
  <c r="O9" i="71"/>
  <c r="O22" i="71"/>
  <c r="O10" i="71"/>
  <c r="O16" i="71"/>
  <c r="O18" i="71"/>
  <c r="O28" i="71"/>
  <c r="O30" i="71"/>
  <c r="O15" i="71"/>
  <c r="O19" i="71"/>
  <c r="O29" i="71"/>
  <c r="O12" i="71"/>
  <c r="O21" i="71"/>
  <c r="O13" i="71"/>
  <c r="O23" i="71"/>
  <c r="O34" i="71"/>
  <c r="O17" i="71"/>
  <c r="O27" i="71"/>
  <c r="K15" i="70"/>
  <c r="K16" i="70"/>
  <c r="K18" i="70"/>
  <c r="K20" i="70"/>
  <c r="K22" i="70"/>
  <c r="K11" i="70"/>
  <c r="K12" i="70"/>
  <c r="K19" i="70"/>
  <c r="K30" i="70"/>
  <c r="K34" i="70"/>
  <c r="K17" i="70"/>
  <c r="K21" i="70"/>
  <c r="K24" i="70"/>
  <c r="K27" i="70"/>
  <c r="K29" i="70"/>
  <c r="K31" i="70"/>
  <c r="K33" i="70"/>
  <c r="K10" i="70"/>
  <c r="K14" i="70"/>
  <c r="K23" i="70"/>
  <c r="K28" i="70"/>
  <c r="K32" i="70"/>
  <c r="K13" i="70"/>
  <c r="K9" i="70"/>
  <c r="S13" i="70"/>
  <c r="S14" i="70"/>
  <c r="S11" i="70"/>
  <c r="S9" i="70"/>
  <c r="S16" i="70"/>
  <c r="S18" i="70"/>
  <c r="S20" i="70"/>
  <c r="S22" i="70"/>
  <c r="S15" i="70"/>
  <c r="S19" i="70"/>
  <c r="S23" i="70"/>
  <c r="S26" i="70"/>
  <c r="S28" i="70"/>
  <c r="S30" i="70"/>
  <c r="S32" i="70"/>
  <c r="S34" i="70"/>
  <c r="S25" i="70"/>
  <c r="S12" i="70"/>
  <c r="S10" i="70"/>
  <c r="S17" i="70"/>
  <c r="S21" i="70"/>
  <c r="S24" i="70"/>
  <c r="S27" i="70"/>
  <c r="S29" i="70"/>
  <c r="S31" i="70"/>
  <c r="S33" i="70"/>
  <c r="Q35" i="26"/>
  <c r="Q34" i="26"/>
  <c r="Q14" i="26"/>
  <c r="Q24" i="26"/>
  <c r="Q33" i="26"/>
  <c r="Q16" i="26"/>
  <c r="Q25" i="26"/>
  <c r="Q21" i="26"/>
  <c r="Q40" i="26"/>
  <c r="Q17" i="26"/>
  <c r="Q26" i="26"/>
  <c r="Q39" i="26"/>
  <c r="Q18" i="26"/>
  <c r="Q27" i="26"/>
  <c r="Q30" i="26"/>
  <c r="Q10" i="26"/>
  <c r="Q19" i="26"/>
  <c r="Q29" i="26"/>
  <c r="Q41" i="26"/>
  <c r="Q11" i="26"/>
  <c r="Q20" i="26"/>
  <c r="Q32" i="26"/>
  <c r="Q12" i="26"/>
  <c r="Q31" i="26"/>
  <c r="Q13" i="26"/>
  <c r="Q22" i="26"/>
  <c r="K37" i="25"/>
  <c r="K24" i="23"/>
  <c r="M9" i="24"/>
  <c r="K33" i="24"/>
  <c r="K24" i="24"/>
  <c r="M38" i="25"/>
  <c r="M36" i="25"/>
  <c r="M39" i="25"/>
  <c r="M9" i="23"/>
  <c r="O35" i="26"/>
  <c r="O14" i="26"/>
  <c r="O28" i="26"/>
  <c r="O13" i="26"/>
  <c r="O31" i="26"/>
  <c r="O25" i="26"/>
  <c r="O34" i="26"/>
  <c r="O17" i="26"/>
  <c r="O21" i="26"/>
  <c r="O16" i="26"/>
  <c r="O30" i="26"/>
  <c r="O12" i="26"/>
  <c r="O40" i="26"/>
  <c r="O20" i="26"/>
  <c r="O32" i="26"/>
  <c r="O19" i="26"/>
  <c r="O29" i="26"/>
  <c r="O18" i="26"/>
  <c r="O11" i="26"/>
  <c r="O9" i="26"/>
  <c r="O39" i="26"/>
  <c r="O24" i="26"/>
  <c r="O33" i="26"/>
  <c r="O22" i="26"/>
  <c r="O41" i="26"/>
  <c r="O26" i="26"/>
  <c r="O27" i="26"/>
  <c r="O10" i="26"/>
  <c r="O9" i="25"/>
  <c r="Q14" i="24"/>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K37" i="26"/>
  <c r="M9" i="32"/>
  <c r="M17" i="32"/>
  <c r="M26" i="32"/>
  <c r="M12" i="32"/>
  <c r="M16" i="32"/>
  <c r="M20" i="32"/>
  <c r="M15" i="32"/>
  <c r="M24" i="32"/>
  <c r="M18" i="32"/>
  <c r="M11" i="32"/>
  <c r="M14" i="32"/>
  <c r="M23" i="32"/>
  <c r="M13" i="32"/>
  <c r="M22" i="32"/>
  <c r="M25" i="32"/>
  <c r="M8" i="32"/>
  <c r="M10" i="32"/>
  <c r="I32" i="28"/>
  <c r="M38" i="26"/>
  <c r="M36" i="26"/>
  <c r="S17" i="46"/>
  <c r="Q20" i="49"/>
  <c r="Y13" i="51"/>
  <c r="M24" i="60"/>
  <c r="M24" i="61"/>
  <c r="W14" i="52"/>
  <c r="W34" i="6"/>
  <c r="W39" i="5"/>
  <c r="O12" i="63"/>
  <c r="W8" i="43"/>
  <c r="S17" i="45"/>
  <c r="W8" i="44"/>
  <c r="U23" i="44"/>
  <c r="U29" i="44"/>
  <c r="U29" i="46"/>
  <c r="U26" i="46"/>
  <c r="Y18" i="45"/>
  <c r="Y24" i="45"/>
  <c r="Y32" i="45"/>
  <c r="Y19" i="45"/>
  <c r="Y27" i="45"/>
  <c r="Y23" i="45"/>
  <c r="Y35" i="45"/>
  <c r="Y14" i="45"/>
  <c r="Y21" i="45"/>
  <c r="Y28" i="45"/>
  <c r="Y13" i="45"/>
  <c r="Y15" i="45"/>
  <c r="Y22"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30" i="7"/>
  <c r="M14" i="8"/>
  <c r="U29" i="43"/>
  <c r="U23" i="43"/>
  <c r="Y32" i="46"/>
  <c r="Y23" i="46"/>
  <c r="Y31" i="46"/>
  <c r="Y14" i="46"/>
  <c r="Y28" i="46"/>
  <c r="Y30" i="46"/>
  <c r="Y27" i="46"/>
  <c r="Y11" i="46"/>
  <c r="Y36" i="46"/>
  <c r="Y13" i="46"/>
  <c r="Y8" i="46"/>
  <c r="Y12" i="46"/>
  <c r="Y15" i="46"/>
  <c r="Y24" i="46"/>
  <c r="Y21" i="46"/>
  <c r="Y18" i="46"/>
  <c r="Y19" i="46"/>
  <c r="Y22" i="46"/>
  <c r="U9" i="45"/>
  <c r="U12" i="45"/>
  <c r="U32" i="45"/>
  <c r="U26" i="45"/>
  <c r="U22" i="45"/>
  <c r="U13" i="45"/>
  <c r="U27" i="45"/>
  <c r="U33" i="45"/>
  <c r="U20" i="45"/>
  <c r="U34" i="45"/>
  <c r="U35" i="45"/>
  <c r="U28" i="45"/>
  <c r="U11" i="45"/>
  <c r="U18" i="45"/>
  <c r="U15" i="45"/>
  <c r="U14" i="45"/>
  <c r="U36" i="45"/>
  <c r="U29" i="45"/>
  <c r="U30" i="45"/>
  <c r="U10" i="45"/>
  <c r="U19" i="45"/>
  <c r="U16" i="45"/>
  <c r="U23" i="45"/>
  <c r="U31" i="45"/>
  <c r="U21" i="45"/>
  <c r="U24" i="45"/>
  <c r="Q20" i="50"/>
  <c r="Y14" i="50"/>
  <c r="S25" i="5"/>
  <c r="S26" i="5"/>
  <c r="S27" i="5"/>
  <c r="S28" i="5"/>
  <c r="S12" i="44"/>
  <c r="S22" i="44"/>
  <c r="S24" i="44"/>
  <c r="W20" i="45"/>
  <c r="W24" i="45"/>
  <c r="W32" i="45"/>
  <c r="W15" i="45"/>
  <c r="W22" i="45"/>
  <c r="W12" i="45"/>
  <c r="W23" i="45"/>
  <c r="W11" i="45"/>
  <c r="W13" i="45"/>
  <c r="W27" i="45"/>
  <c r="W35" i="45"/>
  <c r="W14" i="45"/>
  <c r="W21" i="45"/>
  <c r="W28" i="45"/>
  <c r="W9" i="45"/>
  <c r="W19" i="45"/>
  <c r="W30" i="45"/>
  <c r="W10" i="45"/>
  <c r="W31" i="45"/>
  <c r="W16" i="45"/>
  <c r="W18" i="45"/>
  <c r="I28" i="31"/>
  <c r="I26" i="27"/>
  <c r="K33" i="23"/>
  <c r="K26" i="23"/>
  <c r="O58" i="7"/>
  <c r="G15" i="40"/>
  <c r="G15" i="39"/>
  <c r="K30" i="8"/>
  <c r="I33" i="24"/>
  <c r="I24" i="24"/>
  <c r="I28" i="32"/>
  <c r="O10" i="31"/>
  <c r="I26" i="28"/>
  <c r="G32" i="27"/>
  <c r="I24" i="23"/>
  <c r="I33" i="23"/>
  <c r="K26" i="24"/>
  <c r="M14" i="7"/>
  <c r="I21" i="73"/>
  <c r="E31" i="72"/>
  <c r="M13" i="73"/>
  <c r="G30" i="73"/>
  <c r="K16" i="72"/>
  <c r="S21" i="72"/>
  <c r="G23" i="72"/>
  <c r="I9" i="73"/>
  <c r="G16" i="69"/>
  <c r="O23" i="69"/>
  <c r="M13" i="69"/>
  <c r="Q15" i="68"/>
  <c r="S21" i="68"/>
  <c r="O26" i="68"/>
  <c r="M28" i="73"/>
  <c r="S19" i="73"/>
  <c r="G22" i="73"/>
  <c r="O14" i="73"/>
  <c r="G21" i="73"/>
  <c r="G26" i="73"/>
  <c r="I8" i="72"/>
  <c r="Q26" i="72"/>
  <c r="E15" i="72"/>
  <c r="M21" i="72"/>
  <c r="I12" i="72"/>
  <c r="M13" i="72"/>
  <c r="S32" i="72"/>
  <c r="G16" i="72"/>
  <c r="O8" i="72"/>
  <c r="K20" i="72"/>
  <c r="K29" i="72"/>
  <c r="E19" i="72"/>
  <c r="S15" i="73"/>
  <c r="O27" i="72"/>
  <c r="S31" i="73"/>
  <c r="O24" i="69"/>
  <c r="G9" i="72"/>
  <c r="G29" i="72"/>
  <c r="O26" i="69"/>
  <c r="M16" i="69"/>
  <c r="Q18" i="69"/>
  <c r="E18" i="68"/>
  <c r="S28" i="68"/>
  <c r="O8" i="68"/>
  <c r="Q28" i="72"/>
  <c r="E11" i="72"/>
  <c r="K31" i="72"/>
  <c r="G22" i="69"/>
  <c r="E10" i="68"/>
  <c r="E12" i="68"/>
  <c r="Q13" i="68"/>
  <c r="M14" i="68"/>
  <c r="E19" i="68"/>
  <c r="G30" i="68"/>
  <c r="I10" i="73"/>
  <c r="G29" i="73"/>
  <c r="O11" i="73"/>
  <c r="O26" i="73"/>
  <c r="S27" i="73"/>
  <c r="G28" i="73"/>
  <c r="Q12" i="72"/>
  <c r="E13" i="72"/>
  <c r="S12" i="72"/>
  <c r="G21" i="72"/>
  <c r="S22" i="72"/>
  <c r="O23" i="72"/>
  <c r="K27" i="72"/>
  <c r="I32" i="72"/>
  <c r="K29" i="69"/>
  <c r="K9" i="69"/>
  <c r="G25" i="69"/>
  <c r="G14" i="69"/>
  <c r="G10" i="69"/>
  <c r="G29" i="69"/>
  <c r="K10" i="69"/>
  <c r="O18" i="69"/>
  <c r="O20" i="69"/>
  <c r="O22" i="69"/>
  <c r="I19" i="69"/>
  <c r="I31" i="69"/>
  <c r="I20" i="69"/>
  <c r="I12" i="69"/>
  <c r="I28" i="69"/>
  <c r="I16" i="69"/>
  <c r="M25" i="69"/>
  <c r="Q26" i="69"/>
  <c r="I11" i="68"/>
  <c r="I13" i="68"/>
  <c r="I15" i="68"/>
  <c r="M16" i="68"/>
  <c r="Q18" i="68"/>
  <c r="G21" i="68"/>
  <c r="G26" i="68"/>
  <c r="G24" i="68"/>
  <c r="G14" i="68"/>
  <c r="G12" i="68"/>
  <c r="G23" i="68"/>
  <c r="G15" i="68"/>
  <c r="G20" i="68"/>
  <c r="G22" i="68"/>
  <c r="G16" i="68"/>
  <c r="G18" i="68"/>
  <c r="G10" i="68"/>
  <c r="K28" i="68"/>
  <c r="K24" i="68"/>
  <c r="K31" i="68"/>
  <c r="K25" i="68"/>
  <c r="K23" i="68"/>
  <c r="K13" i="68"/>
  <c r="K11" i="68"/>
  <c r="K21" i="68"/>
  <c r="K15" i="68"/>
  <c r="K14" i="68"/>
  <c r="K22" i="68"/>
  <c r="K10" i="68"/>
  <c r="K9" i="68"/>
  <c r="O25"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2" i="68"/>
  <c r="G11" i="68"/>
  <c r="S30" i="69"/>
  <c r="S20" i="69"/>
  <c r="S28" i="69"/>
  <c r="S22" i="69"/>
  <c r="S26" i="69"/>
  <c r="S25" i="69"/>
  <c r="S15" i="69"/>
  <c r="S13" i="69"/>
  <c r="S11" i="69"/>
  <c r="S31" i="69"/>
  <c r="S18" i="69"/>
  <c r="S23" i="69"/>
  <c r="S9" i="69"/>
  <c r="S24" i="69"/>
  <c r="G18" i="69"/>
  <c r="K19" i="69"/>
  <c r="E24" i="69"/>
  <c r="E19" i="69"/>
  <c r="E31" i="69"/>
  <c r="E15" i="69"/>
  <c r="E13" i="69"/>
  <c r="E8" i="69"/>
  <c r="E11" i="68"/>
  <c r="E29" i="68"/>
  <c r="E30" i="68"/>
  <c r="E28" i="68"/>
  <c r="E15" i="68"/>
  <c r="E26" i="68"/>
  <c r="E20" i="68"/>
  <c r="E22" i="68"/>
  <c r="I16" i="68"/>
  <c r="I29" i="68"/>
  <c r="I25" i="68"/>
  <c r="I19" i="68"/>
  <c r="I12" i="68"/>
  <c r="I23" i="68"/>
  <c r="I9" i="68"/>
  <c r="I31" i="68"/>
  <c r="I21" i="68"/>
  <c r="M10" i="68"/>
  <c r="Q11" i="68"/>
  <c r="E16" i="68"/>
  <c r="I20" i="68"/>
  <c r="S19" i="68"/>
  <c r="S15" i="68"/>
  <c r="S14" i="68"/>
  <c r="S9" i="68"/>
  <c r="S23" i="68"/>
  <c r="S11" i="68"/>
  <c r="S30" i="68"/>
  <c r="S20" i="68"/>
  <c r="S13" i="68"/>
  <c r="S25" i="68"/>
  <c r="O28" i="68"/>
  <c r="S29" i="68"/>
  <c r="Q28" i="73"/>
  <c r="Q19" i="73"/>
  <c r="Q30" i="73"/>
  <c r="Q23" i="73"/>
  <c r="Q9" i="73"/>
  <c r="E13" i="73"/>
  <c r="E14" i="73"/>
  <c r="M16" i="73"/>
  <c r="K27" i="73"/>
  <c r="K29" i="73"/>
  <c r="S29" i="69"/>
  <c r="K19" i="68"/>
  <c r="E24" i="68"/>
  <c r="E12" i="73"/>
  <c r="E18" i="73"/>
  <c r="O28" i="69"/>
  <c r="O10" i="69"/>
  <c r="O16" i="69"/>
  <c r="O12" i="69"/>
  <c r="O14" i="69"/>
  <c r="O15" i="69"/>
  <c r="S19" i="69"/>
  <c r="S21" i="69"/>
  <c r="M24" i="69"/>
  <c r="M18" i="69"/>
  <c r="M10" i="69"/>
  <c r="M29" i="69"/>
  <c r="M26" i="69"/>
  <c r="M15" i="69"/>
  <c r="M11" i="69"/>
  <c r="M23" i="69"/>
  <c r="M19" i="69"/>
  <c r="M9" i="69"/>
  <c r="Q13" i="69"/>
  <c r="Q11" i="69"/>
  <c r="Q20" i="69"/>
  <c r="Q12" i="69"/>
  <c r="Q24" i="69"/>
  <c r="Q15" i="69"/>
  <c r="Q28" i="69"/>
  <c r="Q16" i="69"/>
  <c r="Q14" i="69"/>
  <c r="I26" i="69"/>
  <c r="M13" i="68"/>
  <c r="M23" i="68"/>
  <c r="M9" i="68"/>
  <c r="M22" i="68"/>
  <c r="M26" i="68"/>
  <c r="M24" i="68"/>
  <c r="M28" i="68"/>
  <c r="M18" i="68"/>
  <c r="Q24" i="68"/>
  <c r="Q16" i="68"/>
  <c r="Q12" i="68"/>
  <c r="Q21" i="68"/>
  <c r="Q31" i="68"/>
  <c r="Q9" i="68"/>
  <c r="Q19" i="68"/>
  <c r="Q29" i="68"/>
  <c r="Q23" i="68"/>
  <c r="M12" i="68"/>
  <c r="E14" i="68"/>
  <c r="E21" i="68"/>
  <c r="I22" i="68"/>
  <c r="O19" i="68"/>
  <c r="O13" i="68"/>
  <c r="O9" i="68"/>
  <c r="O20" i="68"/>
  <c r="O18" i="68"/>
  <c r="O16" i="68"/>
  <c r="O22" i="68"/>
  <c r="O10" i="68"/>
  <c r="O14" i="68"/>
  <c r="O31" i="68"/>
  <c r="O24" i="68"/>
  <c r="O12" i="68"/>
  <c r="M9" i="73"/>
  <c r="M15" i="73"/>
  <c r="M11" i="73"/>
  <c r="M20" i="73"/>
  <c r="M12" i="73"/>
  <c r="M32" i="73"/>
  <c r="M8" i="73"/>
  <c r="M26" i="73"/>
  <c r="K17" i="73"/>
  <c r="K15" i="73"/>
  <c r="K11" i="73"/>
  <c r="K9" i="73"/>
  <c r="K18" i="73"/>
  <c r="K10" i="73"/>
  <c r="K31" i="73"/>
  <c r="K28" i="73"/>
  <c r="K21" i="73"/>
  <c r="K19" i="73"/>
  <c r="K23" i="73"/>
  <c r="M14" i="73"/>
  <c r="Q15" i="73"/>
  <c r="E11" i="69"/>
  <c r="Q10" i="69"/>
  <c r="M21" i="69"/>
  <c r="M20" i="68"/>
  <c r="Q25" i="68"/>
  <c r="S31" i="68"/>
  <c r="K13" i="73"/>
  <c r="Q27" i="73"/>
  <c r="M25"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30" i="38"/>
  <c r="K22" i="27"/>
  <c r="G24" i="24"/>
  <c r="I30" i="7"/>
  <c r="Q63" i="7"/>
  <c r="K39" i="8"/>
  <c r="S39" i="57"/>
  <c r="Q17" i="46"/>
  <c r="U9" i="50"/>
  <c r="D35" i="69"/>
  <c r="Q9" i="69"/>
  <c r="K8" i="73"/>
  <c r="S8" i="73"/>
  <c r="G9" i="73"/>
  <c r="O9" i="73"/>
  <c r="M24" i="38"/>
  <c r="M9" i="38"/>
  <c r="G21" i="30"/>
  <c r="G19" i="30"/>
  <c r="K22" i="28"/>
  <c r="M15" i="25"/>
  <c r="O59" i="7"/>
  <c r="O57" i="7"/>
  <c r="I39" i="8"/>
  <c r="I30"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7" i="45"/>
  <c r="K29"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5" i="45"/>
  <c r="S26" i="45"/>
  <c r="M24" i="37"/>
  <c r="M9" i="37"/>
  <c r="L35" i="69"/>
  <c r="M31" i="69"/>
  <c r="K29" i="38"/>
  <c r="G26" i="28"/>
  <c r="G24" i="23"/>
  <c r="I26" i="24"/>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15" i="26"/>
  <c r="I26" i="23"/>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6" i="5"/>
  <c r="Q25" i="5"/>
  <c r="Q27" i="5"/>
  <c r="Q28" i="5"/>
  <c r="Q30" i="37"/>
  <c r="Q31" i="69"/>
  <c r="G9" i="68"/>
  <c r="K9" i="72"/>
  <c r="S10" i="69"/>
  <c r="O11" i="69"/>
  <c r="S12" i="69"/>
  <c r="O13" i="69"/>
  <c r="K14" i="69"/>
  <c r="S14" i="69"/>
  <c r="K16" i="69"/>
  <c r="S16" i="69"/>
  <c r="K18" i="69"/>
  <c r="O19" i="69"/>
  <c r="G21" i="69"/>
  <c r="O21" i="69"/>
  <c r="G23" i="69"/>
  <c r="K24" i="69"/>
  <c r="O25" i="69"/>
  <c r="O29" i="69"/>
  <c r="I10" i="68"/>
  <c r="Q10" i="68"/>
  <c r="M11" i="68"/>
  <c r="E13" i="68"/>
  <c r="I14" i="68"/>
  <c r="Q14" i="68"/>
  <c r="M15" i="68"/>
  <c r="I18" i="68"/>
  <c r="M19" i="68"/>
  <c r="Q20" i="68"/>
  <c r="M21" i="68"/>
  <c r="E23" i="68"/>
  <c r="I24" i="68"/>
  <c r="E25"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15" i="69"/>
  <c r="Q19" i="69"/>
  <c r="M20" i="69"/>
  <c r="Q21" i="69"/>
  <c r="M22" i="69"/>
  <c r="Q23" i="69"/>
  <c r="Q25" i="69"/>
  <c r="M28" i="69"/>
  <c r="Q29" i="69"/>
  <c r="O11" i="68"/>
  <c r="K12" i="68"/>
  <c r="S12" i="68"/>
  <c r="G13" i="68"/>
  <c r="O15" i="68"/>
  <c r="K16" i="68"/>
  <c r="S16" i="68"/>
  <c r="K18" i="68"/>
  <c r="S18" i="68"/>
  <c r="G19" i="68"/>
  <c r="K20" i="68"/>
  <c r="O21" i="68"/>
  <c r="O23" i="68"/>
  <c r="S24" i="68"/>
  <c r="G25"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4" i="69"/>
  <c r="Q8" i="69"/>
  <c r="M8" i="69"/>
  <c r="I8" i="69"/>
  <c r="K21" i="69"/>
  <c r="K23" i="69"/>
  <c r="K26" i="69"/>
  <c r="G31" i="69"/>
  <c r="G8" i="69"/>
  <c r="O8" i="69"/>
  <c r="E9" i="69"/>
  <c r="K11" i="69"/>
  <c r="G12" i="69"/>
  <c r="G13" i="69"/>
  <c r="E14" i="69"/>
  <c r="G15" i="69"/>
  <c r="K15" i="69"/>
  <c r="E18" i="69"/>
  <c r="I18" i="69"/>
  <c r="E20" i="69"/>
  <c r="K20" i="69"/>
  <c r="I21" i="69"/>
  <c r="I22" i="69"/>
  <c r="I23" i="69"/>
  <c r="K25" i="69"/>
  <c r="E30" i="69"/>
  <c r="D34" i="69"/>
  <c r="K22" i="69"/>
  <c r="I25" i="69"/>
  <c r="E28" i="69"/>
  <c r="K8" i="69"/>
  <c r="S8" i="69"/>
  <c r="I9" i="69"/>
  <c r="E10" i="69"/>
  <c r="I10" i="69"/>
  <c r="G11" i="69"/>
  <c r="K12" i="69"/>
  <c r="K13" i="69"/>
  <c r="I14" i="69"/>
  <c r="E16" i="69"/>
  <c r="H35" i="69"/>
  <c r="H34" i="69"/>
  <c r="H33" i="69"/>
  <c r="P35" i="69"/>
  <c r="P34" i="69"/>
  <c r="P33" i="69"/>
  <c r="G20" i="69"/>
  <c r="E21" i="69"/>
  <c r="E22" i="69"/>
  <c r="E23" i="69"/>
  <c r="I24" i="69"/>
  <c r="G30" i="69"/>
  <c r="K31" i="69"/>
  <c r="L34" i="69"/>
  <c r="D33" i="69"/>
  <c r="E26" i="69"/>
  <c r="K28" i="69"/>
  <c r="I29" i="69"/>
  <c r="F35" i="69"/>
  <c r="F34" i="69"/>
  <c r="F33" i="69"/>
  <c r="J35" i="69"/>
  <c r="J34" i="69"/>
  <c r="J33" i="69"/>
  <c r="N35" i="69"/>
  <c r="N34" i="69"/>
  <c r="N33" i="69"/>
  <c r="R35" i="69"/>
  <c r="R34" i="69"/>
  <c r="R33" i="69"/>
  <c r="G19" i="69"/>
  <c r="E25"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9" i="37"/>
  <c r="M21" i="37"/>
  <c r="S8" i="37"/>
  <c r="G14" i="37"/>
  <c r="E13" i="37"/>
  <c r="M13" i="37"/>
  <c r="E15" i="37"/>
  <c r="M15" i="37"/>
  <c r="I17" i="37"/>
  <c r="Q17" i="37"/>
  <c r="E15" i="39"/>
  <c r="E10" i="39"/>
  <c r="S13" i="39"/>
  <c r="E17" i="39"/>
  <c r="Y32" i="44"/>
  <c r="K18"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16" i="37"/>
  <c r="E10" i="45"/>
  <c r="G12" i="45"/>
  <c r="G14" i="45"/>
  <c r="O14" i="45"/>
  <c r="G16"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3" i="37"/>
  <c r="O18" i="37"/>
  <c r="K10" i="37"/>
  <c r="E11" i="37"/>
  <c r="M17" i="37"/>
  <c r="E11" i="40"/>
  <c r="E9" i="39"/>
  <c r="E11" i="39"/>
  <c r="G13" i="39"/>
  <c r="S15" i="39"/>
  <c r="I8" i="42"/>
  <c r="Y26" i="44"/>
  <c r="Y36" i="44"/>
  <c r="G23" i="43"/>
  <c r="O29" i="43"/>
  <c r="AA13" i="43"/>
  <c r="Y17" i="43"/>
  <c r="I8" i="45"/>
  <c r="O9" i="45"/>
  <c r="Q15" i="45"/>
  <c r="M13" i="50"/>
  <c r="I12" i="50"/>
  <c r="M10" i="50"/>
  <c r="E11" i="50"/>
  <c r="U11" i="50"/>
  <c r="E13" i="50"/>
  <c r="U13" i="50"/>
  <c r="G8" i="51"/>
  <c r="O8" i="51"/>
  <c r="W8" i="51"/>
  <c r="K8" i="52"/>
  <c r="S8" i="52"/>
  <c r="AA8" i="52"/>
  <c r="G9" i="52"/>
  <c r="O9" i="52"/>
  <c r="W9" i="52"/>
  <c r="K10" i="52"/>
  <c r="G10" i="59"/>
  <c r="S10" i="58"/>
  <c r="K13" i="33"/>
  <c r="S14" i="37"/>
  <c r="E23"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8" i="37"/>
  <c r="E27" i="37"/>
  <c r="J21" i="39"/>
  <c r="R21" i="39"/>
  <c r="G9" i="39"/>
  <c r="S10" i="39"/>
  <c r="G12" i="39"/>
  <c r="E14" i="39"/>
  <c r="N20" i="41"/>
  <c r="K9" i="44"/>
  <c r="S9" i="44"/>
  <c r="W32" i="44"/>
  <c r="G11" i="45"/>
  <c r="S12" i="45"/>
  <c r="O13" i="45"/>
  <c r="S14" i="45"/>
  <c r="K17"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9" i="41"/>
  <c r="G9"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20" i="45"/>
  <c r="M15" i="45"/>
  <c r="Y8" i="45"/>
  <c r="O11" i="45"/>
  <c r="S15" i="45"/>
  <c r="K19" i="45"/>
  <c r="O10" i="45"/>
  <c r="G15" i="45"/>
  <c r="O15" i="45"/>
  <c r="AA20" i="45"/>
  <c r="O26" i="45"/>
  <c r="S27" i="45"/>
  <c r="K10" i="45"/>
  <c r="Q16" i="45"/>
  <c r="G9" i="45"/>
  <c r="S9" i="45"/>
  <c r="Q11" i="45"/>
  <c r="G13" i="45"/>
  <c r="S13" i="45"/>
  <c r="S18" i="45"/>
  <c r="G22" i="45"/>
  <c r="M12" i="45"/>
  <c r="M14" i="45"/>
  <c r="H40" i="45"/>
  <c r="H39" i="45"/>
  <c r="H38" i="45"/>
  <c r="I22" i="45"/>
  <c r="I19" i="45"/>
  <c r="I16" i="45"/>
  <c r="I26" i="45"/>
  <c r="M8" i="45"/>
  <c r="X40" i="45"/>
  <c r="X39" i="45"/>
  <c r="X38" i="45"/>
  <c r="I9" i="45"/>
  <c r="G10" i="45"/>
  <c r="Q10" i="45"/>
  <c r="M11" i="45"/>
  <c r="I12" i="45"/>
  <c r="M13" i="45"/>
  <c r="I14" i="45"/>
  <c r="AA16" i="45"/>
  <c r="G17" i="45"/>
  <c r="Q18" i="45"/>
  <c r="Q19" i="45"/>
  <c r="Q20" i="45"/>
  <c r="O21" i="45"/>
  <c r="O22" i="45"/>
  <c r="S23" i="45"/>
  <c r="M24" i="45"/>
  <c r="I25" i="45"/>
  <c r="E26" i="45"/>
  <c r="L39" i="45"/>
  <c r="M26" i="45"/>
  <c r="M22" i="45"/>
  <c r="L40" i="45"/>
  <c r="M21" i="45"/>
  <c r="L38" i="45"/>
  <c r="M19" i="45"/>
  <c r="AA9" i="45"/>
  <c r="D38" i="45"/>
  <c r="E24" i="45"/>
  <c r="E22" i="45"/>
  <c r="D39" i="45"/>
  <c r="D40" i="45"/>
  <c r="E16" i="45"/>
  <c r="T40" i="45"/>
  <c r="T38" i="45"/>
  <c r="T39" i="45"/>
  <c r="E9" i="45"/>
  <c r="M10" i="45"/>
  <c r="E12" i="45"/>
  <c r="E14" i="45"/>
  <c r="I15" i="45"/>
  <c r="K20" i="45"/>
  <c r="I21" i="45"/>
  <c r="Q21" i="45"/>
  <c r="K22" i="45"/>
  <c r="AA25" i="45"/>
  <c r="K27" i="45"/>
  <c r="AA27" i="45"/>
  <c r="G28" i="45"/>
  <c r="M9" i="45"/>
  <c r="E8" i="45"/>
  <c r="P40" i="45"/>
  <c r="P39" i="45"/>
  <c r="P38" i="45"/>
  <c r="Q22" i="45"/>
  <c r="Q24" i="45"/>
  <c r="U8" i="45"/>
  <c r="K9" i="45"/>
  <c r="Q9" i="45"/>
  <c r="I10" i="45"/>
  <c r="AA10" i="45"/>
  <c r="E11" i="45"/>
  <c r="K11" i="45"/>
  <c r="AA11" i="45"/>
  <c r="K12" i="45"/>
  <c r="Q12" i="45"/>
  <c r="AA12" i="45"/>
  <c r="E13" i="45"/>
  <c r="K13" i="45"/>
  <c r="AA13" i="45"/>
  <c r="K14" i="45"/>
  <c r="Q14" i="45"/>
  <c r="AA14" i="45"/>
  <c r="E15" i="45"/>
  <c r="K15" i="45"/>
  <c r="AA15" i="45"/>
  <c r="M16" i="45"/>
  <c r="AA17" i="45"/>
  <c r="G18" i="45"/>
  <c r="AA18" i="45"/>
  <c r="E19" i="45"/>
  <c r="AA19" i="45"/>
  <c r="G20" i="45"/>
  <c r="E21" i="45"/>
  <c r="AA22" i="45"/>
  <c r="I33" i="45"/>
  <c r="Q33" i="45"/>
  <c r="M30" i="45"/>
  <c r="S16" i="45"/>
  <c r="M17" i="45"/>
  <c r="M18" i="45"/>
  <c r="G19" i="45"/>
  <c r="M20" i="45"/>
  <c r="K21" i="45"/>
  <c r="M23" i="45"/>
  <c r="Q26" i="45"/>
  <c r="O28" i="45"/>
  <c r="K29" i="45"/>
  <c r="S29" i="45"/>
  <c r="E30" i="45"/>
  <c r="I31" i="45"/>
  <c r="Q31" i="45"/>
  <c r="E32" i="45"/>
  <c r="M32" i="45"/>
  <c r="F40" i="45"/>
  <c r="F39" i="45"/>
  <c r="F38" i="45"/>
  <c r="J40" i="45"/>
  <c r="J39" i="45"/>
  <c r="J38" i="45"/>
  <c r="K25" i="45"/>
  <c r="K23" i="45"/>
  <c r="N40" i="45"/>
  <c r="N39" i="45"/>
  <c r="N38" i="45"/>
  <c r="R40" i="45"/>
  <c r="R39" i="45"/>
  <c r="R38" i="45"/>
  <c r="V40" i="45"/>
  <c r="V39" i="45"/>
  <c r="V38" i="45"/>
  <c r="Z40" i="45"/>
  <c r="Z39" i="45"/>
  <c r="Z38" i="45"/>
  <c r="AA23" i="45"/>
  <c r="AA21" i="45"/>
  <c r="G8" i="45"/>
  <c r="K8" i="45"/>
  <c r="O8" i="45"/>
  <c r="S8" i="45"/>
  <c r="W8" i="45"/>
  <c r="AA8" i="45"/>
  <c r="O16" i="45"/>
  <c r="I17" i="45"/>
  <c r="I18" i="45"/>
  <c r="S19" i="45"/>
  <c r="I20" i="45"/>
  <c r="G21" i="45"/>
  <c r="G23" i="45"/>
  <c r="O23" i="45"/>
  <c r="G24" i="45"/>
  <c r="S24" i="45"/>
  <c r="M25" i="45"/>
  <c r="K26" i="45"/>
  <c r="K16" i="45"/>
  <c r="E17" i="45"/>
  <c r="O17" i="45"/>
  <c r="E18" i="45"/>
  <c r="O18" i="45"/>
  <c r="O19" i="45"/>
  <c r="E20" i="45"/>
  <c r="O20" i="45"/>
  <c r="S21" i="45"/>
  <c r="S22" i="45"/>
  <c r="I23" i="45"/>
  <c r="I24" i="45"/>
  <c r="G25" i="45"/>
  <c r="O25" i="45"/>
  <c r="I27" i="45"/>
  <c r="Q27"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3" i="45"/>
  <c r="O24" i="45"/>
  <c r="E25" i="45"/>
  <c r="G26" i="45"/>
  <c r="E27" i="45"/>
  <c r="M27" i="45"/>
  <c r="I28" i="45"/>
  <c r="Q28" i="45"/>
  <c r="E29" i="45"/>
  <c r="M29" i="45"/>
  <c r="AA29" i="45"/>
  <c r="G30" i="45"/>
  <c r="O30" i="45"/>
  <c r="K31" i="45"/>
  <c r="S31" i="45"/>
  <c r="AA31" i="45"/>
  <c r="G32" i="45"/>
  <c r="O32" i="45"/>
  <c r="K33" i="45"/>
  <c r="S33" i="45"/>
  <c r="K34" i="45"/>
  <c r="S34" i="45"/>
  <c r="K35" i="45"/>
  <c r="S35" i="45"/>
  <c r="AA35" i="45"/>
  <c r="G36" i="45"/>
  <c r="O36" i="45"/>
  <c r="AA36" i="45"/>
  <c r="Q23" i="45"/>
  <c r="K24" i="45"/>
  <c r="AA24" i="45"/>
  <c r="Q25" i="45"/>
  <c r="AA26" i="45"/>
  <c r="G27" i="45"/>
  <c r="O27"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9" i="41"/>
  <c r="Q9" i="41"/>
  <c r="E10" i="41"/>
  <c r="M10" i="41"/>
  <c r="I11" i="41"/>
  <c r="Q11" i="41"/>
  <c r="E12" i="41"/>
  <c r="M12" i="41"/>
  <c r="I14" i="41"/>
  <c r="Q14" i="41"/>
  <c r="E15" i="41"/>
  <c r="E16" i="41"/>
  <c r="M16" i="41"/>
  <c r="F20" i="41"/>
  <c r="K9" i="41"/>
  <c r="S9" i="41"/>
  <c r="G10" i="41"/>
  <c r="O10" i="41"/>
  <c r="K11" i="41"/>
  <c r="S11" i="41"/>
  <c r="G12" i="41"/>
  <c r="O12" i="41"/>
  <c r="K14" i="41"/>
  <c r="S14" i="41"/>
  <c r="S15" i="41"/>
  <c r="G16" i="41"/>
  <c r="O16" i="41"/>
  <c r="M9" i="41"/>
  <c r="I10" i="41"/>
  <c r="Q10" i="41"/>
  <c r="E11" i="41"/>
  <c r="M11" i="41"/>
  <c r="I12" i="41"/>
  <c r="Q12" i="41"/>
  <c r="E14" i="41"/>
  <c r="M14" i="41"/>
  <c r="I16" i="41"/>
  <c r="Q16" i="41"/>
  <c r="O9" i="41"/>
  <c r="K10" i="41"/>
  <c r="S10" i="41"/>
  <c r="G11" i="41"/>
  <c r="O11"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10" i="42"/>
  <c r="G9" i="42"/>
  <c r="E10" i="42"/>
  <c r="M10" i="42"/>
  <c r="Q10" i="42"/>
  <c r="G11" i="42"/>
  <c r="O11" i="42"/>
  <c r="S11" i="42"/>
  <c r="K11" i="42"/>
  <c r="E8" i="42"/>
  <c r="P20" i="42"/>
  <c r="P19" i="42"/>
  <c r="P18" i="42"/>
  <c r="Q14" i="42"/>
  <c r="Q11" i="42"/>
  <c r="Q9" i="42"/>
  <c r="Q12" i="42"/>
  <c r="O12" i="42"/>
  <c r="O10" i="42"/>
  <c r="O8" i="42"/>
  <c r="O14" i="42"/>
  <c r="S9" i="42"/>
  <c r="L20" i="42"/>
  <c r="L19" i="42"/>
  <c r="L18" i="42"/>
  <c r="M14" i="42"/>
  <c r="M11" i="42"/>
  <c r="M9" i="42"/>
  <c r="M12" i="42"/>
  <c r="Q8" i="42"/>
  <c r="K12" i="42"/>
  <c r="K10" i="42"/>
  <c r="K8" i="42"/>
  <c r="K14" i="42"/>
  <c r="O9" i="42"/>
  <c r="H20" i="42"/>
  <c r="H19" i="42"/>
  <c r="H18" i="42"/>
  <c r="I14" i="42"/>
  <c r="I11" i="42"/>
  <c r="I9" i="42"/>
  <c r="I12" i="42"/>
  <c r="M8" i="42"/>
  <c r="G12" i="42"/>
  <c r="G10" i="42"/>
  <c r="G8" i="42"/>
  <c r="G14" i="42"/>
  <c r="K9" i="42"/>
  <c r="D20" i="42"/>
  <c r="D19" i="42"/>
  <c r="D18" i="42"/>
  <c r="E14" i="42"/>
  <c r="E11" i="42"/>
  <c r="E9" i="42"/>
  <c r="E15" i="42"/>
  <c r="E12" i="42"/>
  <c r="S15" i="42"/>
  <c r="S12" i="42"/>
  <c r="S10"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16" i="37"/>
  <c r="M18" i="37"/>
  <c r="O28" i="37"/>
  <c r="I8" i="37"/>
  <c r="G9" i="37"/>
  <c r="S9" i="37"/>
  <c r="Q10" i="37"/>
  <c r="M11" i="37"/>
  <c r="G12" i="37"/>
  <c r="K13" i="37"/>
  <c r="I14" i="37"/>
  <c r="K15" i="37"/>
  <c r="I16" i="37"/>
  <c r="O17" i="37"/>
  <c r="I18" i="37"/>
  <c r="Q20" i="37"/>
  <c r="E21" i="37"/>
  <c r="I22" i="37"/>
  <c r="S23" i="37"/>
  <c r="K26" i="37"/>
  <c r="M27" i="37"/>
  <c r="G30" i="37"/>
  <c r="O30" i="37"/>
  <c r="I15" i="37"/>
  <c r="M16" i="37"/>
  <c r="S17" i="37"/>
  <c r="K23" i="37"/>
  <c r="M25" i="37"/>
  <c r="E8" i="37"/>
  <c r="K8" i="37"/>
  <c r="I9" i="37"/>
  <c r="G10" i="37"/>
  <c r="M10" i="37"/>
  <c r="I11" i="37"/>
  <c r="O11" i="37"/>
  <c r="M12" i="37"/>
  <c r="G13" i="37"/>
  <c r="Q13" i="37"/>
  <c r="E14" i="37"/>
  <c r="O14" i="37"/>
  <c r="G15" i="37"/>
  <c r="E16" i="37"/>
  <c r="S16" i="37"/>
  <c r="E17" i="37"/>
  <c r="K17" i="37"/>
  <c r="K20" i="37"/>
  <c r="S20" i="37"/>
  <c r="I24" i="37"/>
  <c r="I25" i="37"/>
  <c r="Q25" i="37"/>
  <c r="K28" i="37"/>
  <c r="G31" i="37"/>
  <c r="E33" i="37"/>
  <c r="E35" i="37"/>
  <c r="K12" i="37"/>
  <c r="E24" i="37"/>
  <c r="E25" i="37"/>
  <c r="G28" i="37"/>
  <c r="I29" i="37"/>
  <c r="P44" i="37"/>
  <c r="Q8" i="37"/>
  <c r="E9" i="37"/>
  <c r="I10" i="37"/>
  <c r="K11" i="37"/>
  <c r="O12" i="37"/>
  <c r="S13" i="37"/>
  <c r="Q14" i="37"/>
  <c r="S15" i="37"/>
  <c r="G17" i="37"/>
  <c r="E18" i="37"/>
  <c r="Q18" i="37"/>
  <c r="S19" i="37"/>
  <c r="G20" i="37"/>
  <c r="H43" i="37"/>
  <c r="M22" i="37"/>
  <c r="G26" i="37"/>
  <c r="O26" i="37"/>
  <c r="I27" i="37"/>
  <c r="Q27" i="37"/>
  <c r="G22" i="37"/>
  <c r="S22" i="37"/>
  <c r="S24" i="37"/>
  <c r="I26" i="37"/>
  <c r="K27" i="37"/>
  <c r="S29" i="37"/>
  <c r="S30" i="37"/>
  <c r="Q32" i="37"/>
  <c r="M33" i="37"/>
  <c r="I34" i="37"/>
  <c r="M35" i="37"/>
  <c r="I36" i="37"/>
  <c r="E37" i="37"/>
  <c r="I38" i="37"/>
  <c r="Q38" i="37"/>
  <c r="M39" i="37"/>
  <c r="I40" i="37"/>
  <c r="Q40" i="37"/>
  <c r="F44" i="37"/>
  <c r="F43" i="37"/>
  <c r="F42" i="37"/>
  <c r="N44" i="37"/>
  <c r="N43" i="37"/>
  <c r="N42" i="37"/>
  <c r="G23" i="37"/>
  <c r="E26" i="37"/>
  <c r="G27" i="37"/>
  <c r="E28" i="37"/>
  <c r="G29" i="37"/>
  <c r="M30" i="37"/>
  <c r="I31" i="37"/>
  <c r="K32" i="37"/>
  <c r="S32" i="37"/>
  <c r="G33" i="37"/>
  <c r="O33" i="37"/>
  <c r="K34" i="37"/>
  <c r="S34" i="37"/>
  <c r="G35" i="37"/>
  <c r="O35" i="37"/>
  <c r="K36" i="37"/>
  <c r="S36" i="37"/>
  <c r="G37" i="37"/>
  <c r="O37" i="37"/>
  <c r="K38" i="37"/>
  <c r="S38" i="37"/>
  <c r="G39" i="37"/>
  <c r="O39" i="37"/>
  <c r="K40" i="37"/>
  <c r="S40" i="37"/>
  <c r="P43" i="37"/>
  <c r="M20" i="37"/>
  <c r="I21" i="37"/>
  <c r="G8" i="37"/>
  <c r="O8" i="37"/>
  <c r="E19" i="37"/>
  <c r="I20" i="37"/>
  <c r="K21" i="37"/>
  <c r="O22" i="37"/>
  <c r="K24" i="37"/>
  <c r="S25" i="37"/>
  <c r="Q26" i="37"/>
  <c r="S27" i="37"/>
  <c r="Q28" i="37"/>
  <c r="I30" i="37"/>
  <c r="K31" i="37"/>
  <c r="E32" i="37"/>
  <c r="M32" i="37"/>
  <c r="I33" i="37"/>
  <c r="Q33" i="37"/>
  <c r="E34" i="37"/>
  <c r="M34" i="37"/>
  <c r="I35" i="37"/>
  <c r="Q35" i="37"/>
  <c r="E36" i="37"/>
  <c r="M36" i="37"/>
  <c r="I37" i="37"/>
  <c r="Q37" i="37"/>
  <c r="E38" i="37"/>
  <c r="M38" i="37"/>
  <c r="I39" i="37"/>
  <c r="Q39" i="37"/>
  <c r="E40" i="37"/>
  <c r="M40" i="37"/>
  <c r="H42" i="37"/>
  <c r="H44" i="37"/>
  <c r="G18" i="37"/>
  <c r="G19" i="37"/>
  <c r="K25" i="37"/>
  <c r="S26" i="37"/>
  <c r="I28" i="37"/>
  <c r="S28" i="37"/>
  <c r="K30" i="37"/>
  <c r="I32" i="37"/>
  <c r="Q34" i="37"/>
  <c r="Q36" i="37"/>
  <c r="M37" i="37"/>
  <c r="E39" i="37"/>
  <c r="J44" i="37"/>
  <c r="J43" i="37"/>
  <c r="J42" i="37"/>
  <c r="R44" i="37"/>
  <c r="R43" i="37"/>
  <c r="R42" i="37"/>
  <c r="I19" i="37"/>
  <c r="O21" i="37"/>
  <c r="G25" i="37"/>
  <c r="D44" i="37"/>
  <c r="D43" i="37"/>
  <c r="D42" i="37"/>
  <c r="L44" i="37"/>
  <c r="L43" i="37"/>
  <c r="L42" i="37"/>
  <c r="S18" i="37"/>
  <c r="K19" i="37"/>
  <c r="E20" i="37"/>
  <c r="O20" i="37"/>
  <c r="G21" i="37"/>
  <c r="S21" i="37"/>
  <c r="E22" i="37"/>
  <c r="K22" i="37"/>
  <c r="G24" i="37"/>
  <c r="O25" i="37"/>
  <c r="M26" i="37"/>
  <c r="O27" i="37"/>
  <c r="M28" i="37"/>
  <c r="E30" i="37"/>
  <c r="E31" i="37"/>
  <c r="S31" i="37"/>
  <c r="G32" i="37"/>
  <c r="O32" i="37"/>
  <c r="K33" i="37"/>
  <c r="S33" i="37"/>
  <c r="G34" i="37"/>
  <c r="O34" i="37"/>
  <c r="K35" i="37"/>
  <c r="S35" i="37"/>
  <c r="G36" i="37"/>
  <c r="O36" i="37"/>
  <c r="K37" i="37"/>
  <c r="S37" i="37"/>
  <c r="G38" i="37"/>
  <c r="O38" i="37"/>
  <c r="K39" i="37"/>
  <c r="S39" i="37"/>
  <c r="G40" i="37"/>
  <c r="O40" i="37"/>
  <c r="P42" i="37"/>
  <c r="Q10" i="38"/>
  <c r="O18" i="38"/>
  <c r="E20" i="38"/>
  <c r="G22" i="38"/>
  <c r="S23" i="38"/>
  <c r="S11" i="38"/>
  <c r="I12" i="38"/>
  <c r="I18" i="38"/>
  <c r="Q8" i="38"/>
  <c r="E19" i="38"/>
  <c r="S19" i="38"/>
  <c r="G20" i="38"/>
  <c r="O20" i="38"/>
  <c r="K21" i="38"/>
  <c r="I22" i="38"/>
  <c r="S22" i="38"/>
  <c r="G23" i="38"/>
  <c r="I24" i="38"/>
  <c r="K19" i="38"/>
  <c r="I21" i="38"/>
  <c r="O22" i="38"/>
  <c r="E23" i="38"/>
  <c r="M14" i="38"/>
  <c r="K18" i="38"/>
  <c r="S18" i="38"/>
  <c r="G19" i="38"/>
  <c r="I20" i="38"/>
  <c r="Q20" i="38"/>
  <c r="E21" i="38"/>
  <c r="M21" i="38"/>
  <c r="K22" i="38"/>
  <c r="I23" i="38"/>
  <c r="K24" i="38"/>
  <c r="G18" i="38"/>
  <c r="M20" i="38"/>
  <c r="S21" i="38"/>
  <c r="G24" i="38"/>
  <c r="K13" i="38"/>
  <c r="S13" i="38"/>
  <c r="E18" i="38"/>
  <c r="M18" i="38"/>
  <c r="I19" i="38"/>
  <c r="K20" i="38"/>
  <c r="S20" i="38"/>
  <c r="G21" i="38"/>
  <c r="O21" i="38"/>
  <c r="E22" i="38"/>
  <c r="M22" i="38"/>
  <c r="K23" i="38"/>
  <c r="E24" i="38"/>
  <c r="S24" i="38"/>
  <c r="G11" i="38"/>
  <c r="M10" i="38"/>
  <c r="S10" i="38"/>
  <c r="E8" i="38"/>
  <c r="I14" i="38"/>
  <c r="Q18" i="38"/>
  <c r="Q14" i="38"/>
  <c r="G15" i="38"/>
  <c r="I8" i="38"/>
  <c r="K9" i="38"/>
  <c r="M12" i="38"/>
  <c r="G13" i="38"/>
  <c r="K16" i="38"/>
  <c r="E12" i="38"/>
  <c r="I10" i="38"/>
  <c r="K11" i="38"/>
  <c r="E14" i="38"/>
  <c r="O15" i="38"/>
  <c r="O10" i="38"/>
  <c r="K17" i="38"/>
  <c r="M8" i="38"/>
  <c r="S8" i="38"/>
  <c r="Q13" i="38"/>
  <c r="E16" i="38"/>
  <c r="M17" i="38"/>
  <c r="G9" i="38"/>
  <c r="S9" i="38"/>
  <c r="E10" i="38"/>
  <c r="K15" i="38"/>
  <c r="S15" i="38"/>
  <c r="G14" i="38"/>
  <c r="E15" i="38"/>
  <c r="I16" i="38"/>
  <c r="S14" i="38"/>
  <c r="O14" i="38"/>
  <c r="M15" i="38"/>
  <c r="Q15" i="38"/>
  <c r="S17" i="38"/>
  <c r="K25" i="38"/>
  <c r="O11" i="38"/>
  <c r="O13" i="38"/>
  <c r="Q17" i="38"/>
  <c r="G8" i="38"/>
  <c r="K8" i="38"/>
  <c r="O8" i="38"/>
  <c r="E9" i="38"/>
  <c r="I9" i="38"/>
  <c r="G10" i="38"/>
  <c r="K10" i="38"/>
  <c r="E11" i="38"/>
  <c r="I11" i="38"/>
  <c r="M11" i="38"/>
  <c r="G12" i="38"/>
  <c r="K12" i="38"/>
  <c r="O12" i="38"/>
  <c r="S12" i="38"/>
  <c r="E13" i="38"/>
  <c r="I13" i="38"/>
  <c r="M13" i="38"/>
  <c r="K14" i="38"/>
  <c r="M16" i="38"/>
  <c r="E17" i="38"/>
  <c r="I15" i="38"/>
  <c r="S25" i="38"/>
  <c r="G26" i="38"/>
  <c r="O26" i="38"/>
  <c r="K27" i="38"/>
  <c r="S27" i="38"/>
  <c r="G28" i="38"/>
  <c r="O28" i="38"/>
  <c r="S29" i="38"/>
  <c r="G30" i="38"/>
  <c r="O30" i="38"/>
  <c r="K31" i="38"/>
  <c r="S31"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7" i="38"/>
  <c r="O17" i="38"/>
  <c r="E25" i="38"/>
  <c r="M25" i="38"/>
  <c r="I26" i="38"/>
  <c r="Q26" i="38"/>
  <c r="E27" i="38"/>
  <c r="M27" i="38"/>
  <c r="I28" i="38"/>
  <c r="Q28" i="38"/>
  <c r="E29" i="38"/>
  <c r="I30" i="38"/>
  <c r="E31" i="38"/>
  <c r="I32" i="38"/>
  <c r="Q32" i="38"/>
  <c r="K33" i="38"/>
  <c r="S33" i="38"/>
  <c r="G34" i="38"/>
  <c r="O34" i="38"/>
  <c r="K35" i="38"/>
  <c r="S35" i="38"/>
  <c r="G36" i="38"/>
  <c r="O36" i="38"/>
  <c r="K37" i="38"/>
  <c r="S37" i="38"/>
  <c r="G38" i="38"/>
  <c r="O38" i="38"/>
  <c r="K39" i="38"/>
  <c r="S39" i="38"/>
  <c r="G40" i="38"/>
  <c r="O40" i="38"/>
  <c r="G16" i="38"/>
  <c r="S16" i="38"/>
  <c r="G25" i="38"/>
  <c r="O25" i="38"/>
  <c r="K26" i="38"/>
  <c r="S26" i="38"/>
  <c r="G27" i="38"/>
  <c r="O27" i="38"/>
  <c r="K28" i="38"/>
  <c r="S28" i="38"/>
  <c r="G29" i="38"/>
  <c r="K30" i="38"/>
  <c r="S30" i="38"/>
  <c r="G31"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7" i="38"/>
  <c r="I25" i="38"/>
  <c r="Q25" i="38"/>
  <c r="E26" i="38"/>
  <c r="M26" i="38"/>
  <c r="I27" i="38"/>
  <c r="Q27" i="38"/>
  <c r="E28" i="38"/>
  <c r="M28" i="38"/>
  <c r="I29" i="38"/>
  <c r="E30" i="38"/>
  <c r="M30" i="38"/>
  <c r="I31"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30" i="26"/>
  <c r="G10" i="26"/>
  <c r="E8" i="25"/>
  <c r="O16" i="25"/>
  <c r="I9" i="27"/>
  <c r="G14" i="26"/>
  <c r="M17" i="26"/>
  <c r="M18" i="26"/>
  <c r="O12" i="22"/>
  <c r="K16" i="22"/>
  <c r="K18" i="26"/>
  <c r="S18" i="26"/>
  <c r="G18" i="26"/>
  <c r="I12" i="26"/>
  <c r="G16" i="26"/>
  <c r="G19" i="26"/>
  <c r="G20" i="26"/>
  <c r="K8" i="27"/>
  <c r="Q11" i="22"/>
  <c r="Q15" i="22"/>
  <c r="M11" i="26"/>
  <c r="K10" i="26"/>
  <c r="S10" i="26"/>
  <c r="K14" i="26"/>
  <c r="S14" i="26"/>
  <c r="I17" i="26"/>
  <c r="I18" i="26"/>
  <c r="I22" i="26"/>
  <c r="I29" i="26"/>
  <c r="I32" i="26"/>
  <c r="I33" i="26"/>
  <c r="Q8" i="25"/>
  <c r="M10" i="25"/>
  <c r="Q9" i="27"/>
  <c r="M10" i="27"/>
  <c r="S9" i="22"/>
  <c r="O10" i="22"/>
  <c r="O14" i="22"/>
  <c r="E13" i="21"/>
  <c r="M9" i="21"/>
  <c r="E10" i="24"/>
  <c r="G13" i="26"/>
  <c r="K9" i="26"/>
  <c r="M20" i="26"/>
  <c r="K16" i="26"/>
  <c r="S16" i="26"/>
  <c r="K19" i="26"/>
  <c r="K20" i="26"/>
  <c r="I24" i="26"/>
  <c r="I27" i="26"/>
  <c r="I28" i="26"/>
  <c r="G9" i="25"/>
  <c r="M15" i="22"/>
  <c r="Q13" i="22"/>
  <c r="M15" i="21"/>
  <c r="E15" i="21"/>
  <c r="E17" i="21"/>
  <c r="O25" i="24"/>
  <c r="G11" i="26"/>
  <c r="K11" i="26"/>
  <c r="S11" i="26"/>
  <c r="I13" i="26"/>
  <c r="M13" i="26"/>
  <c r="G15" i="26"/>
  <c r="K15" i="26"/>
  <c r="G17" i="26"/>
  <c r="K17" i="26"/>
  <c r="S17" i="26"/>
  <c r="I19" i="26"/>
  <c r="M19" i="26"/>
  <c r="E20" i="26"/>
  <c r="E23" i="26"/>
  <c r="E25" i="26"/>
  <c r="I26" i="26"/>
  <c r="M28" i="26"/>
  <c r="M29" i="26"/>
  <c r="E30" i="26"/>
  <c r="I31" i="26"/>
  <c r="M33" i="26"/>
  <c r="E34" i="26"/>
  <c r="M34" i="26"/>
  <c r="E35" i="26"/>
  <c r="M35" i="26"/>
  <c r="E36" i="26"/>
  <c r="O11" i="28"/>
  <c r="I11" i="27"/>
  <c r="G9" i="22"/>
  <c r="O9" i="22"/>
  <c r="I15" i="22"/>
  <c r="Q16" i="22"/>
  <c r="M17" i="22"/>
  <c r="K12" i="21"/>
  <c r="K14" i="21"/>
  <c r="K16" i="21"/>
  <c r="O8" i="24"/>
  <c r="I12" i="24"/>
  <c r="G9" i="26"/>
  <c r="M12" i="26"/>
  <c r="M21" i="26"/>
  <c r="M25" i="26"/>
  <c r="E26" i="26"/>
  <c r="M30" i="26"/>
  <c r="E31" i="26"/>
  <c r="E37" i="26"/>
  <c r="E38" i="26"/>
  <c r="M8" i="25"/>
  <c r="M14" i="28"/>
  <c r="M10" i="28"/>
  <c r="K10" i="27"/>
  <c r="Q8" i="27"/>
  <c r="S11" i="27"/>
  <c r="M8" i="30"/>
  <c r="G8" i="29"/>
  <c r="G8" i="23"/>
  <c r="K16" i="24"/>
  <c r="K10" i="24"/>
  <c r="G11" i="24"/>
  <c r="I41" i="26"/>
  <c r="M41" i="26"/>
  <c r="S9" i="26"/>
  <c r="I11" i="26"/>
  <c r="K13" i="26"/>
  <c r="S13" i="26"/>
  <c r="I15" i="26"/>
  <c r="S15" i="26"/>
  <c r="S19" i="26"/>
  <c r="E22" i="26"/>
  <c r="E24" i="26"/>
  <c r="M26" i="26"/>
  <c r="E27" i="26"/>
  <c r="M31" i="26"/>
  <c r="E32" i="26"/>
  <c r="I34" i="26"/>
  <c r="E39" i="26"/>
  <c r="E40" i="26"/>
  <c r="E41" i="26"/>
  <c r="E12" i="25"/>
  <c r="M12" i="25"/>
  <c r="M14" i="25"/>
  <c r="S8" i="27"/>
  <c r="S11" i="30"/>
  <c r="I8" i="11"/>
  <c r="K9" i="22"/>
  <c r="E10" i="22"/>
  <c r="K10" i="22"/>
  <c r="I19" i="22"/>
  <c r="G12" i="21"/>
  <c r="E9" i="24"/>
  <c r="I10" i="24"/>
  <c r="E24" i="24"/>
  <c r="E18" i="24"/>
  <c r="I9" i="26"/>
  <c r="M9" i="26"/>
  <c r="I10" i="26"/>
  <c r="M10" i="26"/>
  <c r="G12" i="26"/>
  <c r="K12" i="26"/>
  <c r="S12" i="26"/>
  <c r="I14" i="26"/>
  <c r="M14" i="26"/>
  <c r="I16" i="26"/>
  <c r="M16" i="26"/>
  <c r="I20" i="26"/>
  <c r="I21" i="26"/>
  <c r="M22" i="26"/>
  <c r="I23" i="26"/>
  <c r="M24" i="26"/>
  <c r="I25" i="26"/>
  <c r="M27" i="26"/>
  <c r="E28" i="26"/>
  <c r="E29" i="26"/>
  <c r="M32" i="26"/>
  <c r="E33" i="26"/>
  <c r="O8" i="25"/>
  <c r="I8" i="25"/>
  <c r="Q17"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6" i="25"/>
  <c r="G13" i="25"/>
  <c r="G16" i="25"/>
  <c r="I17" i="25"/>
  <c r="G15" i="25"/>
  <c r="I12" i="25"/>
  <c r="S13" i="25"/>
  <c r="K8" i="25"/>
  <c r="M17" i="25"/>
  <c r="E24" i="25"/>
  <c r="O30" i="25"/>
  <c r="I10" i="25"/>
  <c r="S11" i="25"/>
  <c r="E14" i="25"/>
  <c r="Q19" i="25"/>
  <c r="E10" i="25"/>
  <c r="G8" i="25"/>
  <c r="O13" i="25"/>
  <c r="I14" i="25"/>
  <c r="D45" i="25"/>
  <c r="D43" i="25"/>
  <c r="E20" i="25"/>
  <c r="E18" i="25"/>
  <c r="E16" i="25"/>
  <c r="E15" i="25"/>
  <c r="E13" i="25"/>
  <c r="E11" i="25"/>
  <c r="D44" i="25"/>
  <c r="H45" i="25"/>
  <c r="H44" i="25"/>
  <c r="H43" i="25"/>
  <c r="I20" i="25"/>
  <c r="I18" i="25"/>
  <c r="I16" i="25"/>
  <c r="I15" i="25"/>
  <c r="I13" i="25"/>
  <c r="I11" i="25"/>
  <c r="I9" i="25"/>
  <c r="L45" i="25"/>
  <c r="L43" i="25"/>
  <c r="M20" i="25"/>
  <c r="M18" i="25"/>
  <c r="M16" i="25"/>
  <c r="M13" i="25"/>
  <c r="M11" i="25"/>
  <c r="M9" i="25"/>
  <c r="L44" i="25"/>
  <c r="P45" i="25"/>
  <c r="P44" i="25"/>
  <c r="P43" i="25"/>
  <c r="Q22" i="25"/>
  <c r="Q20" i="25"/>
  <c r="Q18" i="25"/>
  <c r="Q16" i="25"/>
  <c r="Q13" i="25"/>
  <c r="Q11" i="25"/>
  <c r="G19" i="25"/>
  <c r="G17" i="25"/>
  <c r="G14" i="25"/>
  <c r="G12" i="25"/>
  <c r="G10" i="25"/>
  <c r="K9" i="25"/>
  <c r="Q10" i="25"/>
  <c r="O11" i="25"/>
  <c r="Q12" i="25"/>
  <c r="Q14" i="25"/>
  <c r="E17" i="25"/>
  <c r="K18" i="25"/>
  <c r="S18" i="25"/>
  <c r="K20" i="25"/>
  <c r="S20" i="25"/>
  <c r="G21" i="25"/>
  <c r="I22" i="25"/>
  <c r="K11" i="25"/>
  <c r="K13" i="25"/>
  <c r="K15" i="25"/>
  <c r="I19" i="25"/>
  <c r="K23" i="25"/>
  <c r="M24" i="25"/>
  <c r="I25" i="25"/>
  <c r="Q25" i="25"/>
  <c r="E26" i="25"/>
  <c r="M26" i="25"/>
  <c r="I27" i="25"/>
  <c r="Q27" i="25"/>
  <c r="E28" i="25"/>
  <c r="M28" i="25"/>
  <c r="K29" i="25"/>
  <c r="S29" i="25"/>
  <c r="G30" i="25"/>
  <c r="K31" i="25"/>
  <c r="S31" i="25"/>
  <c r="G32" i="25"/>
  <c r="O32" i="25"/>
  <c r="K33" i="25"/>
  <c r="S33" i="25"/>
  <c r="G34" i="25"/>
  <c r="O34" i="25"/>
  <c r="K35" i="25"/>
  <c r="S35" i="25"/>
  <c r="G36" i="25"/>
  <c r="I37" i="25"/>
  <c r="E38" i="25"/>
  <c r="S19" i="25"/>
  <c r="S17" i="25"/>
  <c r="S15" i="25"/>
  <c r="S14" i="25"/>
  <c r="S12" i="25"/>
  <c r="S10" i="25"/>
  <c r="G11" i="25"/>
  <c r="K16" i="25"/>
  <c r="G18" i="25"/>
  <c r="O18" i="25"/>
  <c r="G20" i="25"/>
  <c r="O20" i="25"/>
  <c r="Q21" i="25"/>
  <c r="E22" i="25"/>
  <c r="S22" i="25"/>
  <c r="G23" i="25"/>
  <c r="E33" i="25"/>
  <c r="S8" i="25"/>
  <c r="E9" i="25"/>
  <c r="K19" i="25"/>
  <c r="K17" i="25"/>
  <c r="K14" i="25"/>
  <c r="K12" i="25"/>
  <c r="K10" i="25"/>
  <c r="S9" i="25"/>
  <c r="O21" i="25"/>
  <c r="O19" i="25"/>
  <c r="O17" i="25"/>
  <c r="O14" i="25"/>
  <c r="O12" i="25"/>
  <c r="O10" i="25"/>
  <c r="E19" i="25"/>
  <c r="M19" i="25"/>
  <c r="K21" i="25"/>
  <c r="S21" i="25"/>
  <c r="M22" i="25"/>
  <c r="M33" i="25"/>
  <c r="I34" i="25"/>
  <c r="Q34" i="25"/>
  <c r="E35" i="25"/>
  <c r="M35" i="25"/>
  <c r="I36" i="25"/>
  <c r="S37" i="25"/>
  <c r="G38" i="25"/>
  <c r="I39" i="25"/>
  <c r="Q39" i="25"/>
  <c r="E40" i="25"/>
  <c r="M40" i="25"/>
  <c r="I41" i="25"/>
  <c r="Q41" i="25"/>
  <c r="M21" i="25"/>
  <c r="O22" i="25"/>
  <c r="S23" i="25"/>
  <c r="G24" i="25"/>
  <c r="O24" i="25"/>
  <c r="K25" i="25"/>
  <c r="S25" i="25"/>
  <c r="G26" i="25"/>
  <c r="O26" i="25"/>
  <c r="K27" i="25"/>
  <c r="S27" i="25"/>
  <c r="G28" i="25"/>
  <c r="O28" i="25"/>
  <c r="E29" i="25"/>
  <c r="M29" i="25"/>
  <c r="I30" i="25"/>
  <c r="Q30" i="25"/>
  <c r="E31" i="25"/>
  <c r="M31" i="25"/>
  <c r="I32" i="25"/>
  <c r="Q32" i="25"/>
  <c r="F45" i="25"/>
  <c r="F44" i="25"/>
  <c r="F43" i="25"/>
  <c r="J45" i="25"/>
  <c r="J44" i="25"/>
  <c r="J43" i="25"/>
  <c r="N45" i="25"/>
  <c r="N44" i="25"/>
  <c r="N43" i="25"/>
  <c r="R45" i="25"/>
  <c r="R44" i="25"/>
  <c r="R43" i="25"/>
  <c r="I21" i="25"/>
  <c r="K22" i="25"/>
  <c r="I23" i="25"/>
  <c r="I24" i="25"/>
  <c r="Q24" i="25"/>
  <c r="E25" i="25"/>
  <c r="M25" i="25"/>
  <c r="I26" i="25"/>
  <c r="Q26" i="25"/>
  <c r="E27" i="25"/>
  <c r="M27" i="25"/>
  <c r="I28" i="25"/>
  <c r="S28" i="25"/>
  <c r="G29" i="25"/>
  <c r="O29" i="25"/>
  <c r="K30" i="25"/>
  <c r="S30" i="25"/>
  <c r="G31" i="25"/>
  <c r="O31" i="25"/>
  <c r="K32" i="25"/>
  <c r="S32" i="25"/>
  <c r="G33" i="25"/>
  <c r="O33" i="25"/>
  <c r="K34" i="25"/>
  <c r="S34" i="25"/>
  <c r="G35" i="25"/>
  <c r="O35" i="25"/>
  <c r="K36" i="25"/>
  <c r="E37" i="25"/>
  <c r="I38" i="25"/>
  <c r="K39" i="25"/>
  <c r="S39" i="25"/>
  <c r="G40" i="25"/>
  <c r="O40" i="25"/>
  <c r="K41" i="25"/>
  <c r="S41" i="25"/>
  <c r="E21" i="25"/>
  <c r="G22" i="25"/>
  <c r="E23" i="25"/>
  <c r="K24" i="25"/>
  <c r="S24" i="25"/>
  <c r="G25" i="25"/>
  <c r="O25" i="25"/>
  <c r="K26" i="25"/>
  <c r="S26" i="25"/>
  <c r="G27" i="25"/>
  <c r="O27" i="25"/>
  <c r="K28" i="25"/>
  <c r="I29" i="25"/>
  <c r="Q29"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I35" i="26"/>
  <c r="I36" i="26"/>
  <c r="I37" i="26"/>
  <c r="I38" i="26"/>
  <c r="I39" i="26"/>
  <c r="I40" i="26"/>
  <c r="E21" i="26"/>
  <c r="K21" i="26"/>
  <c r="K22" i="26"/>
  <c r="K23" i="26"/>
  <c r="K24" i="26"/>
  <c r="K25" i="26"/>
  <c r="K26" i="26"/>
  <c r="K27" i="26"/>
  <c r="K28" i="26"/>
  <c r="K29" i="26"/>
  <c r="K30" i="26"/>
  <c r="K31" i="26"/>
  <c r="K32" i="26"/>
  <c r="K33" i="26"/>
  <c r="K34" i="26"/>
  <c r="K35" i="26"/>
  <c r="K36" i="26"/>
  <c r="K38" i="26"/>
  <c r="K39" i="26"/>
  <c r="K40" i="26"/>
  <c r="K41" i="26"/>
  <c r="E9" i="26"/>
  <c r="E10" i="26"/>
  <c r="E11" i="26"/>
  <c r="E12" i="26"/>
  <c r="E13" i="26"/>
  <c r="E14" i="26"/>
  <c r="E15" i="26"/>
  <c r="E16" i="26"/>
  <c r="E17" i="26"/>
  <c r="E18" i="26"/>
  <c r="E19" i="26"/>
  <c r="G21" i="26"/>
  <c r="G22" i="26"/>
  <c r="G23" i="26"/>
  <c r="G24" i="26"/>
  <c r="G25" i="26"/>
  <c r="G26" i="26"/>
  <c r="G27" i="26"/>
  <c r="G28" i="26"/>
  <c r="G29" i="26"/>
  <c r="G30" i="26"/>
  <c r="G31" i="26"/>
  <c r="G32" i="26"/>
  <c r="G33" i="26"/>
  <c r="G34" i="26"/>
  <c r="G35" i="26"/>
  <c r="G36" i="26"/>
  <c r="G37" i="26"/>
  <c r="G38" i="26"/>
  <c r="G39" i="26"/>
  <c r="G40" i="26"/>
  <c r="G41" i="26"/>
  <c r="S20" i="26"/>
  <c r="S21" i="26"/>
  <c r="S22" i="26"/>
  <c r="S23" i="26"/>
  <c r="S24" i="26"/>
  <c r="S25" i="26"/>
  <c r="S26" i="26"/>
  <c r="S27" i="26"/>
  <c r="S28" i="26"/>
  <c r="S29" i="26"/>
  <c r="S30" i="26"/>
  <c r="S31" i="26"/>
  <c r="S32" i="26"/>
  <c r="S33" i="26"/>
  <c r="S34" i="26"/>
  <c r="S35" i="26"/>
  <c r="S36" i="26"/>
  <c r="S37" i="26"/>
  <c r="S38" i="26"/>
  <c r="M39" i="26"/>
  <c r="S39" i="26"/>
  <c r="M40" i="26"/>
  <c r="S40" i="26"/>
  <c r="S41" i="26"/>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M11" i="24"/>
  <c r="M34" i="24"/>
  <c r="F37" i="24"/>
  <c r="K13" i="24"/>
  <c r="S13" i="24"/>
  <c r="O14" i="24"/>
  <c r="E15" i="24"/>
  <c r="K28" i="24"/>
  <c r="K20" i="24"/>
  <c r="I31" i="24"/>
  <c r="M14" i="24"/>
  <c r="G13" i="24"/>
  <c r="Q20" i="24"/>
  <c r="E34" i="24"/>
  <c r="O10" i="24"/>
  <c r="Q12" i="24"/>
  <c r="M13" i="24"/>
  <c r="M18" i="24"/>
  <c r="G30" i="24"/>
  <c r="E8" i="24"/>
  <c r="K8" i="24"/>
  <c r="E11" i="24"/>
  <c r="E12" i="24"/>
  <c r="Q15" i="24"/>
  <c r="E22" i="24"/>
  <c r="M22" i="24"/>
  <c r="E29" i="24"/>
  <c r="S32" i="24"/>
  <c r="I17" i="24"/>
  <c r="K19" i="24"/>
  <c r="O21" i="24"/>
  <c r="K23" i="24"/>
  <c r="K25" i="24"/>
  <c r="E26" i="24"/>
  <c r="Q27" i="24"/>
  <c r="S28" i="24"/>
  <c r="M29" i="24"/>
  <c r="O30" i="24"/>
  <c r="Q31" i="24"/>
  <c r="S33" i="24"/>
  <c r="I19" i="24"/>
  <c r="I20" i="24"/>
  <c r="I23" i="24"/>
  <c r="I27" i="24"/>
  <c r="S29" i="24"/>
  <c r="S9" i="24"/>
  <c r="I11" i="24"/>
  <c r="S11" i="24"/>
  <c r="S15" i="24"/>
  <c r="G8" i="24"/>
  <c r="L38" i="24"/>
  <c r="I9" i="24"/>
  <c r="G10" i="24"/>
  <c r="Q10" i="24"/>
  <c r="O11" i="24"/>
  <c r="G12" i="24"/>
  <c r="M12" i="24"/>
  <c r="O13" i="24"/>
  <c r="I14" i="24"/>
  <c r="S14" i="24"/>
  <c r="M15" i="24"/>
  <c r="O16" i="24"/>
  <c r="I18" i="24"/>
  <c r="Q18" i="24"/>
  <c r="S19" i="24"/>
  <c r="E20" i="24"/>
  <c r="M20" i="24"/>
  <c r="I21" i="24"/>
  <c r="I22" i="24"/>
  <c r="Q22" i="24"/>
  <c r="S23" i="24"/>
  <c r="E25" i="24"/>
  <c r="S25" i="24"/>
  <c r="G26" i="24"/>
  <c r="E27" i="24"/>
  <c r="S27" i="24"/>
  <c r="G28" i="24"/>
  <c r="I29" i="24"/>
  <c r="Q30" i="24"/>
  <c r="E31" i="24"/>
  <c r="S31" i="24"/>
  <c r="G32" i="24"/>
  <c r="O32" i="24"/>
  <c r="Q34" i="24"/>
  <c r="S16" i="24"/>
  <c r="S17" i="24"/>
  <c r="S21" i="24"/>
  <c r="Q28" i="24"/>
  <c r="G16" i="24"/>
  <c r="G21" i="24"/>
  <c r="N38" i="24"/>
  <c r="S8" i="24"/>
  <c r="K9" i="24"/>
  <c r="M10" i="24"/>
  <c r="S10" i="24"/>
  <c r="K11" i="24"/>
  <c r="Q11" i="24"/>
  <c r="O12" i="24"/>
  <c r="D37" i="24"/>
  <c r="D36" i="24"/>
  <c r="E14" i="24"/>
  <c r="D38" i="24"/>
  <c r="I15" i="24"/>
  <c r="I34" i="24"/>
  <c r="Q16" i="24"/>
  <c r="E17" i="24"/>
  <c r="K18" i="24"/>
  <c r="K32" i="24"/>
  <c r="G19" i="24"/>
  <c r="O19" i="24"/>
  <c r="K21" i="24"/>
  <c r="K22" i="24"/>
  <c r="G23" i="24"/>
  <c r="O23" i="24"/>
  <c r="G25" i="24"/>
  <c r="S26" i="24"/>
  <c r="M27" i="24"/>
  <c r="O28" i="24"/>
  <c r="Q29" i="24"/>
  <c r="K30" i="24"/>
  <c r="S30" i="24"/>
  <c r="M31" i="24"/>
  <c r="E33" i="24"/>
  <c r="H38" i="24"/>
  <c r="H37" i="24"/>
  <c r="H36" i="24"/>
  <c r="P38" i="24"/>
  <c r="P37" i="24"/>
  <c r="P36" i="24"/>
  <c r="K12" i="24"/>
  <c r="M16" i="24"/>
  <c r="G18" i="24"/>
  <c r="E19" i="24"/>
  <c r="G22" i="24"/>
  <c r="E23" i="24"/>
  <c r="S24" i="24"/>
  <c r="Q25" i="24"/>
  <c r="O27" i="24"/>
  <c r="M28" i="24"/>
  <c r="F36" i="24"/>
  <c r="F38" i="24"/>
  <c r="I8" i="24"/>
  <c r="M8" i="24"/>
  <c r="Q8" i="24"/>
  <c r="G9" i="24"/>
  <c r="E13" i="24"/>
  <c r="G14" i="24"/>
  <c r="K15" i="24"/>
  <c r="I16" i="24"/>
  <c r="K17" i="24"/>
  <c r="S18" i="24"/>
  <c r="Q19" i="24"/>
  <c r="S20" i="24"/>
  <c r="Q21" i="24"/>
  <c r="S22" i="24"/>
  <c r="Q23" i="24"/>
  <c r="M25" i="24"/>
  <c r="K27" i="24"/>
  <c r="I28" i="24"/>
  <c r="K29" i="24"/>
  <c r="I30" i="24"/>
  <c r="K31" i="24"/>
  <c r="I32" i="24"/>
  <c r="G34" i="24"/>
  <c r="L36" i="24"/>
  <c r="L37" i="24"/>
  <c r="Q32" i="24"/>
  <c r="O34" i="24"/>
  <c r="I13" i="24"/>
  <c r="K14" i="24"/>
  <c r="O15" i="24"/>
  <c r="G20" i="24"/>
  <c r="E21" i="24"/>
  <c r="O29" i="24"/>
  <c r="M30" i="24"/>
  <c r="O31" i="24"/>
  <c r="M32" i="24"/>
  <c r="K34" i="24"/>
  <c r="J38" i="24"/>
  <c r="J37" i="24"/>
  <c r="J36" i="24"/>
  <c r="R38" i="24"/>
  <c r="R37" i="24"/>
  <c r="R36" i="24"/>
  <c r="S12" i="24"/>
  <c r="Q13" i="24"/>
  <c r="G15" i="24"/>
  <c r="E16" i="24"/>
  <c r="G17" i="24"/>
  <c r="O18" i="24"/>
  <c r="M19" i="24"/>
  <c r="O20" i="24"/>
  <c r="M21" i="24"/>
  <c r="O22" i="24"/>
  <c r="M23" i="24"/>
  <c r="I25" i="24"/>
  <c r="G27" i="24"/>
  <c r="E28" i="24"/>
  <c r="G29" i="24"/>
  <c r="E30" i="24"/>
  <c r="G31" i="24"/>
  <c r="E32" i="24"/>
  <c r="G33" i="24"/>
  <c r="S34" i="24"/>
  <c r="N36" i="24"/>
  <c r="N37" i="24"/>
  <c r="K10" i="23"/>
  <c r="I9" i="23"/>
  <c r="S14" i="23"/>
  <c r="G17" i="23"/>
  <c r="I11" i="23"/>
  <c r="Q11" i="23"/>
  <c r="I13" i="23"/>
  <c r="I15" i="23"/>
  <c r="Q15" i="23"/>
  <c r="K12" i="23"/>
  <c r="E9" i="23"/>
  <c r="K11" i="23"/>
  <c r="G12" i="23"/>
  <c r="G14" i="23"/>
  <c r="G16" i="23"/>
  <c r="S12" i="23"/>
  <c r="K14" i="23"/>
  <c r="G19" i="23"/>
  <c r="K8" i="23"/>
  <c r="S8" i="23"/>
  <c r="M11" i="23"/>
  <c r="I12" i="23"/>
  <c r="E13" i="23"/>
  <c r="M13" i="23"/>
  <c r="E15" i="23"/>
  <c r="I18" i="23"/>
  <c r="I20" i="23"/>
  <c r="G10" i="23"/>
  <c r="M10" i="23"/>
  <c r="S10" i="23"/>
  <c r="E11" i="23"/>
  <c r="G13" i="23"/>
  <c r="Q13" i="23"/>
  <c r="E14" i="23"/>
  <c r="M15" i="23"/>
  <c r="S15" i="23"/>
  <c r="K16" i="23"/>
  <c r="E20" i="23"/>
  <c r="K28" i="23"/>
  <c r="S28" i="23"/>
  <c r="O29" i="23"/>
  <c r="M8" i="23"/>
  <c r="K9" i="23"/>
  <c r="I10" i="23"/>
  <c r="G11" i="23"/>
  <c r="E12" i="23"/>
  <c r="Q12" i="23"/>
  <c r="S13" i="23"/>
  <c r="O15" i="23"/>
  <c r="M16" i="23"/>
  <c r="Q18" i="23"/>
  <c r="K19" i="23"/>
  <c r="S19" i="23"/>
  <c r="M20" i="23"/>
  <c r="I21" i="23"/>
  <c r="Q21" i="23"/>
  <c r="I8" i="23"/>
  <c r="G9" i="23"/>
  <c r="E10" i="23"/>
  <c r="Q10" i="23"/>
  <c r="S11" i="23"/>
  <c r="O13" i="23"/>
  <c r="M14" i="23"/>
  <c r="K15" i="23"/>
  <c r="I16" i="23"/>
  <c r="E18" i="23"/>
  <c r="E8" i="23"/>
  <c r="Q8" i="23"/>
  <c r="S9" i="23"/>
  <c r="O11" i="23"/>
  <c r="M12" i="23"/>
  <c r="K13" i="23"/>
  <c r="I14" i="23"/>
  <c r="G15" i="23"/>
  <c r="E16" i="23"/>
  <c r="Q16" i="23"/>
  <c r="K17" i="23"/>
  <c r="S17" i="23"/>
  <c r="M18" i="23"/>
  <c r="O19" i="23"/>
  <c r="Q20" i="23"/>
  <c r="K23" i="23"/>
  <c r="Q29" i="23"/>
  <c r="I31" i="23"/>
  <c r="Q31" i="23"/>
  <c r="E32" i="23"/>
  <c r="M32" i="23"/>
  <c r="E34" i="23"/>
  <c r="M34" i="23"/>
  <c r="O8" i="23"/>
  <c r="O10" i="23"/>
  <c r="O16" i="23"/>
  <c r="O18" i="23"/>
  <c r="E22" i="23"/>
  <c r="Q23" i="23"/>
  <c r="Q25" i="23"/>
  <c r="I27" i="23"/>
  <c r="K21" i="23"/>
  <c r="G22" i="23"/>
  <c r="S23" i="23"/>
  <c r="S25" i="23"/>
  <c r="S27" i="23"/>
  <c r="E28" i="23"/>
  <c r="M28" i="23"/>
  <c r="I29" i="23"/>
  <c r="E30" i="23"/>
  <c r="E17" i="23"/>
  <c r="G18" i="23"/>
  <c r="E19" i="23"/>
  <c r="G20" i="23"/>
  <c r="E21" i="23"/>
  <c r="M21" i="23"/>
  <c r="I22" i="23"/>
  <c r="Q22" i="23"/>
  <c r="E23" i="23"/>
  <c r="M23" i="23"/>
  <c r="E25" i="23"/>
  <c r="M25" i="23"/>
  <c r="E27" i="23"/>
  <c r="M27" i="23"/>
  <c r="G28" i="23"/>
  <c r="O28" i="23"/>
  <c r="K29" i="23"/>
  <c r="S29" i="23"/>
  <c r="G30" i="23"/>
  <c r="O30" i="23"/>
  <c r="K31" i="23"/>
  <c r="S31" i="23"/>
  <c r="G32" i="23"/>
  <c r="O32" i="23"/>
  <c r="S33" i="23"/>
  <c r="G34" i="23"/>
  <c r="O34" i="23"/>
  <c r="O12" i="23"/>
  <c r="O14" i="23"/>
  <c r="M19" i="23"/>
  <c r="O20" i="23"/>
  <c r="M22" i="23"/>
  <c r="I23" i="23"/>
  <c r="E24" i="23"/>
  <c r="I25" i="23"/>
  <c r="E26" i="23"/>
  <c r="Q27" i="23"/>
  <c r="G29" i="23"/>
  <c r="D38" i="23"/>
  <c r="D37" i="23"/>
  <c r="D36" i="23"/>
  <c r="H38" i="23"/>
  <c r="H37" i="23"/>
  <c r="H36" i="23"/>
  <c r="L38" i="23"/>
  <c r="L37" i="23"/>
  <c r="L36" i="23"/>
  <c r="P38" i="23"/>
  <c r="P37" i="23"/>
  <c r="P36" i="23"/>
  <c r="I17" i="23"/>
  <c r="K18" i="23"/>
  <c r="I19" i="23"/>
  <c r="K20" i="23"/>
  <c r="S21" i="23"/>
  <c r="O22" i="23"/>
  <c r="K25" i="23"/>
  <c r="G26" i="23"/>
  <c r="K27" i="23"/>
  <c r="M30" i="23"/>
  <c r="F38" i="23"/>
  <c r="F37" i="23"/>
  <c r="F36" i="23"/>
  <c r="J38" i="23"/>
  <c r="J37" i="23"/>
  <c r="J36" i="23"/>
  <c r="N38" i="23"/>
  <c r="N37" i="23"/>
  <c r="N36" i="23"/>
  <c r="R38" i="23"/>
  <c r="R37" i="23"/>
  <c r="R36" i="23"/>
  <c r="S16" i="23"/>
  <c r="S18" i="23"/>
  <c r="Q19" i="23"/>
  <c r="S20" i="23"/>
  <c r="G21" i="23"/>
  <c r="O21" i="23"/>
  <c r="K22" i="23"/>
  <c r="S22" i="23"/>
  <c r="G23" i="23"/>
  <c r="O23" i="23"/>
  <c r="S24" i="23"/>
  <c r="G25" i="23"/>
  <c r="O25" i="23"/>
  <c r="S26" i="23"/>
  <c r="G27" i="23"/>
  <c r="O27" i="23"/>
  <c r="I28" i="23"/>
  <c r="Q28" i="23"/>
  <c r="E29" i="23"/>
  <c r="M29" i="23"/>
  <c r="I30" i="23"/>
  <c r="Q30" i="23"/>
  <c r="E31" i="23"/>
  <c r="M31" i="23"/>
  <c r="I32" i="23"/>
  <c r="Q32" i="23"/>
  <c r="E33" i="23"/>
  <c r="I34" i="23"/>
  <c r="Q34" i="23"/>
  <c r="K30" i="23"/>
  <c r="S30" i="23"/>
  <c r="G31" i="23"/>
  <c r="O31" i="23"/>
  <c r="K32" i="23"/>
  <c r="S32" i="23"/>
  <c r="G33" i="23"/>
  <c r="K34" i="23"/>
  <c r="S34" i="23"/>
  <c r="K10" i="21"/>
  <c r="E11" i="21"/>
  <c r="Q9" i="21"/>
  <c r="M13" i="21"/>
  <c r="K8" i="21"/>
  <c r="E9" i="21"/>
  <c r="S9" i="21"/>
  <c r="G10" i="21"/>
  <c r="M11" i="21"/>
  <c r="O12" i="21"/>
  <c r="M17" i="21"/>
  <c r="O10" i="21"/>
  <c r="I11" i="21"/>
  <c r="K18" i="21"/>
  <c r="O21" i="21"/>
  <c r="I9" i="21"/>
  <c r="Q11" i="21"/>
  <c r="Q17" i="21"/>
  <c r="P40" i="21"/>
  <c r="P39" i="21"/>
  <c r="P38" i="21"/>
  <c r="Q8" i="21"/>
  <c r="S13" i="21"/>
  <c r="S15" i="21"/>
  <c r="Q16" i="21"/>
  <c r="S18" i="21"/>
  <c r="H40" i="21"/>
  <c r="H39" i="21"/>
  <c r="H38" i="21"/>
  <c r="I17" i="21"/>
  <c r="I8" i="21"/>
  <c r="N40" i="21"/>
  <c r="N39" i="21"/>
  <c r="N38" i="21"/>
  <c r="S8" i="21"/>
  <c r="K9" i="21"/>
  <c r="I10" i="21"/>
  <c r="S10" i="21"/>
  <c r="K11" i="21"/>
  <c r="I12" i="21"/>
  <c r="S12" i="21"/>
  <c r="K13" i="21"/>
  <c r="I14" i="21"/>
  <c r="S14" i="21"/>
  <c r="K15" i="21"/>
  <c r="I16" i="21"/>
  <c r="S16" i="21"/>
  <c r="D40" i="21"/>
  <c r="D38" i="21"/>
  <c r="E8" i="21"/>
  <c r="D39" i="21"/>
  <c r="J40" i="21"/>
  <c r="J39" i="21"/>
  <c r="J38" i="21"/>
  <c r="O8" i="21"/>
  <c r="G9" i="21"/>
  <c r="E10" i="21"/>
  <c r="G11" i="21"/>
  <c r="E12" i="21"/>
  <c r="G13" i="21"/>
  <c r="Q13" i="21"/>
  <c r="E14" i="21"/>
  <c r="O14" i="21"/>
  <c r="G15" i="21"/>
  <c r="Q15" i="21"/>
  <c r="E16" i="21"/>
  <c r="O16" i="21"/>
  <c r="G17" i="21"/>
  <c r="F40" i="21"/>
  <c r="F39" i="21"/>
  <c r="F38" i="21"/>
  <c r="K22" i="21"/>
  <c r="S22" i="21"/>
  <c r="G23" i="21"/>
  <c r="O23" i="21"/>
  <c r="K24" i="21"/>
  <c r="S24" i="21"/>
  <c r="G25" i="21"/>
  <c r="O25" i="21"/>
  <c r="K26" i="21"/>
  <c r="S26" i="21"/>
  <c r="G27" i="21"/>
  <c r="O27" i="21"/>
  <c r="K28" i="21"/>
  <c r="E29" i="21"/>
  <c r="M29" i="21"/>
  <c r="Q10" i="21"/>
  <c r="S11" i="21"/>
  <c r="Q12" i="21"/>
  <c r="Q14" i="21"/>
  <c r="G19" i="21"/>
  <c r="O19" i="21"/>
  <c r="K20" i="21"/>
  <c r="S20" i="21"/>
  <c r="G21" i="21"/>
  <c r="G8" i="21"/>
  <c r="L40" i="21"/>
  <c r="L38" i="21"/>
  <c r="M8" i="21"/>
  <c r="L39" i="21"/>
  <c r="R40" i="21"/>
  <c r="R39" i="21"/>
  <c r="R38" i="21"/>
  <c r="O9" i="21"/>
  <c r="M10" i="21"/>
  <c r="O11" i="21"/>
  <c r="M12" i="21"/>
  <c r="I13" i="21"/>
  <c r="O13" i="21"/>
  <c r="G14" i="21"/>
  <c r="M14" i="21"/>
  <c r="I15" i="21"/>
  <c r="O15" i="21"/>
  <c r="G16" i="21"/>
  <c r="M16" i="21"/>
  <c r="K17" i="21"/>
  <c r="E18" i="21"/>
  <c r="M18" i="21"/>
  <c r="I19" i="21"/>
  <c r="Q19" i="21"/>
  <c r="E20" i="21"/>
  <c r="M20" i="21"/>
  <c r="I21" i="21"/>
  <c r="Q21" i="21"/>
  <c r="E22" i="21"/>
  <c r="M22" i="21"/>
  <c r="I23" i="21"/>
  <c r="Q23" i="21"/>
  <c r="E24" i="21"/>
  <c r="M24" i="21"/>
  <c r="I25" i="21"/>
  <c r="Q25"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6" i="21"/>
  <c r="M26" i="21"/>
  <c r="I27" i="21"/>
  <c r="Q27" i="21"/>
  <c r="E28" i="21"/>
  <c r="S28" i="21"/>
  <c r="G29" i="21"/>
  <c r="O29" i="21"/>
  <c r="S17" i="21"/>
  <c r="G18" i="21"/>
  <c r="O18" i="21"/>
  <c r="K19" i="21"/>
  <c r="S19" i="21"/>
  <c r="G20" i="21"/>
  <c r="O20" i="21"/>
  <c r="K21" i="21"/>
  <c r="S21" i="21"/>
  <c r="G22" i="21"/>
  <c r="O22" i="21"/>
  <c r="K23" i="21"/>
  <c r="S23" i="21"/>
  <c r="G24" i="21"/>
  <c r="O24" i="21"/>
  <c r="K25" i="21"/>
  <c r="S25" i="21"/>
  <c r="G26" i="21"/>
  <c r="O26" i="21"/>
  <c r="K27" i="21"/>
  <c r="S27" i="21"/>
  <c r="G28" i="21"/>
  <c r="I29" i="21"/>
  <c r="Q29" i="21"/>
  <c r="E30" i="21"/>
  <c r="M30" i="21"/>
  <c r="I31" i="21"/>
  <c r="Q31" i="21"/>
  <c r="E32" i="21"/>
  <c r="M32" i="21"/>
  <c r="I33" i="21"/>
  <c r="Q33" i="21"/>
  <c r="E34" i="21"/>
  <c r="M34" i="21"/>
  <c r="I35" i="21"/>
  <c r="Q35" i="21"/>
  <c r="E36" i="21"/>
  <c r="M36" i="21"/>
  <c r="O17" i="21"/>
  <c r="I18" i="21"/>
  <c r="Q18" i="21"/>
  <c r="E19" i="21"/>
  <c r="M19" i="21"/>
  <c r="I20" i="21"/>
  <c r="Q20" i="21"/>
  <c r="E21" i="21"/>
  <c r="M21" i="21"/>
  <c r="I22" i="21"/>
  <c r="Q22" i="21"/>
  <c r="E23" i="21"/>
  <c r="M23" i="21"/>
  <c r="I24" i="21"/>
  <c r="Q24" i="21"/>
  <c r="E25" i="21"/>
  <c r="M25" i="21"/>
  <c r="I26" i="21"/>
  <c r="Q26" i="21"/>
  <c r="E27" i="21"/>
  <c r="M27" i="21"/>
  <c r="I28" i="21"/>
  <c r="K29" i="21"/>
  <c r="S29" i="21"/>
  <c r="G30" i="21"/>
  <c r="O30" i="21"/>
  <c r="K31" i="21"/>
  <c r="S31" i="21"/>
  <c r="G32" i="21"/>
  <c r="O32" i="21"/>
  <c r="K33" i="21"/>
  <c r="S33" i="21"/>
  <c r="G34" i="21"/>
  <c r="O34" i="21"/>
  <c r="K35" i="21"/>
  <c r="S35" i="21"/>
  <c r="G36" i="21"/>
  <c r="O36" i="21"/>
  <c r="E12" i="22"/>
  <c r="E18" i="22"/>
  <c r="M20" i="22"/>
  <c r="Q21" i="22"/>
  <c r="I23" i="22"/>
  <c r="E24" i="22"/>
  <c r="I25" i="22"/>
  <c r="I27" i="22"/>
  <c r="Q29" i="22"/>
  <c r="I31" i="22"/>
  <c r="M32" i="22"/>
  <c r="Q33" i="22"/>
  <c r="M34" i="22"/>
  <c r="E36" i="22"/>
  <c r="M9" i="22"/>
  <c r="Q10" i="22"/>
  <c r="M11" i="22"/>
  <c r="S11" i="22"/>
  <c r="K12" i="22"/>
  <c r="Q12" i="22"/>
  <c r="M13" i="22"/>
  <c r="S13" i="22"/>
  <c r="K14" i="22"/>
  <c r="Q14" i="22"/>
  <c r="S15" i="22"/>
  <c r="G16" i="22"/>
  <c r="S16" i="22"/>
  <c r="G17" i="22"/>
  <c r="S17" i="22"/>
  <c r="G18" i="22"/>
  <c r="O18" i="22"/>
  <c r="G26" i="22"/>
  <c r="G13" i="22"/>
  <c r="G15" i="22"/>
  <c r="E17" i="22"/>
  <c r="M18" i="22"/>
  <c r="Q19" i="22"/>
  <c r="E22" i="22"/>
  <c r="M24" i="22"/>
  <c r="Q25" i="22"/>
  <c r="M26" i="22"/>
  <c r="Q27" i="22"/>
  <c r="E30" i="22"/>
  <c r="E32" i="22"/>
  <c r="I33" i="22"/>
  <c r="M36" i="22"/>
  <c r="I9" i="22"/>
  <c r="G10" i="22"/>
  <c r="M10" i="22"/>
  <c r="I11" i="22"/>
  <c r="O11" i="22"/>
  <c r="G12" i="22"/>
  <c r="M12" i="22"/>
  <c r="I13" i="22"/>
  <c r="O13" i="22"/>
  <c r="G14" i="22"/>
  <c r="M14" i="22"/>
  <c r="O15" i="22"/>
  <c r="I17" i="22"/>
  <c r="G11" i="22"/>
  <c r="E14" i="22"/>
  <c r="E16" i="22"/>
  <c r="Q17" i="22"/>
  <c r="E20" i="22"/>
  <c r="I21" i="22"/>
  <c r="M22" i="22"/>
  <c r="Q23" i="22"/>
  <c r="E26" i="22"/>
  <c r="E28" i="22"/>
  <c r="I29" i="22"/>
  <c r="M30" i="22"/>
  <c r="Q31" i="22"/>
  <c r="E34" i="22"/>
  <c r="I35" i="22"/>
  <c r="Q35" i="22"/>
  <c r="E9" i="22"/>
  <c r="I10" i="22"/>
  <c r="S10" i="22"/>
  <c r="E11" i="22"/>
  <c r="K11" i="22"/>
  <c r="I12" i="22"/>
  <c r="S12" i="22"/>
  <c r="E13" i="22"/>
  <c r="K13" i="22"/>
  <c r="I14" i="22"/>
  <c r="S14" i="22"/>
  <c r="E15" i="22"/>
  <c r="K15" i="22"/>
  <c r="O16" i="22"/>
  <c r="K33" i="22"/>
  <c r="S33" i="22"/>
  <c r="G34" i="22"/>
  <c r="O34" i="22"/>
  <c r="K35" i="22"/>
  <c r="S35" i="22"/>
  <c r="G36" i="22"/>
  <c r="O36" i="22"/>
  <c r="S19" i="22"/>
  <c r="K21" i="22"/>
  <c r="G22" i="22"/>
  <c r="K23" i="22"/>
  <c r="G24" i="22"/>
  <c r="S25" i="22"/>
  <c r="K27" i="22"/>
  <c r="G28" i="22"/>
  <c r="K29" i="22"/>
  <c r="G30" i="22"/>
  <c r="K31" i="22"/>
  <c r="O32" i="22"/>
  <c r="M16" i="22"/>
  <c r="O17" i="22"/>
  <c r="I18" i="22"/>
  <c r="E19" i="22"/>
  <c r="I20" i="22"/>
  <c r="E21" i="22"/>
  <c r="I22" i="22"/>
  <c r="E23" i="22"/>
  <c r="Q24" i="22"/>
  <c r="M25" i="22"/>
  <c r="Q26" i="22"/>
  <c r="M27" i="22"/>
  <c r="I28" i="22"/>
  <c r="M29" i="22"/>
  <c r="I30" i="22"/>
  <c r="M31" i="22"/>
  <c r="I32" i="22"/>
  <c r="E33" i="22"/>
  <c r="I34" i="22"/>
  <c r="Q34" i="22"/>
  <c r="E35" i="22"/>
  <c r="M35" i="22"/>
  <c r="I36" i="22"/>
  <c r="Q36" i="22"/>
  <c r="K19" i="22"/>
  <c r="G20" i="22"/>
  <c r="O20" i="22"/>
  <c r="S21" i="22"/>
  <c r="O22" i="22"/>
  <c r="S23" i="22"/>
  <c r="O24" i="22"/>
  <c r="K25" i="22"/>
  <c r="O26" i="22"/>
  <c r="S27" i="22"/>
  <c r="S29" i="22"/>
  <c r="O30" i="22"/>
  <c r="S31" i="22"/>
  <c r="G32" i="22"/>
  <c r="Q18" i="22"/>
  <c r="M19" i="22"/>
  <c r="Q20" i="22"/>
  <c r="M21" i="22"/>
  <c r="Q22" i="22"/>
  <c r="M23" i="22"/>
  <c r="I24" i="22"/>
  <c r="E25" i="22"/>
  <c r="I26" i="22"/>
  <c r="E27" i="22"/>
  <c r="E29" i="22"/>
  <c r="Q30" i="22"/>
  <c r="E31" i="22"/>
  <c r="Q32" i="22"/>
  <c r="M33" i="22"/>
  <c r="I16" i="22"/>
  <c r="K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5" i="8" l="1"/>
  <c r="K13" i="4"/>
  <c r="S8" i="4"/>
  <c r="L17" i="9"/>
  <c r="N17" i="9"/>
  <c r="I64" i="8"/>
  <c r="Q8" i="8"/>
  <c r="G17" i="5"/>
  <c r="I12" i="8"/>
  <c r="I23" i="8"/>
  <c r="I25" i="8"/>
  <c r="I28" i="8"/>
  <c r="I29" i="8"/>
  <c r="I36" i="8"/>
  <c r="I53" i="8"/>
  <c r="I57" i="8"/>
  <c r="I70" i="8"/>
  <c r="S18" i="4"/>
  <c r="O9" i="5"/>
  <c r="W8" i="5"/>
  <c r="K8" i="5"/>
  <c r="Q10" i="5"/>
  <c r="G13" i="5"/>
  <c r="W13" i="5"/>
  <c r="G15" i="5"/>
  <c r="I21" i="8"/>
  <c r="I17" i="8"/>
  <c r="I19" i="8"/>
  <c r="I32" i="8"/>
  <c r="I37" i="8"/>
  <c r="I46" i="8"/>
  <c r="I55" i="8"/>
  <c r="I58" i="8"/>
  <c r="I59" i="8"/>
  <c r="I61" i="8"/>
  <c r="I65" i="8"/>
  <c r="I67" i="8"/>
  <c r="Q9" i="4"/>
  <c r="S11" i="5"/>
  <c r="W17" i="5"/>
  <c r="G19" i="5"/>
  <c r="G21" i="5"/>
  <c r="W21" i="5"/>
  <c r="G25" i="5"/>
  <c r="I15" i="8"/>
  <c r="I34" i="8"/>
  <c r="I42" i="8"/>
  <c r="I9" i="8"/>
  <c r="E10" i="8"/>
  <c r="M10" i="8"/>
  <c r="I11" i="8"/>
  <c r="I13" i="8"/>
  <c r="I14" i="8"/>
  <c r="S15" i="8"/>
  <c r="I20" i="8"/>
  <c r="I22" i="8"/>
  <c r="I24" i="8"/>
  <c r="I27" i="8"/>
  <c r="I40" i="8"/>
  <c r="I47" i="8"/>
  <c r="I49" i="8"/>
  <c r="I51" i="8"/>
  <c r="I52" i="8"/>
  <c r="I54" i="8"/>
  <c r="I62" i="8"/>
  <c r="I68" i="8"/>
  <c r="I73" i="8"/>
  <c r="E9" i="4"/>
  <c r="M12" i="4"/>
  <c r="K8" i="4"/>
  <c r="K15" i="4"/>
  <c r="G8" i="8"/>
  <c r="I16" i="8"/>
  <c r="I33" i="8"/>
  <c r="I38" i="8"/>
  <c r="I41" i="8"/>
  <c r="I43" i="8"/>
  <c r="I45" i="8"/>
  <c r="I50" i="8"/>
  <c r="I66" i="8"/>
  <c r="I69" i="8"/>
  <c r="O8" i="4"/>
  <c r="I19" i="4"/>
  <c r="G9" i="5"/>
  <c r="G11" i="5"/>
  <c r="G29" i="5"/>
  <c r="Q9" i="8"/>
  <c r="Q11" i="8"/>
  <c r="I10" i="8"/>
  <c r="G22" i="5"/>
  <c r="G10" i="8"/>
  <c r="K11" i="8"/>
  <c r="G12" i="8"/>
  <c r="K14" i="8"/>
  <c r="E9" i="8"/>
  <c r="Q10" i="8"/>
  <c r="E11" i="8"/>
  <c r="M11" i="8"/>
  <c r="E13" i="8"/>
  <c r="M13" i="8"/>
  <c r="O15" i="8"/>
  <c r="I8" i="8"/>
  <c r="L18" i="9"/>
  <c r="N19" i="9"/>
  <c r="F19" i="11"/>
  <c r="Q19" i="4"/>
  <c r="S10" i="4"/>
  <c r="G9" i="4"/>
  <c r="Q12" i="4"/>
  <c r="M14" i="4"/>
  <c r="U36" i="5"/>
  <c r="G10" i="5"/>
  <c r="W20" i="5"/>
  <c r="G24" i="5"/>
  <c r="W24" i="5"/>
  <c r="G26" i="5"/>
  <c r="W9" i="6"/>
  <c r="AA10" i="6"/>
  <c r="W11" i="6"/>
  <c r="W13" i="6"/>
  <c r="W15" i="6"/>
  <c r="W17" i="6"/>
  <c r="W19" i="6"/>
  <c r="W21" i="6"/>
  <c r="E42" i="6"/>
  <c r="M42" i="6"/>
  <c r="U42" i="6"/>
  <c r="I31" i="8"/>
  <c r="I48" i="8"/>
  <c r="I60" i="8"/>
  <c r="I72" i="8"/>
  <c r="O8" i="5"/>
  <c r="W9" i="5"/>
  <c r="G47" i="8"/>
  <c r="O45" i="8"/>
  <c r="K10" i="8"/>
  <c r="S10" i="8"/>
  <c r="G11" i="8"/>
  <c r="O11" i="8"/>
  <c r="K12" i="8"/>
  <c r="S12" i="8"/>
  <c r="G14" i="8"/>
  <c r="E16" i="8"/>
  <c r="I63" i="8"/>
  <c r="I71" i="8"/>
  <c r="L19" i="9"/>
  <c r="P20" i="11"/>
  <c r="G18" i="4"/>
  <c r="M8" i="4"/>
  <c r="G13" i="4"/>
  <c r="I14" i="4"/>
  <c r="I37" i="5"/>
  <c r="W10" i="5"/>
  <c r="W11" i="5"/>
  <c r="G14" i="5"/>
  <c r="W14" i="5"/>
  <c r="W15" i="5"/>
  <c r="G18" i="5"/>
  <c r="W18" i="5"/>
  <c r="W19" i="5"/>
  <c r="Q20" i="5"/>
  <c r="G23" i="5"/>
  <c r="K33" i="5"/>
  <c r="W38" i="6"/>
  <c r="W43" i="6"/>
  <c r="G42" i="6"/>
  <c r="O42" i="6"/>
  <c r="W42" i="6"/>
  <c r="E12" i="8"/>
  <c r="I26" i="8"/>
  <c r="I44" i="8"/>
  <c r="I56" i="8"/>
  <c r="M9" i="4"/>
  <c r="W22" i="5"/>
  <c r="G27" i="5"/>
  <c r="E38" i="5"/>
  <c r="I39" i="5"/>
  <c r="I42" i="6"/>
  <c r="Q42" i="6"/>
  <c r="Y42" i="6"/>
  <c r="I18" i="8"/>
  <c r="K11" i="5"/>
  <c r="W23" i="5"/>
  <c r="U38" i="5"/>
  <c r="Q39" i="5"/>
  <c r="K8" i="8"/>
  <c r="S8" i="8"/>
  <c r="O31" i="8"/>
  <c r="S11" i="8"/>
  <c r="O12" i="8"/>
  <c r="Q16" i="8"/>
  <c r="Q18" i="8"/>
  <c r="D18" i="11"/>
  <c r="E19" i="4"/>
  <c r="I9" i="4"/>
  <c r="O18" i="4"/>
  <c r="I8" i="4"/>
  <c r="I12" i="4"/>
  <c r="G15" i="4"/>
  <c r="I16" i="4"/>
  <c r="I8" i="5"/>
  <c r="M10" i="5"/>
  <c r="G12" i="5"/>
  <c r="W12" i="5"/>
  <c r="I13" i="5"/>
  <c r="G16" i="5"/>
  <c r="W16" i="5"/>
  <c r="G20" i="5"/>
  <c r="G28" i="5"/>
  <c r="Y8" i="6"/>
  <c r="W35" i="6"/>
  <c r="W37" i="6"/>
  <c r="W39" i="6"/>
  <c r="W41" i="6"/>
  <c r="W44" i="6"/>
  <c r="K42" i="6"/>
  <c r="S42" i="6"/>
  <c r="AA42" i="6"/>
  <c r="G8" i="6"/>
  <c r="O8" i="6"/>
  <c r="W8" i="6"/>
  <c r="W12" i="6"/>
  <c r="W16" i="6"/>
  <c r="W20" i="6"/>
  <c r="W24" i="6"/>
  <c r="W29" i="6"/>
  <c r="G25" i="6"/>
  <c r="K8" i="6"/>
  <c r="S21" i="6"/>
  <c r="W23" i="6"/>
  <c r="W26" i="6"/>
  <c r="W28" i="6"/>
  <c r="W30" i="6"/>
  <c r="W33" i="6"/>
  <c r="G11" i="6"/>
  <c r="AA12" i="6"/>
  <c r="O15" i="6"/>
  <c r="O19" i="6"/>
  <c r="W22" i="6"/>
  <c r="Y9" i="6"/>
  <c r="E10" i="6"/>
  <c r="I11" i="6"/>
  <c r="Q11" i="6"/>
  <c r="Y11" i="6"/>
  <c r="E12" i="6"/>
  <c r="M12" i="6"/>
  <c r="I13" i="6"/>
  <c r="Q13" i="6"/>
  <c r="E14" i="6"/>
  <c r="U14" i="6"/>
  <c r="E16" i="6"/>
  <c r="U16" i="6"/>
  <c r="E18" i="6"/>
  <c r="U18" i="6"/>
  <c r="E20" i="6"/>
  <c r="U20" i="6"/>
  <c r="E22" i="6"/>
  <c r="U22" i="6"/>
  <c r="K12" i="6"/>
  <c r="O21" i="6"/>
  <c r="O23" i="6"/>
  <c r="W10" i="6"/>
  <c r="W18" i="6"/>
  <c r="W31" i="6"/>
  <c r="W36" i="6"/>
  <c r="Q26" i="6"/>
  <c r="U10" i="6"/>
  <c r="AA8" i="6"/>
  <c r="G27" i="6"/>
  <c r="O10" i="6"/>
  <c r="K11" i="6"/>
  <c r="S11" i="6"/>
  <c r="AA11" i="6"/>
  <c r="G12" i="6"/>
  <c r="O12" i="6"/>
  <c r="AA13" i="6"/>
  <c r="K15" i="6"/>
  <c r="AA15" i="6"/>
  <c r="K17" i="6"/>
  <c r="AA17" i="6"/>
  <c r="K19" i="6"/>
  <c r="AA19" i="6"/>
  <c r="K21" i="6"/>
  <c r="AA21" i="6"/>
  <c r="K23" i="6"/>
  <c r="O11" i="6"/>
  <c r="S12" i="6"/>
  <c r="O17" i="6"/>
  <c r="G23" i="6"/>
  <c r="W14" i="6"/>
  <c r="W27" i="6"/>
  <c r="W40" i="6"/>
  <c r="M10" i="6"/>
  <c r="E30" i="6"/>
  <c r="M30" i="6"/>
  <c r="I10" i="6"/>
  <c r="Q10" i="6"/>
  <c r="Y10" i="6"/>
  <c r="E11" i="6"/>
  <c r="M11" i="6"/>
  <c r="U11" i="6"/>
  <c r="I12" i="6"/>
  <c r="E13" i="6"/>
  <c r="M13" i="6"/>
  <c r="U13" i="6"/>
  <c r="I14" i="6"/>
  <c r="Y14" i="6"/>
  <c r="I16" i="6"/>
  <c r="Y16" i="6"/>
  <c r="I18" i="6"/>
  <c r="Y18" i="6"/>
  <c r="I20" i="6"/>
  <c r="Y20" i="6"/>
  <c r="I22" i="6"/>
  <c r="Q22" i="6"/>
  <c r="Y22"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30" i="6"/>
  <c r="U29" i="6"/>
  <c r="U30" i="6"/>
  <c r="U28" i="6"/>
  <c r="M14" i="6"/>
  <c r="Y15" i="6"/>
  <c r="M16" i="6"/>
  <c r="S17" i="6"/>
  <c r="S18" i="6"/>
  <c r="I19" i="6"/>
  <c r="S19" i="6"/>
  <c r="M20" i="6"/>
  <c r="I21" i="6"/>
  <c r="M22" i="6"/>
  <c r="Y23" i="6"/>
  <c r="E24" i="6"/>
  <c r="G26" i="6"/>
  <c r="Q30"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O16" i="6"/>
  <c r="E17" i="6"/>
  <c r="U17" i="6"/>
  <c r="O18" i="6"/>
  <c r="E19" i="6"/>
  <c r="U19" i="6"/>
  <c r="O20" i="6"/>
  <c r="E21" i="6"/>
  <c r="U21" i="6"/>
  <c r="O22" i="6"/>
  <c r="E23" i="6"/>
  <c r="U23" i="6"/>
  <c r="AA23" i="6"/>
  <c r="G24" i="6"/>
  <c r="U24" i="6"/>
  <c r="O25" i="6"/>
  <c r="I26" i="6"/>
  <c r="Q28" i="6"/>
  <c r="E33" i="6"/>
  <c r="Y29" i="6"/>
  <c r="Y28" i="6"/>
  <c r="Y31" i="6"/>
  <c r="S14" i="6"/>
  <c r="I15" i="6"/>
  <c r="Y17" i="6"/>
  <c r="S20" i="6"/>
  <c r="Y21" i="6"/>
  <c r="S22" i="6"/>
  <c r="I23" i="6"/>
  <c r="S23" i="6"/>
  <c r="M25" i="6"/>
  <c r="AA25" i="6"/>
  <c r="U26" i="6"/>
  <c r="I28" i="6"/>
  <c r="Y33" i="6"/>
  <c r="U34" i="6"/>
  <c r="Q35" i="6"/>
  <c r="E36" i="6"/>
  <c r="I37" i="6"/>
  <c r="Y37" i="6"/>
  <c r="U38" i="6"/>
  <c r="Y39" i="6"/>
  <c r="U40" i="6"/>
  <c r="I41" i="6"/>
  <c r="S8" i="6"/>
  <c r="G32" i="6"/>
  <c r="G30" i="6"/>
  <c r="O30" i="6"/>
  <c r="O32" i="6"/>
  <c r="O29" i="6"/>
  <c r="K14" i="6"/>
  <c r="AA14" i="6"/>
  <c r="Q15" i="6"/>
  <c r="K16" i="6"/>
  <c r="AA16" i="6"/>
  <c r="Q17" i="6"/>
  <c r="K18" i="6"/>
  <c r="AA18" i="6"/>
  <c r="Q19" i="6"/>
  <c r="K20" i="6"/>
  <c r="AA20" i="6"/>
  <c r="Q21" i="6"/>
  <c r="K22" i="6"/>
  <c r="AA22" i="6"/>
  <c r="Q23" i="6"/>
  <c r="I24" i="6"/>
  <c r="Y26" i="6"/>
  <c r="K27" i="6"/>
  <c r="S27" i="6"/>
  <c r="E28" i="6"/>
  <c r="M28" i="6"/>
  <c r="M29" i="6"/>
  <c r="K32" i="6"/>
  <c r="Q33" i="6"/>
  <c r="Q31" i="6"/>
  <c r="Q29" i="6"/>
  <c r="Y13" i="6"/>
  <c r="S15" i="6"/>
  <c r="S16" i="6"/>
  <c r="I17" i="6"/>
  <c r="M18" i="6"/>
  <c r="Y19" i="6"/>
  <c r="M24" i="6"/>
  <c r="O27" i="6"/>
  <c r="E34" i="6"/>
  <c r="Y35" i="6"/>
  <c r="U36" i="6"/>
  <c r="Q37" i="6"/>
  <c r="M38" i="6"/>
  <c r="I39" i="6"/>
  <c r="E40" i="6"/>
  <c r="Q41" i="6"/>
  <c r="K30" i="6"/>
  <c r="K29" i="6"/>
  <c r="S30" i="6"/>
  <c r="S29" i="6"/>
  <c r="AA29" i="6"/>
  <c r="E8" i="6"/>
  <c r="M8" i="6"/>
  <c r="U8" i="6"/>
  <c r="G9" i="6"/>
  <c r="K9" i="6"/>
  <c r="O9" i="6"/>
  <c r="S9" i="6"/>
  <c r="AA9" i="6"/>
  <c r="Q12" i="6"/>
  <c r="U12" i="6"/>
  <c r="Y12" i="6"/>
  <c r="G13" i="6"/>
  <c r="K13" i="6"/>
  <c r="O13" i="6"/>
  <c r="S13" i="6"/>
  <c r="G14" i="6"/>
  <c r="Q14" i="6"/>
  <c r="G15" i="6"/>
  <c r="M15" i="6"/>
  <c r="G16" i="6"/>
  <c r="Q16" i="6"/>
  <c r="G17" i="6"/>
  <c r="M17" i="6"/>
  <c r="G18" i="6"/>
  <c r="Q18" i="6"/>
  <c r="G19" i="6"/>
  <c r="M19" i="6"/>
  <c r="G20" i="6"/>
  <c r="Q20" i="6"/>
  <c r="G21" i="6"/>
  <c r="M21" i="6"/>
  <c r="G22" i="6"/>
  <c r="M23" i="6"/>
  <c r="Q24" i="6"/>
  <c r="Y24" i="6"/>
  <c r="K25" i="6"/>
  <c r="S25" i="6"/>
  <c r="E26" i="6"/>
  <c r="M26" i="6"/>
  <c r="M27" i="6"/>
  <c r="AA27" i="6"/>
  <c r="G28" i="6"/>
  <c r="G29" i="6"/>
  <c r="I31" i="6"/>
  <c r="S24" i="6"/>
  <c r="I25" i="6"/>
  <c r="S26" i="6"/>
  <c r="I27" i="6"/>
  <c r="Y27" i="6"/>
  <c r="S28" i="6"/>
  <c r="I29" i="6"/>
  <c r="E31" i="6"/>
  <c r="E32" i="6"/>
  <c r="S32" i="6"/>
  <c r="AA32" i="6"/>
  <c r="M33" i="6"/>
  <c r="U33" i="6"/>
  <c r="O24" i="6"/>
  <c r="E25" i="6"/>
  <c r="U25" i="6"/>
  <c r="O26" i="6"/>
  <c r="E27" i="6"/>
  <c r="U27" i="6"/>
  <c r="O28" i="6"/>
  <c r="E29" i="6"/>
  <c r="AA30" i="6"/>
  <c r="M31" i="6"/>
  <c r="U31" i="6"/>
  <c r="U32" i="6"/>
  <c r="O33" i="6"/>
  <c r="K24" i="6"/>
  <c r="AA24" i="6"/>
  <c r="Q25" i="6"/>
  <c r="K26" i="6"/>
  <c r="AA26" i="6"/>
  <c r="Q27" i="6"/>
  <c r="K28" i="6"/>
  <c r="AA28" i="6"/>
  <c r="O31" i="6"/>
  <c r="K31" i="6"/>
  <c r="AA31" i="6"/>
  <c r="Q32"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1" i="6"/>
  <c r="M32"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30" i="6"/>
  <c r="S31" i="6"/>
  <c r="I32"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4" i="5"/>
  <c r="Y22" i="5"/>
  <c r="Y20" i="5"/>
  <c r="Y18" i="5"/>
  <c r="Y16" i="5"/>
  <c r="Y14" i="5"/>
  <c r="Y12" i="5"/>
  <c r="Y10" i="5"/>
  <c r="M38" i="5"/>
  <c r="M40" i="5"/>
  <c r="U40" i="5"/>
  <c r="U8" i="5"/>
  <c r="E36" i="5"/>
  <c r="K36" i="5"/>
  <c r="K35" i="5"/>
  <c r="K29" i="5"/>
  <c r="K27" i="5"/>
  <c r="K25" i="5"/>
  <c r="K23" i="5"/>
  <c r="K21" i="5"/>
  <c r="K19" i="5"/>
  <c r="K17" i="5"/>
  <c r="K15" i="5"/>
  <c r="K13" i="5"/>
  <c r="K9" i="5"/>
  <c r="I28" i="5"/>
  <c r="I26" i="5"/>
  <c r="I24" i="5"/>
  <c r="I22" i="5"/>
  <c r="I20" i="5"/>
  <c r="I18" i="5"/>
  <c r="I16" i="5"/>
  <c r="I14" i="5"/>
  <c r="I12" i="5"/>
  <c r="S10" i="5"/>
  <c r="M11" i="5"/>
  <c r="Y11" i="5"/>
  <c r="E12" i="5"/>
  <c r="Q12" i="5"/>
  <c r="I15" i="5"/>
  <c r="Q18" i="5"/>
  <c r="M21" i="5"/>
  <c r="M29" i="5"/>
  <c r="I32" i="5"/>
  <c r="M36" i="5"/>
  <c r="M32" i="5"/>
  <c r="M34" i="5"/>
  <c r="M30" i="5"/>
  <c r="M28" i="5"/>
  <c r="M26" i="5"/>
  <c r="M24" i="5"/>
  <c r="M22" i="5"/>
  <c r="M20" i="5"/>
  <c r="M18" i="5"/>
  <c r="M16" i="5"/>
  <c r="M23" i="5"/>
  <c r="E40" i="5"/>
  <c r="M9" i="5"/>
  <c r="S36" i="5"/>
  <c r="S8" i="5"/>
  <c r="S35" i="5"/>
  <c r="S31" i="5"/>
  <c r="S33" i="5"/>
  <c r="S29" i="5"/>
  <c r="S23" i="5"/>
  <c r="S21" i="5"/>
  <c r="S19" i="5"/>
  <c r="S17" i="5"/>
  <c r="I10" i="5"/>
  <c r="O11" i="5"/>
  <c r="AA11" i="5"/>
  <c r="M12" i="5"/>
  <c r="S12" i="5"/>
  <c r="M13" i="5"/>
  <c r="S13" i="5"/>
  <c r="Y13" i="5"/>
  <c r="Q14" i="5"/>
  <c r="Q16" i="5"/>
  <c r="M19" i="5"/>
  <c r="Q24" i="5"/>
  <c r="M27" i="5"/>
  <c r="S30" i="5"/>
  <c r="O31" i="5"/>
  <c r="S34" i="5"/>
  <c r="AA35" i="5"/>
  <c r="AA8" i="5"/>
  <c r="AA27" i="5"/>
  <c r="AA25" i="5"/>
  <c r="AA23" i="5"/>
  <c r="AA21" i="5"/>
  <c r="AA19" i="5"/>
  <c r="AA17" i="5"/>
  <c r="AA15" i="5"/>
  <c r="AA13" i="5"/>
  <c r="AA9" i="5"/>
  <c r="M8" i="5"/>
  <c r="O36" i="5"/>
  <c r="O35" i="5"/>
  <c r="O29" i="5"/>
  <c r="O27" i="5"/>
  <c r="O25" i="5"/>
  <c r="O23" i="5"/>
  <c r="O21" i="5"/>
  <c r="O19" i="5"/>
  <c r="O17" i="5"/>
  <c r="O15" i="5"/>
  <c r="O13" i="5"/>
  <c r="S9" i="5"/>
  <c r="Y9" i="5"/>
  <c r="E28" i="5"/>
  <c r="E26" i="5"/>
  <c r="E24" i="5"/>
  <c r="E22" i="5"/>
  <c r="E20" i="5"/>
  <c r="E18" i="5"/>
  <c r="E16" i="5"/>
  <c r="E14" i="5"/>
  <c r="E10" i="5"/>
  <c r="I11" i="5"/>
  <c r="M14" i="5"/>
  <c r="S14" i="5"/>
  <c r="M15" i="5"/>
  <c r="S15" i="5"/>
  <c r="Y15" i="5"/>
  <c r="M17" i="5"/>
  <c r="Q22" i="5"/>
  <c r="M25" i="5"/>
  <c r="Y29" i="5"/>
  <c r="E30" i="5"/>
  <c r="Y33" i="5"/>
  <c r="E34" i="5"/>
  <c r="S16" i="5"/>
  <c r="I17" i="5"/>
  <c r="Y17" i="5"/>
  <c r="S18" i="5"/>
  <c r="I19" i="5"/>
  <c r="Y19" i="5"/>
  <c r="S20" i="5"/>
  <c r="I21" i="5"/>
  <c r="Y21" i="5"/>
  <c r="S22" i="5"/>
  <c r="I23" i="5"/>
  <c r="Y23" i="5"/>
  <c r="S24" i="5"/>
  <c r="I25" i="5"/>
  <c r="I27" i="5"/>
  <c r="I29" i="5"/>
  <c r="AA29" i="5"/>
  <c r="U30" i="5"/>
  <c r="I31" i="5"/>
  <c r="W31" i="5"/>
  <c r="Q32" i="5"/>
  <c r="Y32" i="5"/>
  <c r="AA33" i="5"/>
  <c r="I35" i="5"/>
  <c r="E37" i="5"/>
  <c r="U11" i="5"/>
  <c r="O12" i="5"/>
  <c r="E13" i="5"/>
  <c r="U13" i="5"/>
  <c r="O14" i="5"/>
  <c r="E15" i="5"/>
  <c r="U15" i="5"/>
  <c r="O16" i="5"/>
  <c r="E17" i="5"/>
  <c r="U17" i="5"/>
  <c r="O18" i="5"/>
  <c r="E19" i="5"/>
  <c r="U19" i="5"/>
  <c r="O20" i="5"/>
  <c r="E21" i="5"/>
  <c r="U21" i="5"/>
  <c r="O22" i="5"/>
  <c r="E23" i="5"/>
  <c r="U23" i="5"/>
  <c r="O24" i="5"/>
  <c r="E25" i="5"/>
  <c r="O26" i="5"/>
  <c r="E27" i="5"/>
  <c r="O28" i="5"/>
  <c r="E29" i="5"/>
  <c r="I30" i="5"/>
  <c r="K31" i="5"/>
  <c r="Y31" i="5"/>
  <c r="E32" i="5"/>
  <c r="S32" i="5"/>
  <c r="G33" i="5"/>
  <c r="O33" i="5"/>
  <c r="I34" i="5"/>
  <c r="Y35" i="5"/>
  <c r="O10" i="5"/>
  <c r="E11" i="5"/>
  <c r="G35" i="5"/>
  <c r="G31" i="5"/>
  <c r="W36" i="5"/>
  <c r="W35" i="5"/>
  <c r="W29" i="5"/>
  <c r="K10" i="5"/>
  <c r="Q8" i="5"/>
  <c r="U10" i="5"/>
  <c r="AA10" i="5"/>
  <c r="Q11" i="5"/>
  <c r="K12" i="5"/>
  <c r="U12" i="5"/>
  <c r="AA12" i="5"/>
  <c r="Q13" i="5"/>
  <c r="K14" i="5"/>
  <c r="U14" i="5"/>
  <c r="AA14" i="5"/>
  <c r="Q15" i="5"/>
  <c r="K16" i="5"/>
  <c r="U16" i="5"/>
  <c r="AA16" i="5"/>
  <c r="Q17" i="5"/>
  <c r="K18" i="5"/>
  <c r="U18" i="5"/>
  <c r="AA18" i="5"/>
  <c r="Q19" i="5"/>
  <c r="K20" i="5"/>
  <c r="U20" i="5"/>
  <c r="AA20" i="5"/>
  <c r="Q21" i="5"/>
  <c r="K22" i="5"/>
  <c r="U22" i="5"/>
  <c r="AA22" i="5"/>
  <c r="Q23" i="5"/>
  <c r="K24" i="5"/>
  <c r="U24" i="5"/>
  <c r="AA24" i="5"/>
  <c r="K26" i="5"/>
  <c r="AA26" i="5"/>
  <c r="K28" i="5"/>
  <c r="AA28" i="5"/>
  <c r="Q29" i="5"/>
  <c r="Q30" i="5"/>
  <c r="AA31" i="5"/>
  <c r="U32" i="5"/>
  <c r="I33" i="5"/>
  <c r="W33" i="5"/>
  <c r="Q41" i="5"/>
  <c r="E42" i="5"/>
  <c r="U42" i="5"/>
  <c r="I43" i="5"/>
  <c r="E44" i="5"/>
  <c r="U44" i="5"/>
  <c r="I45" i="5"/>
  <c r="Y45" i="5"/>
  <c r="M46" i="5"/>
  <c r="Q47" i="5"/>
  <c r="E48" i="5"/>
  <c r="U48" i="5"/>
  <c r="I49" i="5"/>
  <c r="Y49" i="5"/>
  <c r="M50" i="5"/>
  <c r="U29" i="5"/>
  <c r="O30" i="5"/>
  <c r="E31" i="5"/>
  <c r="U31" i="5"/>
  <c r="O32" i="5"/>
  <c r="E33" i="5"/>
  <c r="U33" i="5"/>
  <c r="O34" i="5"/>
  <c r="Y34" i="5"/>
  <c r="E35" i="5"/>
  <c r="U35" i="5"/>
  <c r="I36" i="5"/>
  <c r="AA36" i="5"/>
  <c r="M37" i="5"/>
  <c r="U37" i="5"/>
  <c r="I41" i="5"/>
  <c r="Y41" i="5"/>
  <c r="M42" i="5"/>
  <c r="Q43" i="5"/>
  <c r="Y43" i="5"/>
  <c r="M44" i="5"/>
  <c r="Q45" i="5"/>
  <c r="E46" i="5"/>
  <c r="U46" i="5"/>
  <c r="I47" i="5"/>
  <c r="Y47" i="5"/>
  <c r="M48" i="5"/>
  <c r="Q49" i="5"/>
  <c r="E50" i="5"/>
  <c r="U50" i="5"/>
  <c r="G8" i="5"/>
  <c r="Q37" i="5"/>
  <c r="E9" i="5"/>
  <c r="I9" i="5"/>
  <c r="Q9" i="5"/>
  <c r="U9" i="5"/>
  <c r="K30" i="5"/>
  <c r="AA30" i="5"/>
  <c r="Q31" i="5"/>
  <c r="K32" i="5"/>
  <c r="AA32" i="5"/>
  <c r="Q33" i="5"/>
  <c r="K34" i="5"/>
  <c r="U34" i="5"/>
  <c r="AA34" i="5"/>
  <c r="Q35" i="5"/>
  <c r="O37" i="5"/>
  <c r="G30" i="5"/>
  <c r="M31" i="5"/>
  <c r="G32" i="5"/>
  <c r="W32" i="5"/>
  <c r="M33" i="5"/>
  <c r="G34" i="5"/>
  <c r="Q34" i="5"/>
  <c r="W34" i="5"/>
  <c r="M35" i="5"/>
  <c r="G36" i="5"/>
  <c r="Q36" i="5"/>
  <c r="K37" i="5"/>
  <c r="AA37"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7"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6" i="5"/>
  <c r="S37"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2" i="8"/>
  <c r="O23" i="8"/>
  <c r="Q24" i="8"/>
  <c r="E29" i="8"/>
  <c r="E33" i="8"/>
  <c r="G38" i="8"/>
  <c r="E41" i="8"/>
  <c r="G42" i="8"/>
  <c r="S43" i="8"/>
  <c r="S62" i="8"/>
  <c r="E73" i="8"/>
  <c r="M73" i="8"/>
  <c r="M9" i="8"/>
  <c r="O10" i="8"/>
  <c r="K16" i="8"/>
  <c r="E17" i="8"/>
  <c r="K17" i="8"/>
  <c r="K19" i="8"/>
  <c r="M20" i="8"/>
  <c r="K23" i="8"/>
  <c r="M24" i="8"/>
  <c r="K27" i="8"/>
  <c r="M28" i="8"/>
  <c r="G29" i="8"/>
  <c r="K31" i="8"/>
  <c r="M32" i="8"/>
  <c r="G33" i="8"/>
  <c r="K35" i="8"/>
  <c r="M36" i="8"/>
  <c r="G37" i="8"/>
  <c r="M40" i="8"/>
  <c r="G41" i="8"/>
  <c r="M43" i="8"/>
  <c r="M46" i="8"/>
  <c r="O47" i="8"/>
  <c r="S70" i="8"/>
  <c r="E52" i="8"/>
  <c r="E50" i="8"/>
  <c r="E48" i="8"/>
  <c r="E46" i="8"/>
  <c r="E42" i="8"/>
  <c r="E40" i="8"/>
  <c r="E38" i="8"/>
  <c r="E36" i="8"/>
  <c r="E34" i="8"/>
  <c r="E32" i="8"/>
  <c r="E30" i="8"/>
  <c r="E28" i="8"/>
  <c r="E26" i="8"/>
  <c r="E24" i="8"/>
  <c r="E22" i="8"/>
  <c r="E20" i="8"/>
  <c r="Q48" i="8"/>
  <c r="Q42" i="8"/>
  <c r="M15" i="8"/>
  <c r="E21" i="8"/>
  <c r="G26" i="8"/>
  <c r="O27" i="8"/>
  <c r="G34" i="8"/>
  <c r="O35" i="8"/>
  <c r="M8" i="8"/>
  <c r="G72" i="8"/>
  <c r="G64" i="8"/>
  <c r="G56" i="8"/>
  <c r="G45" i="8"/>
  <c r="G70" i="8"/>
  <c r="G62" i="8"/>
  <c r="G54" i="8"/>
  <c r="G27" i="8"/>
  <c r="G25" i="8"/>
  <c r="G23" i="8"/>
  <c r="G21" i="8"/>
  <c r="G19" i="8"/>
  <c r="G68" i="8"/>
  <c r="G60" i="8"/>
  <c r="G43" i="8"/>
  <c r="O49" i="8"/>
  <c r="G16" i="8"/>
  <c r="M16" i="8"/>
  <c r="M17" i="8"/>
  <c r="K18" i="8"/>
  <c r="E19" i="8"/>
  <c r="G20" i="8"/>
  <c r="O21" i="8"/>
  <c r="Q22" i="8"/>
  <c r="E23" i="8"/>
  <c r="G24" i="8"/>
  <c r="Q26" i="8"/>
  <c r="E27" i="8"/>
  <c r="G28" i="8"/>
  <c r="O29" i="8"/>
  <c r="E31" i="8"/>
  <c r="G32" i="8"/>
  <c r="O33" i="8"/>
  <c r="Q34" i="8"/>
  <c r="E35" i="8"/>
  <c r="G36" i="8"/>
  <c r="O37" i="8"/>
  <c r="Q38" i="8"/>
  <c r="E39" i="8"/>
  <c r="G40" i="8"/>
  <c r="O41" i="8"/>
  <c r="O43" i="8"/>
  <c r="Q44" i="8"/>
  <c r="G46" i="8"/>
  <c r="M48" i="8"/>
  <c r="G49" i="8"/>
  <c r="E57" i="8"/>
  <c r="M57" i="8"/>
  <c r="G58" i="8"/>
  <c r="O19" i="8"/>
  <c r="Q20" i="8"/>
  <c r="E25" i="8"/>
  <c r="G30" i="8"/>
  <c r="Q32" i="8"/>
  <c r="E37" i="8"/>
  <c r="K70" i="8"/>
  <c r="K51" i="8"/>
  <c r="K49" i="8"/>
  <c r="S51" i="8"/>
  <c r="S49" i="8"/>
  <c r="S47" i="8"/>
  <c r="S45" i="8"/>
  <c r="S41" i="8"/>
  <c r="S39" i="8"/>
  <c r="S37" i="8"/>
  <c r="S35" i="8"/>
  <c r="S33" i="8"/>
  <c r="S31" i="8"/>
  <c r="S29" i="8"/>
  <c r="S27" i="8"/>
  <c r="S25" i="8"/>
  <c r="S23" i="8"/>
  <c r="S21" i="8"/>
  <c r="S19" i="8"/>
  <c r="E8" i="8"/>
  <c r="O8" i="8"/>
  <c r="G9" i="8"/>
  <c r="K9" i="8"/>
  <c r="O9" i="8"/>
  <c r="S9" i="8"/>
  <c r="M12" i="8"/>
  <c r="Q12" i="8"/>
  <c r="G13" i="8"/>
  <c r="K13" i="8"/>
  <c r="S13" i="8"/>
  <c r="E14" i="8"/>
  <c r="S14" i="8"/>
  <c r="E15" i="8"/>
  <c r="K15" i="8"/>
  <c r="O16" i="8"/>
  <c r="G17" i="8"/>
  <c r="S17" i="8"/>
  <c r="E18" i="8"/>
  <c r="M18" i="8"/>
  <c r="K21" i="8"/>
  <c r="M22" i="8"/>
  <c r="K25" i="8"/>
  <c r="M26" i="8"/>
  <c r="K29" i="8"/>
  <c r="G31" i="8"/>
  <c r="K33" i="8"/>
  <c r="M34" i="8"/>
  <c r="G35" i="8"/>
  <c r="K37" i="8"/>
  <c r="M38" i="8"/>
  <c r="G39" i="8"/>
  <c r="K41" i="8"/>
  <c r="M42" i="8"/>
  <c r="E44" i="8"/>
  <c r="G51" i="8"/>
  <c r="S54" i="8"/>
  <c r="O55" i="8"/>
  <c r="E65" i="8"/>
  <c r="M65" i="8"/>
  <c r="G66" i="8"/>
  <c r="O66" i="8"/>
  <c r="Q15" i="8"/>
  <c r="S16" i="8"/>
  <c r="Q17" i="8"/>
  <c r="S18" i="8"/>
  <c r="S20" i="8"/>
  <c r="Q21" i="8"/>
  <c r="S22" i="8"/>
  <c r="Q23" i="8"/>
  <c r="S24" i="8"/>
  <c r="S26" i="8"/>
  <c r="Q27" i="8"/>
  <c r="S28" i="8"/>
  <c r="Q29" i="8"/>
  <c r="S30" i="8"/>
  <c r="Q31" i="8"/>
  <c r="S32" i="8"/>
  <c r="Q33" i="8"/>
  <c r="S34" i="8"/>
  <c r="S36" i="8"/>
  <c r="Q37" i="8"/>
  <c r="S38" i="8"/>
  <c r="S40" i="8"/>
  <c r="Q41" i="8"/>
  <c r="O42" i="8"/>
  <c r="K44" i="8"/>
  <c r="E45" i="8"/>
  <c r="K45" i="8"/>
  <c r="O46" i="8"/>
  <c r="O48" i="8"/>
  <c r="O52" i="8"/>
  <c r="S56" i="8"/>
  <c r="O57" i="8"/>
  <c r="E59" i="8"/>
  <c r="M59" i="8"/>
  <c r="S64" i="8"/>
  <c r="E67" i="8"/>
  <c r="M67" i="8"/>
  <c r="O68" i="8"/>
  <c r="S72" i="8"/>
  <c r="O18" i="8"/>
  <c r="M19" i="8"/>
  <c r="O20" i="8"/>
  <c r="M21" i="8"/>
  <c r="O22" i="8"/>
  <c r="M23" i="8"/>
  <c r="O24" i="8"/>
  <c r="M25" i="8"/>
  <c r="O26" i="8"/>
  <c r="M27" i="8"/>
  <c r="M29" i="8"/>
  <c r="M31" i="8"/>
  <c r="O32" i="8"/>
  <c r="M33" i="8"/>
  <c r="O34" i="8"/>
  <c r="M35" i="8"/>
  <c r="O36" i="8"/>
  <c r="M37" i="8"/>
  <c r="O38" i="8"/>
  <c r="O40" i="8"/>
  <c r="M41" i="8"/>
  <c r="G44" i="8"/>
  <c r="M44" i="8"/>
  <c r="M45" i="8"/>
  <c r="K47" i="8"/>
  <c r="E53" i="8"/>
  <c r="M53" i="8"/>
  <c r="S58" i="8"/>
  <c r="E61" i="8"/>
  <c r="M61" i="8"/>
  <c r="O62" i="8"/>
  <c r="S66" i="8"/>
  <c r="E69" i="8"/>
  <c r="K20" i="8"/>
  <c r="K22" i="8"/>
  <c r="K24" i="8"/>
  <c r="K26" i="8"/>
  <c r="K28" i="8"/>
  <c r="K32" i="8"/>
  <c r="K34" i="8"/>
  <c r="K36"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19" i="7"/>
  <c r="E20" i="7"/>
  <c r="Q21" i="7"/>
  <c r="I23" i="7"/>
  <c r="I29" i="7"/>
  <c r="E8" i="7"/>
  <c r="E9" i="7"/>
  <c r="M11" i="7"/>
  <c r="E13" i="7"/>
  <c r="E14" i="7"/>
  <c r="G17" i="7"/>
  <c r="S18" i="7"/>
  <c r="O19" i="7"/>
  <c r="M20" i="7"/>
  <c r="I21" i="7"/>
  <c r="Q23" i="7"/>
  <c r="I25" i="7"/>
  <c r="O32" i="7"/>
  <c r="K10" i="7"/>
  <c r="G11" i="7"/>
  <c r="K12" i="7"/>
  <c r="G13" i="7"/>
  <c r="G14" i="7"/>
  <c r="I15" i="7"/>
  <c r="E16" i="7"/>
  <c r="Q17" i="7"/>
  <c r="M18" i="7"/>
  <c r="S19" i="7"/>
  <c r="G20" i="7"/>
  <c r="G24" i="7"/>
  <c r="I9" i="7"/>
  <c r="E39" i="7"/>
  <c r="M31" i="7"/>
  <c r="I11" i="7"/>
  <c r="Q11" i="7"/>
  <c r="E12" i="7"/>
  <c r="M12" i="7"/>
  <c r="I13" i="7"/>
  <c r="I14" i="7"/>
  <c r="K15" i="7"/>
  <c r="S15" i="7"/>
  <c r="G16" i="7"/>
  <c r="S17" i="7"/>
  <c r="G18" i="7"/>
  <c r="I27" i="7"/>
  <c r="G32" i="7"/>
  <c r="S10" i="7"/>
  <c r="O11" i="7"/>
  <c r="S12" i="7"/>
  <c r="S13" i="7"/>
  <c r="Q15" i="7"/>
  <c r="M16" i="7"/>
  <c r="I17" i="7"/>
  <c r="E18" i="7"/>
  <c r="I19" i="7"/>
  <c r="G22" i="7"/>
  <c r="G30" i="7"/>
  <c r="S8" i="7"/>
  <c r="G10" i="7"/>
  <c r="O10" i="7"/>
  <c r="K11" i="7"/>
  <c r="S11" i="7"/>
  <c r="G12" i="7"/>
  <c r="K13" i="7"/>
  <c r="K14" i="7"/>
  <c r="E15" i="7"/>
  <c r="M15" i="7"/>
  <c r="E17" i="7"/>
  <c r="M17" i="7"/>
  <c r="I18" i="7"/>
  <c r="E19" i="7"/>
  <c r="M19" i="7"/>
  <c r="K20" i="7"/>
  <c r="G26" i="7"/>
  <c r="G28" i="7"/>
  <c r="S28" i="7"/>
  <c r="Q27" i="7"/>
  <c r="Q8" i="7"/>
  <c r="Q12" i="7"/>
  <c r="Q16" i="7"/>
  <c r="Q18" i="7"/>
  <c r="I20" i="7"/>
  <c r="I16" i="7"/>
  <c r="Q29" i="7"/>
  <c r="O12" i="7"/>
  <c r="O16" i="7"/>
  <c r="K17" i="7"/>
  <c r="O18" i="7"/>
  <c r="K19" i="7"/>
  <c r="O20" i="7"/>
  <c r="O22" i="7"/>
  <c r="O24" i="7"/>
  <c r="O26" i="7"/>
  <c r="K51" i="7"/>
  <c r="K38" i="7"/>
  <c r="K36" i="7"/>
  <c r="K34" i="7"/>
  <c r="M21" i="7"/>
  <c r="Q22" i="7"/>
  <c r="M23" i="7"/>
  <c r="Q24" i="7"/>
  <c r="S27" i="7"/>
  <c r="S31" i="7"/>
  <c r="K32" i="7"/>
  <c r="I33" i="7"/>
  <c r="Q37"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1" i="7"/>
  <c r="M22" i="7"/>
  <c r="O23" i="7"/>
  <c r="M24" i="7"/>
  <c r="M26" i="7"/>
  <c r="O27" i="7"/>
  <c r="M28" i="7"/>
  <c r="O29" i="7"/>
  <c r="I31" i="7"/>
  <c r="O31" i="7"/>
  <c r="K33" i="7"/>
  <c r="G34" i="7"/>
  <c r="O34" i="7"/>
  <c r="K37" i="7"/>
  <c r="G38" i="7"/>
  <c r="O38" i="7"/>
  <c r="S21" i="7"/>
  <c r="K22" i="7"/>
  <c r="S23" i="7"/>
  <c r="M25" i="7"/>
  <c r="Q26" i="7"/>
  <c r="K28" i="7"/>
  <c r="S29" i="7"/>
  <c r="Q33" i="7"/>
  <c r="S34" i="7"/>
  <c r="E35" i="7"/>
  <c r="I40" i="7"/>
  <c r="I42" i="7"/>
  <c r="M43" i="7"/>
  <c r="Q44" i="7"/>
  <c r="E47" i="7"/>
  <c r="I48" i="7"/>
  <c r="M49" i="7"/>
  <c r="Q52" i="7"/>
  <c r="E55" i="7"/>
  <c r="E57" i="7"/>
  <c r="I58" i="7"/>
  <c r="M59" i="7"/>
  <c r="E63" i="7"/>
  <c r="I64" i="7"/>
  <c r="M37" i="7"/>
  <c r="M35" i="7"/>
  <c r="M33" i="7"/>
  <c r="M32" i="7"/>
  <c r="S20" i="7"/>
  <c r="E21" i="7"/>
  <c r="K21" i="7"/>
  <c r="I22" i="7"/>
  <c r="S22" i="7"/>
  <c r="E23" i="7"/>
  <c r="K23" i="7"/>
  <c r="I24" i="7"/>
  <c r="S24" i="7"/>
  <c r="E25" i="7"/>
  <c r="K25" i="7"/>
  <c r="I26" i="7"/>
  <c r="S26" i="7"/>
  <c r="E27" i="7"/>
  <c r="K27" i="7"/>
  <c r="I28" i="7"/>
  <c r="E29" i="7"/>
  <c r="K29" i="7"/>
  <c r="S30" i="7"/>
  <c r="E31" i="7"/>
  <c r="K31" i="7"/>
  <c r="I32" i="7"/>
  <c r="S32" i="7"/>
  <c r="E33" i="7"/>
  <c r="I34" i="7"/>
  <c r="I35" i="7"/>
  <c r="S36" i="7"/>
  <c r="E37" i="7"/>
  <c r="I38" i="7"/>
  <c r="I39" i="7"/>
  <c r="Q20" i="7"/>
  <c r="K24" i="7"/>
  <c r="S25" i="7"/>
  <c r="K26" i="7"/>
  <c r="M27" i="7"/>
  <c r="M29" i="7"/>
  <c r="I36" i="7"/>
  <c r="I37" i="7"/>
  <c r="S38" i="7"/>
  <c r="E41" i="7"/>
  <c r="Q42" i="7"/>
  <c r="I44" i="7"/>
  <c r="M45" i="7"/>
  <c r="Q46" i="7"/>
  <c r="I50" i="7"/>
  <c r="Q54" i="7"/>
  <c r="I60" i="7"/>
  <c r="M61" i="7"/>
  <c r="E65" i="7"/>
  <c r="I66" i="7"/>
  <c r="Q32" i="7"/>
  <c r="K8" i="7"/>
  <c r="M9" i="7"/>
  <c r="Q9" i="7"/>
  <c r="G21" i="7"/>
  <c r="E22" i="7"/>
  <c r="G23" i="7"/>
  <c r="E24" i="7"/>
  <c r="G25" i="7"/>
  <c r="E26" i="7"/>
  <c r="G27" i="7"/>
  <c r="E28" i="7"/>
  <c r="G29" i="7"/>
  <c r="E30" i="7"/>
  <c r="G31" i="7"/>
  <c r="Q31" i="7"/>
  <c r="E32" i="7"/>
  <c r="K35" i="7"/>
  <c r="G36" i="7"/>
  <c r="O36" i="7"/>
  <c r="G40" i="7"/>
  <c r="G33" i="7"/>
  <c r="E34" i="7"/>
  <c r="G35" i="7"/>
  <c r="E36" i="7"/>
  <c r="G37" i="7"/>
  <c r="E38" i="7"/>
  <c r="G39" i="7"/>
  <c r="E40" i="7"/>
  <c r="K40" i="7"/>
  <c r="S40" i="7"/>
  <c r="G41" i="7"/>
  <c r="O41" i="7"/>
  <c r="K42" i="7"/>
  <c r="S42" i="7"/>
  <c r="G43" i="7"/>
  <c r="O43" i="7"/>
  <c r="K44" i="7"/>
  <c r="S44" i="7"/>
  <c r="G45" i="7"/>
  <c r="O45" i="7"/>
  <c r="K46" i="7"/>
  <c r="S46" i="7"/>
  <c r="G47" i="7"/>
  <c r="O47" i="7"/>
  <c r="K48" i="7"/>
  <c r="S48" i="7"/>
  <c r="G49" i="7"/>
  <c r="O49" i="7"/>
  <c r="K50" i="7"/>
  <c r="S50" i="7"/>
  <c r="G51" i="7"/>
  <c r="S33" i="7"/>
  <c r="Q34" i="7"/>
  <c r="S35" i="7"/>
  <c r="S37" i="7"/>
  <c r="Q38" i="7"/>
  <c r="S39" i="7"/>
  <c r="M40" i="7"/>
  <c r="I41" i="7"/>
  <c r="Q41" i="7"/>
  <c r="E42" i="7"/>
  <c r="M42" i="7"/>
  <c r="I43" i="7"/>
  <c r="Q43" i="7"/>
  <c r="E44" i="7"/>
  <c r="M44" i="7"/>
  <c r="I45" i="7"/>
  <c r="Q45" i="7"/>
  <c r="E46" i="7"/>
  <c r="M46" i="7"/>
  <c r="I47" i="7"/>
  <c r="Q47" i="7"/>
  <c r="E48" i="7"/>
  <c r="M48" i="7"/>
  <c r="I49" i="7"/>
  <c r="E50" i="7"/>
  <c r="M50" i="7"/>
  <c r="I51" i="7"/>
  <c r="O33" i="7"/>
  <c r="M34" i="7"/>
  <c r="O35" i="7"/>
  <c r="M36" i="7"/>
  <c r="O37"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<sst xmlns="http://schemas.openxmlformats.org/spreadsheetml/2006/main" count="11250" uniqueCount="2027">
  <si>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</si>
  <si>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</si>
  <si>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</si>
  <si>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</si>
  <si>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</si>
  <si>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</si>
  <si>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</si>
  <si>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</si>
  <si>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</si>
  <si>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</si>
  <si>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</si>
  <si>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</si>
  <si>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</si>
  <si>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</si>
  <si>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</si>
  <si>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</si>
  <si>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</si>
  <si>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</si>
  <si>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</si>
  <si>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</si>
  <si>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</si>
  <si>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</si>
  <si>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</si>
  <si>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</si>
  <si>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</si>
  <si>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</si>
  <si>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</si>
  <si>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</si>
  <si>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</si>
  <si>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</si>
  <si>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</si>
  <si>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</si>
  <si>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</si>
  <si>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</si>
  <si>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</si>
  <si>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</si>
  <si>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</si>
  <si>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</si>
  <si>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</si>
  <si>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</si>
  <si>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</si>
  <si>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</si>
  <si>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</si>
  <si>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</si>
  <si>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</si>
  <si>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</si>
  <si>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</si>
  <si>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</si>
  <si>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</si>
  <si>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</si>
  <si>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</si>
  <si>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</si>
  <si>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</si>
  <si>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</si>
  <si>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</si>
  <si>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</si>
  <si>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</si>
  <si>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</si>
  <si>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</si>
  <si>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</si>
  <si>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</si>
  <si>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</si>
  <si>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</si>
  <si>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</si>
  <si>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</si>
  <si>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</si>
  <si>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</si>
  <si>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</si>
  <si>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</si>
  <si>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</si>
  <si>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</si>
  <si>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</si>
  <si>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</si>
  <si>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</si>
  <si>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</si>
  <si>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</si>
  <si>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</si>
  <si>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</si>
  <si>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</si>
  <si>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</si>
  <si>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</si>
  <si>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</si>
  <si>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</si>
  <si>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</si>
  <si>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</si>
  <si>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</si>
  <si>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</si>
  <si>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</si>
  <si>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</si>
  <si>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</si>
  <si>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</si>
  <si>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</si>
  <si>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</si>
  <si>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</si>
  <si>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</si>
  <si>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</si>
  <si>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</si>
  <si>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</si>
  <si>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</si>
  <si>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</si>
  <si>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</si>
  <si>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</si>
  <si>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</si>
  <si>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</si>
  <si>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</si>
  <si>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</si>
  <si>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</si>
  <si>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</si>
  <si>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</si>
  <si>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</si>
  <si>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</si>
  <si>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</si>
  <si>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</si>
  <si>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</si>
  <si>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</si>
  <si>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</si>
  <si>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</si>
  <si>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</si>
  <si>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</si>
  <si>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</si>
  <si>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</si>
  <si>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</si>
  <si>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</si>
  <si>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</si>
  <si>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</si>
  <si>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</si>
  <si>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</si>
  <si>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</si>
  <si>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</si>
  <si>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</si>
  <si>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</si>
  <si>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</si>
  <si>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</si>
  <si>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</si>
  <si>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</si>
  <si>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</si>
  <si>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</si>
  <si>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</si>
  <si>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</si>
  <si>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</si>
  <si>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</si>
  <si>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</si>
  <si>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</si>
  <si>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</si>
  <si>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</si>
  <si>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</si>
  <si>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</si>
  <si>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</si>
  <si>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</si>
  <si>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</si>
  <si>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</si>
  <si>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</si>
  <si>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</si>
  <si>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</si>
  <si>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</si>
  <si>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</si>
  <si>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</si>
  <si>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</si>
  <si>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</si>
  <si>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</si>
  <si>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</si>
  <si>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</si>
  <si>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</si>
  <si>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</si>
  <si>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</si>
  <si>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</si>
  <si>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</si>
  <si>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</si>
  <si>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</si>
  <si>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</si>
  <si>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</si>
  <si>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</si>
  <si>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</si>
  <si>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</si>
  <si>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</si>
  <si>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</si>
  <si>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</si>
  <si>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</si>
  <si>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</si>
  <si>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</si>
  <si>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</si>
  <si>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</si>
  <si>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</si>
  <si>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</si>
  <si>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</si>
  <si>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</si>
  <si>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</si>
  <si>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</si>
  <si>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</si>
  <si>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</si>
  <si>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</si>
  <si>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</si>
  <si>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</si>
  <si>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</si>
  <si>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</si>
  <si>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</si>
  <si>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</si>
  <si>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</si>
  <si>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</si>
  <si>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</si>
  <si>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</si>
  <si>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</si>
  <si>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</si>
  <si>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</si>
  <si>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</si>
  <si>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</si>
  <si>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</si>
  <si>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</si>
  <si>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</si>
  <si>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</si>
  <si>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</si>
  <si>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</si>
  <si>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</si>
  <si>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</si>
  <si>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</si>
  <si>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</si>
  <si>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</si>
  <si>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</si>
  <si>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</si>
  <si>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</si>
  <si>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</si>
  <si>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</si>
  <si>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</si>
  <si>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</si>
  <si>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</si>
  <si>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</si>
  <si>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</si>
  <si>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</si>
  <si>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</si>
  <si>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</si>
  <si>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</si>
  <si>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</si>
  <si>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</si>
  <si>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</si>
  <si>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</si>
  <si>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</si>
  <si>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</si>
  <si>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</si>
  <si>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</si>
  <si>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</si>
  <si>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</si>
  <si>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</si>
  <si>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</si>
  <si>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</si>
  <si>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</si>
  <si>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</si>
  <si>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</si>
  <si>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</si>
  <si>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</si>
  <si>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</si>
  <si>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</si>
  <si>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</si>
  <si>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</si>
  <si>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</si>
  <si>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</si>
  <si>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</si>
  <si>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</si>
  <si>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</si>
  <si>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</si>
  <si>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</si>
  <si>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</si>
  <si>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</si>
  <si>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</si>
  <si>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</si>
  <si>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</si>
  <si>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</si>
  <si>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</si>
  <si>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</si>
  <si>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</si>
  <si>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</si>
  <si>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</si>
  <si>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</si>
  <si>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</si>
  <si>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</si>
  <si>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</si>
  <si>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</si>
  <si>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</si>
  <si>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</si>
  <si>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</si>
  <si>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</si>
  <si>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</si>
  <si>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</si>
  <si>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</si>
  <si>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</si>
  <si>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</si>
  <si>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</si>
  <si>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</si>
  <si>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</si>
  <si>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</si>
  <si>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</si>
  <si>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</si>
  <si>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</si>
  <si>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</si>
  <si>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</si>
  <si>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</si>
  <si>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</si>
  <si>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</si>
  <si>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</si>
  <si>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</si>
  <si>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</si>
  <si>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</si>
  <si>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</si>
  <si>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</si>
  <si>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</si>
  <si>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</si>
  <si>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</si>
  <si>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</si>
  <si>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</si>
  <si>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</si>
  <si>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</si>
  <si>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</si>
  <si>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</si>
  <si>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</si>
  <si>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</si>
  <si>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</si>
  <si>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</si>
  <si>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</si>
  <si>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</si>
  <si>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</si>
  <si>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</si>
  <si>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</si>
  <si>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</si>
  <si>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</si>
  <si>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</si>
  <si>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</si>
  <si>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</si>
  <si>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</si>
  <si>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</si>
  <si>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</si>
  <si>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</si>
  <si>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</si>
  <si>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</si>
  <si>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</si>
  <si>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</si>
  <si>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</si>
  <si>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</si>
  <si>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</si>
  <si>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</si>
  <si>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</si>
  <si>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</si>
  <si>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</si>
  <si>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</si>
  <si>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</si>
  <si>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</si>
  <si>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</si>
  <si>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</si>
  <si>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</si>
  <si>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</si>
  <si>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</si>
  <si>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</si>
  <si>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</si>
  <si>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</si>
  <si>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</si>
  <si>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</si>
  <si>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</si>
  <si>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</si>
  <si>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</si>
  <si>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</si>
  <si>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</si>
  <si>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</si>
  <si>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</si>
  <si>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</si>
  <si>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</si>
  <si>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</si>
  <si>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</si>
  <si>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</si>
  <si>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</si>
  <si>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</si>
  <si>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</si>
  <si>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</si>
  <si>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</si>
  <si>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</si>
  <si>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</si>
  <si>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</si>
  <si>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</si>
  <si>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</si>
  <si>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</si>
  <si>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</si>
  <si>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</si>
  <si>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</si>
  <si>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</si>
  <si>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</si>
  <si>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</si>
  <si>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</si>
  <si>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</si>
  <si>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</si>
  <si>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</si>
  <si>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</si>
  <si>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</si>
  <si>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</si>
  <si>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</si>
  <si>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</si>
  <si>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</si>
  <si>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</si>
  <si>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</si>
  <si>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</si>
  <si>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</si>
  <si>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</si>
  <si>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</si>
  <si>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</si>
  <si>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</si>
  <si>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</si>
  <si>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</si>
  <si>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</si>
  <si>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</si>
  <si>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</si>
  <si>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</si>
  <si>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</si>
  <si>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</si>
  <si>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</si>
  <si>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</si>
  <si>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</si>
  <si>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</si>
  <si>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</si>
  <si>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</si>
  <si>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</si>
  <si>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</si>
  <si>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</si>
  <si>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</si>
  <si>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</si>
  <si>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</si>
  <si>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</si>
  <si>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</si>
  <si>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</si>
  <si>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</si>
  <si>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</si>
  <si>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</si>
  <si>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</si>
  <si>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</si>
  <si>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</si>
  <si>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</si>
  <si>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</si>
  <si>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</si>
  <si>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</si>
  <si>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</si>
  <si>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</si>
  <si>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</si>
  <si>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</si>
  <si>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</si>
  <si>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</si>
  <si>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</si>
  <si>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</si>
  <si>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</si>
  <si>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</si>
  <si>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</si>
  <si>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</si>
  <si>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</si>
  <si>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</si>
  <si>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</si>
  <si>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</si>
  <si>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</si>
  <si>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</si>
  <si>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</si>
  <si>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</si>
  <si>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</si>
  <si>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</si>
  <si>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</si>
  <si>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</si>
  <si>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</si>
  <si>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</si>
  <si>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</si>
  <si>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</si>
  <si>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</si>
  <si>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</si>
  <si>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</si>
  <si>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</si>
  <si>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</si>
  <si>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</si>
  <si>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</si>
  <si>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</si>
  <si>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</si>
  <si>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</si>
  <si>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</si>
  <si>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</si>
  <si>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</si>
  <si>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</si>
  <si>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</si>
  <si>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</si>
  <si>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</si>
  <si>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</si>
  <si>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</si>
  <si>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</si>
  <si>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</si>
  <si>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</si>
  <si>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</si>
  <si>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</si>
  <si>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</si>
  <si>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</si>
  <si>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</si>
  <si>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</si>
  <si>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</si>
  <si>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</si>
  <si>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Essel Equity Hybrid Fund(G)-Direct Plan</t>
  </si>
  <si>
    <t>Essel Equity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</si>
  <si>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</si>
  <si>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</si>
  <si>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</si>
  <si>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</si>
  <si>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</si>
  <si>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</si>
  <si>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</si>
  <si>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</si>
  <si>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</si>
  <si>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</si>
  <si>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</si>
  <si>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</si>
  <si>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</si>
  <si>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</si>
  <si>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</si>
  <si>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</si>
  <si>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</si>
  <si>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</si>
  <si>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</si>
  <si>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</si>
  <si>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</si>
  <si>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</si>
  <si>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</si>
  <si>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</si>
  <si>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</si>
  <si>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</si>
  <si>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</si>
  <si>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</si>
  <si>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</si>
  <si>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</si>
  <si>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</si>
  <si>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</si>
  <si>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</si>
  <si>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</si>
  <si>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</si>
  <si>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</si>
  <si>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</si>
  <si>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</si>
  <si>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</si>
  <si>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</si>
  <si>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</si>
  <si>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</si>
  <si>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</si>
  <si>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</si>
  <si>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</si>
  <si>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</si>
  <si>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</si>
  <si>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</si>
  <si>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</si>
  <si>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</si>
  <si>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</si>
  <si>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</si>
  <si>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</si>
  <si>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</si>
  <si>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</si>
  <si>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</si>
  <si>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</si>
  <si>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</si>
  <si>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</si>
  <si>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</si>
  <si>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</si>
  <si>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</si>
  <si>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</si>
  <si>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</si>
  <si>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</si>
  <si>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</si>
  <si>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</si>
  <si>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</si>
  <si>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</si>
  <si>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</si>
  <si>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</si>
  <si>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</si>
  <si>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</si>
  <si>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</si>
  <si>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</si>
  <si>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</si>
  <si>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</si>
  <si>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</si>
  <si>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</si>
  <si>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</si>
  <si>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</si>
  <si>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</si>
  <si>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</si>
  <si>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</si>
  <si>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</si>
  <si>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</si>
  <si>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</si>
  <si>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</si>
  <si>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</si>
  <si>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</si>
  <si>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</si>
  <si>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</si>
  <si>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</si>
  <si>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</si>
  <si>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</si>
  <si>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</si>
  <si>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</si>
  <si>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</si>
  <si>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</si>
  <si>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</si>
  <si>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</si>
  <si>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</si>
  <si>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</si>
  <si>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</si>
  <si>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</si>
  <si>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</si>
  <si>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</si>
  <si>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</si>
  <si>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</si>
  <si>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</si>
  <si>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</si>
  <si>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</si>
  <si>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</si>
  <si>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</si>
  <si>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</si>
  <si>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</si>
  <si>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</si>
  <si>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</si>
  <si>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</si>
  <si>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</si>
  <si>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</si>
  <si>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</si>
  <si>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</si>
  <si>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</si>
  <si>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</si>
  <si>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</si>
  <si>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</si>
  <si>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</si>
  <si>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</si>
  <si>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</si>
  <si>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</si>
  <si>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</si>
  <si>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</si>
  <si>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</si>
  <si>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</si>
  <si>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</si>
  <si>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</si>
  <si>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</si>
  <si>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</si>
  <si>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</si>
  <si>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</si>
  <si>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</si>
  <si>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</si>
  <si>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</si>
  <si>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</si>
  <si>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</si>
  <si>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</si>
  <si>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</si>
  <si>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</si>
  <si>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</si>
  <si>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</si>
  <si>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</si>
  <si>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</si>
  <si>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</si>
  <si>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</si>
  <si>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</si>
  <si>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</si>
  <si>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</si>
  <si>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</si>
  <si>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</si>
  <si>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</si>
  <si>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</si>
  <si>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</si>
  <si>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</si>
  <si>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</si>
  <si>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</si>
  <si>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</si>
  <si>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</si>
  <si>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</si>
  <si>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</si>
  <si>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</si>
  <si>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</si>
  <si>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</si>
  <si>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</si>
  <si>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</si>
  <si>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</si>
  <si>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</si>
  <si>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</si>
  <si>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</si>
  <si>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</si>
  <si>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</si>
  <si>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</si>
  <si>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</si>
  <si>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</si>
  <si>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</si>
  <si>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</si>
  <si>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</si>
  <si>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</si>
  <si>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</si>
  <si>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</si>
  <si>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</si>
  <si>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</si>
  <si>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</si>
  <si>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</si>
  <si>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</si>
  <si>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</si>
  <si>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</si>
  <si>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</si>
  <si>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</si>
  <si>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</si>
  <si>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</si>
  <si>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</si>
  <si>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</si>
  <si>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</si>
  <si>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</si>
  <si>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</si>
  <si>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</si>
  <si>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</si>
  <si>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</si>
  <si>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</si>
  <si>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</si>
  <si>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</si>
  <si>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</si>
  <si>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</si>
  <si>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</si>
  <si>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</si>
  <si>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</si>
  <si>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</si>
  <si>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</si>
  <si>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</si>
  <si>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</si>
  <si>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</si>
  <si>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</si>
  <si>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</si>
  <si>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</si>
  <si>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</si>
  <si>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</si>
  <si>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</si>
  <si>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</si>
  <si>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</si>
  <si>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</si>
  <si>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</si>
  <si>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</si>
  <si>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</si>
  <si>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</si>
  <si>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</si>
  <si>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</si>
  <si>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</si>
  <si>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</si>
  <si>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</si>
  <si>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</si>
  <si>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</si>
  <si>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</si>
  <si>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</si>
  <si>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</si>
  <si>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</si>
  <si>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</si>
  <si>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</si>
  <si>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</si>
  <si>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</si>
  <si>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</si>
  <si>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</si>
  <si>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</si>
  <si>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</si>
  <si>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</si>
  <si>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</si>
  <si>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</si>
  <si>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</si>
  <si>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</si>
  <si>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</si>
  <si>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</si>
  <si>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</si>
  <si>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</si>
  <si>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</si>
  <si>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</si>
  <si>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</si>
  <si>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</si>
  <si>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</si>
  <si>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</si>
  <si>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</si>
  <si>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</si>
  <si>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</si>
  <si>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</si>
  <si>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</si>
  <si>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</si>
  <si>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</si>
  <si>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</si>
  <si>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</si>
  <si>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</si>
  <si>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</si>
  <si>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</si>
  <si>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</si>
  <si>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</si>
  <si>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</si>
  <si>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</si>
  <si>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</si>
  <si>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</si>
  <si>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</si>
  <si>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</si>
  <si>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</si>
  <si>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</si>
  <si>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</si>
  <si>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</si>
  <si>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</si>
  <si>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</si>
  <si>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</si>
  <si>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</si>
  <si>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</si>
  <si>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</si>
  <si>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</si>
  <si>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</si>
  <si>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</si>
  <si>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</si>
  <si>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</si>
  <si>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</si>
  <si>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</si>
  <si>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</si>
  <si>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</si>
  <si>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</si>
  <si>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</si>
  <si>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</si>
  <si>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</si>
  <si>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</si>
  <si>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</si>
  <si>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</si>
  <si>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</si>
  <si>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</si>
  <si>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</si>
  <si>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</si>
  <si>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</si>
  <si>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</si>
  <si>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</si>
  <si>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</si>
  <si>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</si>
  <si>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</si>
  <si>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</si>
  <si>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</si>
  <si>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</si>
  <si>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</si>
  <si>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</si>
  <si>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</si>
  <si>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</si>
  <si>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</si>
  <si>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</si>
  <si>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</si>
  <si>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</si>
  <si>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</si>
  <si>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</si>
  <si>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</si>
  <si>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</si>
  <si>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</si>
  <si>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</si>
  <si>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</si>
  <si>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</si>
  <si>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</si>
  <si>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</si>
  <si>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</si>
  <si>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</si>
  <si>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</si>
  <si>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</si>
  <si>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</si>
  <si>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</si>
  <si>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</si>
  <si>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</si>
  <si>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</si>
  <si>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</si>
  <si>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</si>
  <si>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</si>
  <si>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</si>
  <si>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</si>
  <si>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</si>
  <si>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</si>
  <si>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</si>
  <si>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</si>
  <si>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</si>
  <si>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</si>
  <si>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</si>
  <si>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</si>
  <si>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</si>
  <si>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</si>
  <si>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</si>
  <si>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</si>
  <si>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</si>
  <si>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</si>
  <si>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</si>
  <si>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</si>
  <si>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</si>
  <si>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</si>
  <si>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</si>
  <si>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</si>
  <si>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</si>
  <si>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</si>
  <si>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</si>
  <si>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</si>
  <si>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</si>
  <si>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</si>
  <si>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</si>
  <si>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</si>
  <si>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</si>
  <si>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</si>
  <si>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</si>
  <si>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</si>
  <si>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</si>
  <si>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</si>
  <si>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</si>
  <si>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</si>
  <si>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</si>
  <si>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</si>
  <si>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</si>
  <si>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</si>
  <si>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</si>
  <si>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</si>
  <si>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</si>
  <si>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</si>
  <si>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</si>
  <si>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</si>
  <si>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</si>
  <si>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</si>
  <si>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</si>
  <si>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</si>
  <si>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</si>
  <si>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</si>
  <si>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</si>
  <si>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</si>
  <si>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</si>
  <si>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</si>
  <si>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</si>
  <si>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</si>
  <si>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Essel Large &amp; Midcap Fund(G)-Direct Plan</t>
  </si>
  <si>
    <t>Essel Large &amp; Midcap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</si>
  <si>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</si>
  <si>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</si>
  <si>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</si>
  <si>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</si>
  <si>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</si>
  <si>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</si>
  <si>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</si>
  <si>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</si>
  <si>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</si>
  <si>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</si>
  <si>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</si>
  <si>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</si>
  <si>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</si>
  <si>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</si>
  <si>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</si>
  <si>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</si>
  <si>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</si>
  <si>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</si>
  <si>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</si>
  <si>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</si>
  <si>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</si>
  <si>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</si>
  <si>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</si>
  <si>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</si>
  <si>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</si>
  <si>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</si>
  <si>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</si>
  <si>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</si>
  <si>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</si>
  <si>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</si>
  <si>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</si>
  <si>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</si>
  <si>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</si>
  <si>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</si>
  <si>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</si>
  <si>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</si>
  <si>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</si>
  <si>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</si>
  <si>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</si>
  <si>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</si>
  <si>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</si>
  <si>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</si>
  <si>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</si>
  <si>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</si>
  <si>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</si>
  <si>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</si>
  <si>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</si>
  <si>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</si>
  <si>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</si>
  <si>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</si>
  <si>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</si>
  <si>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</si>
  <si>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</si>
  <si>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</si>
  <si>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Essel Large Cap Equity Fund(G)</t>
  </si>
  <si>
    <t>Essel Large Cap Equity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</si>
  <si>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</si>
  <si>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</si>
  <si>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</si>
  <si>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</si>
  <si>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</si>
  <si>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</si>
  <si>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</si>
  <si>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</si>
  <si>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</si>
  <si>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</si>
  <si>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</si>
  <si>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</si>
  <si>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</si>
  <si>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</si>
  <si>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</si>
  <si>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</si>
  <si>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</si>
  <si>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</si>
  <si>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</si>
  <si>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</si>
  <si>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</si>
  <si>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</si>
  <si>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</si>
  <si>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</si>
  <si>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</si>
  <si>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</si>
  <si>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</si>
  <si>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</si>
  <si>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</si>
  <si>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</si>
  <si>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</si>
  <si>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</si>
  <si>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</si>
  <si>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</si>
  <si>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</si>
  <si>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</si>
  <si>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</si>
  <si>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</si>
  <si>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</si>
  <si>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</si>
  <si>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</si>
  <si>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</si>
  <si>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</si>
  <si>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</si>
  <si>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</si>
  <si>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</si>
  <si>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</si>
  <si>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</si>
  <si>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</si>
  <si>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</si>
  <si>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</si>
  <si>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</si>
  <si>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</si>
  <si>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</si>
  <si>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</si>
  <si>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</si>
  <si>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</si>
  <si>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</si>
  <si>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</si>
  <si>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</si>
  <si>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</si>
  <si>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</si>
  <si>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</si>
  <si>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</si>
  <si>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</si>
  <si>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</si>
  <si>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</si>
  <si>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</si>
  <si>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</si>
  <si>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</si>
  <si>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</si>
  <si>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</si>
  <si>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</si>
  <si>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</si>
  <si>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</si>
  <si>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</si>
  <si>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</si>
  <si>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</si>
  <si>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</si>
  <si>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</si>
  <si>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</si>
  <si>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</si>
  <si>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</si>
  <si>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</si>
  <si>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</si>
  <si>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</si>
  <si>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</si>
  <si>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</si>
  <si>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</si>
  <si>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</si>
  <si>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</si>
  <si>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</si>
  <si>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</si>
  <si>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</si>
  <si>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</si>
  <si>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</si>
  <si>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</si>
  <si>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</si>
  <si>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</si>
  <si>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</si>
  <si>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</si>
  <si>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</si>
  <si>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</si>
  <si>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</si>
  <si>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</si>
  <si>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</si>
  <si>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</si>
  <si>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</si>
  <si>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</si>
  <si>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</si>
  <si>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</si>
  <si>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</si>
  <si>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</si>
  <si>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</si>
  <si>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</si>
  <si>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</si>
  <si>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</si>
  <si>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</si>
  <si>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</si>
  <si>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</si>
  <si>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</si>
  <si>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</si>
  <si>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</si>
  <si>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</si>
  <si>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</si>
  <si>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</si>
  <si>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</si>
  <si>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</si>
  <si>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</si>
  <si>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</si>
  <si>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</si>
  <si>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</si>
  <si>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</si>
  <si>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</si>
  <si>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</si>
  <si>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</si>
  <si>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</si>
  <si>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</si>
  <si>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</si>
  <si>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</si>
  <si>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</si>
  <si>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</si>
  <si>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</si>
  <si>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</si>
  <si>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</si>
  <si>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</si>
  <si>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</si>
  <si>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</si>
  <si>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</si>
  <si>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</si>
  <si>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</si>
  <si>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</si>
  <si>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</si>
  <si>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</si>
  <si>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</si>
  <si>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</si>
  <si>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</si>
  <si>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</si>
  <si>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</si>
  <si>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</si>
  <si>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</si>
  <si>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</si>
  <si>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</si>
  <si>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</si>
  <si>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</si>
  <si>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</si>
  <si>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</si>
  <si>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</si>
  <si>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</si>
  <si>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</si>
  <si>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</si>
  <si>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</si>
  <si>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</si>
  <si>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</si>
  <si>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</si>
  <si>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</si>
  <si>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</si>
  <si>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</si>
  <si>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</si>
  <si>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</si>
  <si>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</si>
  <si>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</si>
  <si>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</si>
  <si>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</si>
  <si>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</si>
  <si>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</si>
  <si>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</si>
  <si>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</si>
  <si>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</si>
  <si>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</si>
  <si>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</si>
  <si>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</si>
  <si>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</si>
  <si>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</si>
  <si>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</si>
  <si>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</si>
  <si>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</si>
  <si>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</si>
  <si>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</si>
  <si>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</si>
  <si>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</si>
  <si>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</si>
  <si>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</si>
  <si>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</si>
  <si>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</si>
  <si>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</si>
  <si>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</si>
  <si>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</si>
  <si>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</si>
  <si>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</si>
  <si>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</si>
  <si>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</si>
  <si>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</si>
  <si>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</si>
  <si>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</si>
  <si>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</si>
  <si>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</si>
  <si>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</si>
  <si>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</si>
  <si>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</si>
  <si>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</si>
  <si>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</si>
  <si>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</si>
  <si>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</si>
  <si>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</si>
  <si>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</si>
  <si>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</si>
  <si>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</si>
  <si>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</si>
  <si>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</si>
  <si>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</si>
  <si>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</si>
  <si>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</si>
  <si>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</si>
  <si>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</si>
  <si>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</si>
  <si>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</si>
  <si>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</si>
  <si>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</si>
  <si>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</si>
  <si>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</si>
  <si>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</si>
  <si>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</si>
  <si>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</si>
  <si>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</si>
  <si>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</si>
  <si>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</si>
  <si>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</si>
  <si>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</si>
  <si>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</si>
  <si>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</si>
  <si>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</si>
  <si>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</si>
  <si>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</si>
  <si>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</si>
  <si>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</si>
  <si>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</si>
  <si>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</si>
  <si>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</si>
  <si>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</si>
  <si>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</si>
  <si>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</si>
  <si>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</si>
  <si>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</si>
  <si>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</si>
  <si>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</si>
  <si>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</si>
  <si>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</si>
  <si>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</si>
  <si>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</si>
  <si>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</si>
  <si>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</si>
  <si>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</si>
  <si>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</si>
  <si>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</si>
  <si>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</si>
  <si>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</si>
  <si>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</si>
  <si>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</si>
  <si>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</si>
  <si>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</si>
  <si>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</si>
  <si>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Essel 3 in 1 Fund(G)</t>
  </si>
  <si>
    <t>Essel 3 in 1 Fund(G)-Direct Plan</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</si>
  <si>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</si>
  <si>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</si>
  <si>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</si>
  <si>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</si>
  <si>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</si>
  <si>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</si>
  <si>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</si>
  <si>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</si>
  <si>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</si>
  <si>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</si>
  <si>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</si>
  <si>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</si>
  <si>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</si>
  <si>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</si>
  <si>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</si>
  <si>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</si>
  <si>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</si>
  <si>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</si>
  <si>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</si>
  <si>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</si>
  <si>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</si>
  <si>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</si>
  <si>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</si>
  <si>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</si>
  <si>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</si>
  <si>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</si>
  <si>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</si>
  <si>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</si>
  <si>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</si>
  <si>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</si>
  <si>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</si>
  <si>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</si>
  <si>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</si>
  <si>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</si>
  <si>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</si>
  <si>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</si>
  <si>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</si>
  <si>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</si>
  <si>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</si>
  <si>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</si>
  <si>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</si>
  <si>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</si>
  <si>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</si>
  <si>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</si>
  <si>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</si>
  <si>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</si>
  <si>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</si>
  <si>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</si>
  <si>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</si>
  <si>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</si>
  <si>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</si>
  <si>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</si>
  <si>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</si>
  <si>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</si>
  <si>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</si>
  <si>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</si>
  <si>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</si>
  <si>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</si>
  <si>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</si>
  <si>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</si>
  <si>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</si>
  <si>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</si>
  <si>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</si>
  <si>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</si>
  <si>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</si>
  <si>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</si>
  <si>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</si>
  <si>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</si>
  <si>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</si>
  <si>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</si>
  <si>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</si>
  <si>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</si>
  <si>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</si>
  <si>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</si>
  <si>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</si>
  <si>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</si>
  <si>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</si>
  <si>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</si>
  <si>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</si>
  <si>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</si>
  <si>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</si>
  <si>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</si>
  <si>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</si>
  <si>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</si>
  <si>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</si>
  <si>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</si>
  <si>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</si>
  <si>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</si>
  <si>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</si>
  <si>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</si>
  <si>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</si>
  <si>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</si>
  <si>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</si>
  <si>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</si>
  <si>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</si>
  <si>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</si>
  <si>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</si>
  <si>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</si>
  <si>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</si>
  <si>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</si>
  <si>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</si>
  <si>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</si>
  <si>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</si>
  <si>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</si>
  <si>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</si>
  <si>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</si>
  <si>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</si>
  <si>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</si>
  <si>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</si>
  <si>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</si>
  <si>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</si>
  <si>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</si>
  <si>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</si>
  <si>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</si>
  <si>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</si>
  <si>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</si>
  <si>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</si>
  <si>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</si>
  <si>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</si>
  <si>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</si>
  <si>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</si>
  <si>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</si>
  <si>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</si>
  <si>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</si>
  <si>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</si>
  <si>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</si>
  <si>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</si>
  <si>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</si>
  <si>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</si>
  <si>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</si>
  <si>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</si>
  <si>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</si>
  <si>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</si>
  <si>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</si>
  <si>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</si>
  <si>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</si>
  <si>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</si>
  <si>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</si>
  <si>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</si>
  <si>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</si>
  <si>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</si>
  <si>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</si>
  <si>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</si>
  <si>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</si>
  <si>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</si>
  <si>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</si>
  <si>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</si>
  <si>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</si>
  <si>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</si>
  <si>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</si>
  <si>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</si>
  <si>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</si>
  <si>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</si>
  <si>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</si>
  <si>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</si>
  <si>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</si>
  <si>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</si>
  <si>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</si>
  <si>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</si>
  <si>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</si>
  <si>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</si>
  <si>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</si>
  <si>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</si>
  <si>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</si>
  <si>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</si>
  <si>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</si>
  <si>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</si>
  <si>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</si>
  <si>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</si>
  <si>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</si>
  <si>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</si>
  <si>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</si>
  <si>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</si>
  <si>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</si>
  <si>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</si>
  <si>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</si>
  <si>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</si>
  <si>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</si>
  <si>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</si>
  <si>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</si>
  <si>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</si>
  <si>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</si>
  <si>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</si>
  <si>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</si>
  <si>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</si>
  <si>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</si>
  <si>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</si>
  <si>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</si>
  <si>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</si>
  <si>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</si>
  <si>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</si>
  <si>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</si>
  <si>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</si>
  <si>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</si>
  <si>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</si>
  <si>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</si>
  <si>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</si>
  <si>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</si>
  <si>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</si>
  <si>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</si>
  <si>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</si>
  <si>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</si>
  <si>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</si>
  <si>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</si>
  <si>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</si>
  <si>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</si>
  <si>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</si>
  <si>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</si>
  <si>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</si>
  <si>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</si>
  <si>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</si>
  <si>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</si>
  <si>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</si>
  <si>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</si>
  <si>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</si>
  <si>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</si>
  <si>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</si>
  <si>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</si>
  <si>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</si>
  <si>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</si>
  <si>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</si>
  <si>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</si>
  <si>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</si>
  <si>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</si>
  <si>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</si>
  <si>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</si>
  <si>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</si>
  <si>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</si>
  <si>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</si>
  <si>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</si>
  <si>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</si>
  <si>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</si>
  <si>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</si>
  <si>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</si>
  <si>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</si>
  <si>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</si>
  <si>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</si>
  <si>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</si>
  <si>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</si>
  <si>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</si>
  <si>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</si>
  <si>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</si>
  <si>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</si>
  <si>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</si>
  <si>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</si>
  <si>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</si>
  <si>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</si>
  <si>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</si>
  <si>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</si>
  <si>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</si>
  <si>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</si>
  <si>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</si>
  <si>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</si>
  <si>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</si>
  <si>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</si>
  <si>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</si>
  <si>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</si>
  <si>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</si>
  <si>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</si>
  <si>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</si>
  <si>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</si>
  <si>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</si>
  <si>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</si>
  <si>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</si>
  <si>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Essel Ultra Short Term Fund(G)-Direct Plan</t>
  </si>
  <si>
    <t>Essel Ultra Short Term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</si>
  <si>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</si>
  <si>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</si>
  <si>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</si>
  <si>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</si>
  <si>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</si>
  <si>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</si>
  <si>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</si>
  <si>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</si>
  <si>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</si>
  <si>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</si>
  <si>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</si>
  <si>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</si>
  <si>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</si>
  <si>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</si>
  <si>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</si>
  <si>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</si>
  <si>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</si>
  <si>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</si>
  <si>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</si>
  <si>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</si>
  <si>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</si>
  <si>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</si>
  <si>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</si>
  <si>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</si>
  <si>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</si>
  <si>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</si>
  <si>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</si>
  <si>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</si>
  <si>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</si>
  <si>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</si>
  <si>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</si>
  <si>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</si>
  <si>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</si>
  <si>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</si>
  <si>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</si>
  <si>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</si>
  <si>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</si>
  <si>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</si>
  <si>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</si>
  <si>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</si>
  <si>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</si>
  <si>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</si>
  <si>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</si>
  <si>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</si>
  <si>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</si>
  <si>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</si>
  <si>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</si>
  <si>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</si>
  <si>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</si>
  <si>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</si>
  <si>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</si>
  <si>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</si>
  <si>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</si>
  <si>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</si>
  <si>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</si>
  <si>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</si>
  <si>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</si>
  <si>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</si>
  <si>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</si>
  <si>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</si>
  <si>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</si>
  <si>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</si>
  <si>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</si>
  <si>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</si>
  <si>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</si>
  <si>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</si>
  <si>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</si>
  <si>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</si>
  <si>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</si>
  <si>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</si>
  <si>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</si>
  <si>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</si>
  <si>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</si>
  <si>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</si>
  <si>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</si>
  <si>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</si>
  <si>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</si>
  <si>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</si>
  <si>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</si>
  <si>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</si>
  <si>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</si>
  <si>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</si>
  <si>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</si>
  <si>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</si>
  <si>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</si>
  <si>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</si>
  <si>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</si>
  <si>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</si>
  <si>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</si>
  <si>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</si>
  <si>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</si>
  <si>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</si>
  <si>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</si>
  <si>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</si>
  <si>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</si>
  <si>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</si>
  <si>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</si>
  <si>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</si>
  <si>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</si>
  <si>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</si>
  <si>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</si>
  <si>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</si>
  <si>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</si>
  <si>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</si>
  <si>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</si>
  <si>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</si>
  <si>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</si>
  <si>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</si>
  <si>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</si>
  <si>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</si>
  <si>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</si>
  <si>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</si>
  <si>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Essel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</si>
  <si>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</si>
  <si>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</si>
  <si>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</si>
  <si>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</si>
  <si>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</si>
  <si>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</si>
  <si>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</si>
  <si>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</si>
  <si>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</si>
  <si>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</si>
  <si>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</si>
  <si>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</si>
  <si>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</si>
  <si>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</si>
  <si>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</si>
  <si>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</si>
  <si>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</si>
  <si>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</si>
  <si>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</si>
  <si>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</si>
  <si>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</si>
  <si>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</si>
  <si>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</si>
  <si>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Essel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</si>
  <si>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</si>
  <si>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</si>
  <si>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</si>
  <si>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</si>
  <si>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</si>
  <si>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</si>
  <si>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</si>
  <si>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</si>
  <si>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</si>
  <si>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</si>
  <si>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</si>
  <si>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</si>
  <si>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</si>
  <si>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</si>
  <si>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</si>
  <si>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</si>
  <si>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</si>
  <si>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</si>
  <si>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</si>
  <si>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</si>
  <si>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</si>
  <si>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</si>
  <si>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</si>
  <si>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</si>
  <si>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</si>
  <si>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</si>
  <si>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</si>
  <si>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</si>
  <si>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</si>
  <si>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</si>
  <si>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</si>
  <si>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</si>
  <si>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</si>
  <si>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</si>
  <si>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</si>
  <si>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</si>
  <si>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</si>
  <si>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</si>
  <si>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</si>
  <si>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</si>
  <si>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</si>
  <si>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</si>
  <si>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</si>
  <si>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</si>
  <si>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</si>
  <si>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</si>
  <si>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</si>
  <si>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</si>
  <si>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</si>
  <si>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</si>
  <si>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</si>
  <si>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</si>
  <si>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</si>
  <si>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</si>
  <si>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</si>
  <si>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</si>
  <si>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</si>
  <si>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</si>
  <si>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</si>
  <si>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</si>
  <si>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</si>
  <si>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</si>
  <si>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</si>
  <si>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</si>
  <si>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</si>
  <si>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</si>
  <si>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</si>
  <si>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</si>
  <si>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</si>
  <si>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</si>
  <si>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</si>
  <si>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</si>
  <si>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</si>
  <si>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</si>
  <si>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</si>
  <si>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</si>
  <si>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Essel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</si>
  <si>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</si>
  <si>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</si>
  <si>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</si>
  <si>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</si>
  <si>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</si>
  <si>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</si>
  <si>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</si>
  <si>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</si>
  <si>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</si>
  <si>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</si>
  <si>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</si>
  <si>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</si>
  <si>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</si>
  <si>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</si>
  <si>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</si>
  <si>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</si>
  <si>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</si>
  <si>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</si>
  <si>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</si>
  <si>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</si>
  <si>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</si>
  <si>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</si>
  <si>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</si>
  <si>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</si>
  <si>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</si>
  <si>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</si>
  <si>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Essel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</si>
  <si>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</si>
  <si>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</si>
  <si>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</si>
  <si>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</si>
  <si>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</si>
  <si>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</si>
  <si>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</si>
  <si>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</si>
  <si>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</si>
  <si>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</si>
  <si>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</si>
  <si>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</si>
  <si>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</si>
  <si>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</si>
  <si>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</si>
  <si>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</si>
  <si>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</si>
  <si>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</si>
  <si>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</si>
  <si>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</si>
  <si>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</si>
  <si>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</si>
  <si>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</si>
  <si>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</si>
  <si>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</si>
  <si>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</si>
  <si>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</si>
  <si>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</si>
  <si>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</si>
  <si>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</si>
  <si>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</si>
  <si>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</si>
  <si>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</si>
  <si>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</si>
  <si>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</si>
  <si>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</si>
  <si>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</si>
  <si>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</si>
  <si>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</si>
  <si>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</si>
  <si>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</si>
  <si>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</si>
  <si>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</si>
  <si>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</si>
  <si>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</si>
  <si>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</si>
  <si>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</si>
  <si>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</si>
  <si>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</si>
  <si>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</si>
  <si>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</si>
  <si>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</si>
  <si>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</si>
  <si>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</si>
  <si>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</si>
  <si>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</si>
  <si>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</si>
  <si>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</si>
  <si>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</si>
  <si>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</si>
  <si>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</si>
  <si>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</si>
  <si>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</si>
  <si>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</si>
  <si>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</si>
  <si>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</si>
  <si>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</si>
  <si>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</si>
  <si>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</si>
  <si>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</si>
  <si>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</si>
  <si>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</si>
  <si>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</si>
  <si>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</si>
  <si>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</si>
  <si>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</si>
  <si>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</si>
  <si>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</si>
  <si>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</si>
  <si>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</si>
  <si>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</si>
  <si>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</si>
  <si>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</si>
  <si>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</si>
  <si>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</si>
  <si>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</si>
  <si>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Essel Flexi Cap Fund(G)-Direct Plan</t>
  </si>
  <si>
    <t>Essel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</si>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</sst>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5">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5" t="s">
        <v>438</v>
      </c>
      <c r="D3" s="146"/>
      <c r="E3" s="147"/>
      <c r="F3" s="48"/>
      <c r="G3" s="145" t="s">
        <v>439</v>
      </c>
      <c r="H3" s="146"/>
      <c r="I3" s="147"/>
      <c r="J3" s="48"/>
      <c r="K3" s="145" t="s">
        <v>440</v>
      </c>
      <c r="L3" s="146"/>
      <c r="M3" s="147"/>
      <c r="N3" s="48"/>
      <c r="O3" s="145" t="s">
        <v>441</v>
      </c>
      <c r="P3" s="146"/>
      <c r="Q3" s="147"/>
      <c r="R3" s="48"/>
      <c r="S3" s="145" t="s">
        <v>1800</v>
      </c>
      <c r="T3" s="146"/>
      <c r="U3" s="147"/>
      <c r="V3" s="48"/>
      <c r="W3" s="145" t="s">
        <v>1801</v>
      </c>
      <c r="X3" s="146"/>
      <c r="Y3" s="147"/>
      <c r="Z3" s="49"/>
    </row>
    <row r="4" spans="2:26" ht="15" thickBot="1" x14ac:dyDescent="0.35">
      <c r="B4" s="47"/>
      <c r="C4" s="148"/>
      <c r="D4" s="149"/>
      <c r="E4" s="150"/>
      <c r="F4" s="48"/>
      <c r="G4" s="148"/>
      <c r="H4" s="149"/>
      <c r="I4" s="150"/>
      <c r="J4" s="48"/>
      <c r="K4" s="148"/>
      <c r="L4" s="149"/>
      <c r="M4" s="150"/>
      <c r="N4" s="48"/>
      <c r="O4" s="148"/>
      <c r="P4" s="149"/>
      <c r="Q4" s="150"/>
      <c r="R4" s="48"/>
      <c r="S4" s="148"/>
      <c r="T4" s="149"/>
      <c r="U4" s="150"/>
      <c r="V4" s="48"/>
      <c r="W4" s="148"/>
      <c r="X4" s="149"/>
      <c r="Y4" s="150"/>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5" t="s">
        <v>442</v>
      </c>
      <c r="D7" s="146"/>
      <c r="E7" s="147"/>
      <c r="F7" s="48"/>
      <c r="G7" s="145" t="s">
        <v>443</v>
      </c>
      <c r="H7" s="146"/>
      <c r="I7" s="147"/>
      <c r="J7" s="48"/>
      <c r="K7" s="145" t="s">
        <v>444</v>
      </c>
      <c r="L7" s="146"/>
      <c r="M7" s="147"/>
      <c r="N7" s="48"/>
      <c r="O7" s="145" t="s">
        <v>445</v>
      </c>
      <c r="P7" s="146"/>
      <c r="Q7" s="147"/>
      <c r="R7" s="48"/>
      <c r="S7" s="145" t="s">
        <v>446</v>
      </c>
      <c r="T7" s="146"/>
      <c r="U7" s="147"/>
      <c r="V7" s="48"/>
      <c r="W7" s="145" t="s">
        <v>447</v>
      </c>
      <c r="X7" s="146"/>
      <c r="Y7" s="147"/>
      <c r="Z7" s="52"/>
    </row>
    <row r="8" spans="2:26" s="16" customFormat="1" ht="15" thickBot="1" x14ac:dyDescent="0.35">
      <c r="B8" s="50"/>
      <c r="C8" s="148"/>
      <c r="D8" s="149"/>
      <c r="E8" s="150"/>
      <c r="F8" s="48"/>
      <c r="G8" s="148"/>
      <c r="H8" s="149"/>
      <c r="I8" s="150"/>
      <c r="J8" s="48"/>
      <c r="K8" s="148"/>
      <c r="L8" s="149"/>
      <c r="M8" s="150"/>
      <c r="N8" s="48"/>
      <c r="O8" s="148"/>
      <c r="P8" s="149"/>
      <c r="Q8" s="150"/>
      <c r="R8" s="48"/>
      <c r="S8" s="148"/>
      <c r="T8" s="149"/>
      <c r="U8" s="150"/>
      <c r="V8" s="48"/>
      <c r="W8" s="148"/>
      <c r="X8" s="149"/>
      <c r="Y8" s="150"/>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5" t="s">
        <v>332</v>
      </c>
      <c r="D11" s="146"/>
      <c r="E11" s="147"/>
      <c r="F11" s="48"/>
      <c r="G11" s="145" t="s">
        <v>333</v>
      </c>
      <c r="H11" s="146"/>
      <c r="I11" s="147"/>
      <c r="K11" s="145" t="s">
        <v>450</v>
      </c>
      <c r="L11" s="146"/>
      <c r="M11" s="147"/>
      <c r="N11" s="51"/>
      <c r="O11" s="145" t="s">
        <v>451</v>
      </c>
      <c r="P11" s="146"/>
      <c r="Q11" s="147"/>
      <c r="R11" s="48"/>
      <c r="S11" s="145" t="s">
        <v>448</v>
      </c>
      <c r="T11" s="146"/>
      <c r="U11" s="147"/>
      <c r="V11" s="51"/>
      <c r="W11" s="145" t="s">
        <v>449</v>
      </c>
      <c r="X11" s="146"/>
      <c r="Y11" s="147"/>
      <c r="Z11" s="52"/>
    </row>
    <row r="12" spans="2:26" s="16" customFormat="1" ht="15" thickBot="1" x14ac:dyDescent="0.35">
      <c r="B12" s="50"/>
      <c r="C12" s="148"/>
      <c r="D12" s="149"/>
      <c r="E12" s="150"/>
      <c r="F12" s="48"/>
      <c r="G12" s="148"/>
      <c r="H12" s="149"/>
      <c r="I12" s="150"/>
      <c r="K12" s="148"/>
      <c r="L12" s="149"/>
      <c r="M12" s="150"/>
      <c r="N12" s="51"/>
      <c r="O12" s="148"/>
      <c r="P12" s="149"/>
      <c r="Q12" s="150"/>
      <c r="R12" s="48"/>
      <c r="S12" s="148"/>
      <c r="T12" s="149"/>
      <c r="U12" s="150"/>
      <c r="V12" s="51"/>
      <c r="W12" s="148"/>
      <c r="X12" s="149"/>
      <c r="Y12" s="150"/>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5" t="s">
        <v>334</v>
      </c>
      <c r="D15" s="146"/>
      <c r="E15" s="147"/>
      <c r="F15" s="51"/>
      <c r="G15" s="145" t="s">
        <v>335</v>
      </c>
      <c r="H15" s="146"/>
      <c r="I15" s="147"/>
      <c r="K15" s="145" t="s">
        <v>1787</v>
      </c>
      <c r="L15" s="146"/>
      <c r="M15" s="147"/>
      <c r="N15" s="51"/>
      <c r="O15" s="145" t="s">
        <v>1788</v>
      </c>
      <c r="P15" s="146"/>
      <c r="Q15" s="147"/>
      <c r="S15" s="145" t="s">
        <v>1621</v>
      </c>
      <c r="T15" s="146"/>
      <c r="U15" s="147"/>
      <c r="V15" s="51"/>
      <c r="W15" s="145" t="s">
        <v>1622</v>
      </c>
      <c r="X15" s="146"/>
      <c r="Y15" s="147"/>
      <c r="Z15" s="52"/>
    </row>
    <row r="16" spans="2:26" s="16" customFormat="1" ht="15" thickBot="1" x14ac:dyDescent="0.35">
      <c r="B16" s="50"/>
      <c r="C16" s="148"/>
      <c r="D16" s="149"/>
      <c r="E16" s="150"/>
      <c r="F16" s="51"/>
      <c r="G16" s="148"/>
      <c r="H16" s="149"/>
      <c r="I16" s="150"/>
      <c r="K16" s="148"/>
      <c r="L16" s="149"/>
      <c r="M16" s="150"/>
      <c r="N16" s="51"/>
      <c r="O16" s="148"/>
      <c r="P16" s="149"/>
      <c r="Q16" s="150"/>
      <c r="S16" s="148"/>
      <c r="T16" s="149"/>
      <c r="U16" s="150"/>
      <c r="V16" s="51"/>
      <c r="W16" s="148"/>
      <c r="X16" s="149"/>
      <c r="Y16" s="150"/>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2" t="s">
        <v>454</v>
      </c>
      <c r="D19" s="133"/>
      <c r="E19" s="134"/>
      <c r="F19" s="51"/>
      <c r="G19" s="132" t="s">
        <v>455</v>
      </c>
      <c r="H19" s="133"/>
      <c r="I19" s="134"/>
      <c r="K19" s="132" t="s">
        <v>456</v>
      </c>
      <c r="L19" s="133"/>
      <c r="M19" s="134"/>
      <c r="N19" s="51"/>
      <c r="O19" s="132" t="s">
        <v>457</v>
      </c>
      <c r="P19" s="133"/>
      <c r="Q19" s="134"/>
      <c r="S19" s="132" t="s">
        <v>459</v>
      </c>
      <c r="T19" s="133"/>
      <c r="U19" s="134"/>
      <c r="V19" s="51"/>
      <c r="W19" s="132" t="s">
        <v>458</v>
      </c>
      <c r="X19" s="133"/>
      <c r="Y19" s="134"/>
      <c r="Z19" s="52"/>
    </row>
    <row r="20" spans="2:26" s="16" customFormat="1" ht="15" customHeight="1" thickBot="1" x14ac:dyDescent="0.35">
      <c r="B20" s="50"/>
      <c r="C20" s="135"/>
      <c r="D20" s="136"/>
      <c r="E20" s="137"/>
      <c r="F20" s="51"/>
      <c r="G20" s="135"/>
      <c r="H20" s="136"/>
      <c r="I20" s="137"/>
      <c r="K20" s="135"/>
      <c r="L20" s="136"/>
      <c r="M20" s="137"/>
      <c r="N20" s="51"/>
      <c r="O20" s="135"/>
      <c r="P20" s="136"/>
      <c r="Q20" s="137"/>
      <c r="S20" s="135"/>
      <c r="T20" s="136"/>
      <c r="U20" s="137"/>
      <c r="V20" s="51"/>
      <c r="W20" s="135"/>
      <c r="X20" s="136"/>
      <c r="Y20" s="13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2" t="s">
        <v>1619</v>
      </c>
      <c r="D23" s="133"/>
      <c r="E23" s="134"/>
      <c r="F23" s="51"/>
      <c r="G23" s="132" t="s">
        <v>1620</v>
      </c>
      <c r="H23" s="133"/>
      <c r="I23" s="134"/>
      <c r="K23" s="139" t="s">
        <v>452</v>
      </c>
      <c r="L23" s="140"/>
      <c r="M23" s="141"/>
      <c r="N23" s="51"/>
      <c r="O23" s="139" t="s">
        <v>453</v>
      </c>
      <c r="P23" s="140"/>
      <c r="Q23" s="141"/>
      <c r="S23" s="139" t="s">
        <v>336</v>
      </c>
      <c r="T23" s="140"/>
      <c r="U23" s="141"/>
      <c r="V23" s="51"/>
      <c r="W23" s="139" t="s">
        <v>337</v>
      </c>
      <c r="X23" s="140"/>
      <c r="Y23" s="141"/>
      <c r="Z23" s="52"/>
    </row>
    <row r="24" spans="2:26" s="16" customFormat="1" ht="15" thickBot="1" x14ac:dyDescent="0.35">
      <c r="B24" s="50"/>
      <c r="C24" s="135"/>
      <c r="D24" s="136"/>
      <c r="E24" s="137"/>
      <c r="F24" s="51"/>
      <c r="G24" s="135"/>
      <c r="H24" s="136"/>
      <c r="I24" s="137"/>
      <c r="K24" s="142"/>
      <c r="L24" s="143"/>
      <c r="M24" s="144"/>
      <c r="N24" s="51"/>
      <c r="O24" s="142"/>
      <c r="P24" s="143"/>
      <c r="Q24" s="144"/>
      <c r="S24" s="142"/>
      <c r="T24" s="143"/>
      <c r="U24" s="144"/>
      <c r="V24" s="51"/>
      <c r="W24" s="142"/>
      <c r="X24" s="143"/>
      <c r="Y24" s="144"/>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9" t="s">
        <v>1572</v>
      </c>
      <c r="D27" s="140"/>
      <c r="E27" s="141"/>
      <c r="F27" s="51"/>
      <c r="G27" s="139" t="s">
        <v>1573</v>
      </c>
      <c r="H27" s="140"/>
      <c r="I27" s="141"/>
      <c r="K27" s="139" t="s">
        <v>462</v>
      </c>
      <c r="L27" s="140"/>
      <c r="M27" s="141"/>
      <c r="N27" s="51"/>
      <c r="O27" s="139" t="s">
        <v>463</v>
      </c>
      <c r="P27" s="140"/>
      <c r="Q27" s="141"/>
      <c r="S27" s="139" t="s">
        <v>464</v>
      </c>
      <c r="T27" s="140"/>
      <c r="U27" s="141"/>
      <c r="V27" s="51"/>
      <c r="W27" s="139" t="s">
        <v>465</v>
      </c>
      <c r="X27" s="140"/>
      <c r="Y27" s="141"/>
      <c r="Z27" s="52"/>
    </row>
    <row r="28" spans="2:26" s="16" customFormat="1" ht="15" thickBot="1" x14ac:dyDescent="0.35">
      <c r="B28" s="50"/>
      <c r="C28" s="142"/>
      <c r="D28" s="143"/>
      <c r="E28" s="144"/>
      <c r="F28" s="51"/>
      <c r="G28" s="142"/>
      <c r="H28" s="143"/>
      <c r="I28" s="144"/>
      <c r="K28" s="142"/>
      <c r="L28" s="143"/>
      <c r="M28" s="144"/>
      <c r="N28" s="51"/>
      <c r="O28" s="142"/>
      <c r="P28" s="143"/>
      <c r="Q28" s="144"/>
      <c r="S28" s="142"/>
      <c r="T28" s="143"/>
      <c r="U28" s="144"/>
      <c r="V28" s="51"/>
      <c r="W28" s="142"/>
      <c r="X28" s="143"/>
      <c r="Y28" s="144"/>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9" t="s">
        <v>467</v>
      </c>
      <c r="D31" s="140"/>
      <c r="E31" s="141"/>
      <c r="F31" s="51"/>
      <c r="G31" s="139" t="s">
        <v>466</v>
      </c>
      <c r="H31" s="140"/>
      <c r="I31" s="141"/>
      <c r="K31" s="139" t="s">
        <v>468</v>
      </c>
      <c r="L31" s="140"/>
      <c r="M31" s="141"/>
      <c r="N31" s="51"/>
      <c r="O31" s="139" t="s">
        <v>469</v>
      </c>
      <c r="P31" s="140"/>
      <c r="Q31" s="141"/>
      <c r="S31" s="139" t="s">
        <v>470</v>
      </c>
      <c r="T31" s="140"/>
      <c r="U31" s="141"/>
      <c r="W31" s="139" t="s">
        <v>471</v>
      </c>
      <c r="X31" s="140"/>
      <c r="Y31" s="141"/>
      <c r="Z31" s="52"/>
    </row>
    <row r="32" spans="2:26" s="16" customFormat="1" ht="15" thickBot="1" x14ac:dyDescent="0.35">
      <c r="B32" s="50"/>
      <c r="C32" s="142"/>
      <c r="D32" s="143"/>
      <c r="E32" s="144"/>
      <c r="F32" s="51"/>
      <c r="G32" s="142"/>
      <c r="H32" s="143"/>
      <c r="I32" s="144"/>
      <c r="K32" s="142"/>
      <c r="L32" s="143"/>
      <c r="M32" s="144"/>
      <c r="N32" s="51"/>
      <c r="O32" s="142"/>
      <c r="P32" s="143"/>
      <c r="Q32" s="144"/>
      <c r="S32" s="142"/>
      <c r="T32" s="143"/>
      <c r="U32" s="144"/>
      <c r="W32" s="142"/>
      <c r="X32" s="143"/>
      <c r="Y32" s="144"/>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9" t="s">
        <v>472</v>
      </c>
      <c r="D35" s="140"/>
      <c r="E35" s="141"/>
      <c r="F35" s="51"/>
      <c r="G35" s="139" t="s">
        <v>473</v>
      </c>
      <c r="H35" s="140"/>
      <c r="I35" s="141"/>
      <c r="K35" s="139" t="s">
        <v>338</v>
      </c>
      <c r="L35" s="140"/>
      <c r="M35" s="141"/>
      <c r="O35" s="139" t="s">
        <v>339</v>
      </c>
      <c r="P35" s="140"/>
      <c r="Q35" s="141"/>
      <c r="S35" s="139" t="s">
        <v>474</v>
      </c>
      <c r="T35" s="140"/>
      <c r="U35" s="141"/>
      <c r="W35" s="139" t="s">
        <v>475</v>
      </c>
      <c r="X35" s="140"/>
      <c r="Y35" s="141"/>
      <c r="Z35" s="52"/>
    </row>
    <row r="36" spans="2:26" s="16" customFormat="1" ht="15" thickBot="1" x14ac:dyDescent="0.35">
      <c r="B36" s="50"/>
      <c r="C36" s="142"/>
      <c r="D36" s="143"/>
      <c r="E36" s="144"/>
      <c r="F36" s="51"/>
      <c r="G36" s="142"/>
      <c r="H36" s="143"/>
      <c r="I36" s="144"/>
      <c r="K36" s="142"/>
      <c r="L36" s="143"/>
      <c r="M36" s="144"/>
      <c r="O36" s="142"/>
      <c r="P36" s="143"/>
      <c r="Q36" s="144"/>
      <c r="S36" s="142"/>
      <c r="T36" s="143"/>
      <c r="U36" s="144"/>
      <c r="W36" s="142"/>
      <c r="X36" s="143"/>
      <c r="Y36" s="144"/>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9" t="s">
        <v>1611</v>
      </c>
      <c r="D39" s="140"/>
      <c r="E39" s="141"/>
      <c r="F39" s="51"/>
      <c r="G39" s="139" t="s">
        <v>1612</v>
      </c>
      <c r="H39" s="140"/>
      <c r="I39" s="141"/>
      <c r="K39" s="139" t="s">
        <v>1570</v>
      </c>
      <c r="L39" s="140"/>
      <c r="M39" s="141"/>
      <c r="N39" s="51"/>
      <c r="O39" s="139" t="s">
        <v>1571</v>
      </c>
      <c r="P39" s="140"/>
      <c r="Q39" s="141"/>
      <c r="S39" s="151" t="s">
        <v>460</v>
      </c>
      <c r="T39" s="152"/>
      <c r="U39" s="153"/>
      <c r="V39" s="51"/>
      <c r="W39" s="151" t="s">
        <v>461</v>
      </c>
      <c r="X39" s="152"/>
      <c r="Y39" s="153"/>
      <c r="Z39" s="52"/>
    </row>
    <row r="40" spans="2:26" s="16" customFormat="1" ht="15" thickBot="1" x14ac:dyDescent="0.35">
      <c r="B40" s="50"/>
      <c r="C40" s="142"/>
      <c r="D40" s="143"/>
      <c r="E40" s="144"/>
      <c r="F40" s="51"/>
      <c r="G40" s="142"/>
      <c r="H40" s="143"/>
      <c r="I40" s="144"/>
      <c r="K40" s="142"/>
      <c r="L40" s="143"/>
      <c r="M40" s="144"/>
      <c r="N40" s="51"/>
      <c r="O40" s="142"/>
      <c r="P40" s="143"/>
      <c r="Q40" s="144"/>
      <c r="S40" s="154"/>
      <c r="T40" s="155"/>
      <c r="U40" s="156"/>
      <c r="V40" s="51"/>
      <c r="W40" s="154"/>
      <c r="X40" s="155"/>
      <c r="Y40" s="156"/>
      <c r="Z40" s="52"/>
    </row>
    <row r="41" spans="2:26" s="16" customFormat="1" ht="12" customHeight="1" x14ac:dyDescent="0.3">
      <c r="B41" s="50"/>
      <c r="C41" s="51"/>
      <c r="D41" s="51"/>
      <c r="E41" s="51"/>
      <c r="F41" s="51"/>
      <c r="G41" s="51"/>
      <c r="H41" s="51"/>
      <c r="I41" s="51"/>
      <c r="Z41" s="52"/>
    </row>
    <row r="42" spans="2:26" x14ac:dyDescent="0.3">
      <c r="B42" s="47"/>
      <c r="C42" s="48"/>
      <c r="D42" s="48"/>
      <c r="E42" s="138"/>
      <c r="F42" s="138"/>
      <c r="G42" s="138"/>
      <c r="H42" s="138" t="s">
        <v>353</v>
      </c>
      <c r="I42" s="138"/>
      <c r="J42" s="138"/>
      <c r="K42" s="138" t="s">
        <v>352</v>
      </c>
      <c r="L42" s="138"/>
      <c r="M42" s="138"/>
      <c r="N42" s="138"/>
      <c r="O42" s="138" t="s">
        <v>354</v>
      </c>
      <c r="P42" s="138"/>
      <c r="Q42" s="138"/>
      <c r="R42" s="138"/>
      <c r="S42" s="138"/>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44315</v>
      </c>
      <c r="C8" s="65">
        <f>VLOOKUP($A8,'Return Data'!$B$7:$R$2843,4,0)</f>
        <v>1007.88</v>
      </c>
      <c r="D8" s="65">
        <f>VLOOKUP($A8,'Return Data'!$B$7:$R$2843,10,0)</f>
        <v>9.9321999999999999</v>
      </c>
      <c r="E8" s="66">
        <f t="shared" ref="E8:E40" si="0">RANK(D8,D$8:D$40,0)</f>
        <v>10</v>
      </c>
      <c r="F8" s="65">
        <f>VLOOKUP($A8,'Return Data'!$B$7:$R$2843,11,0)</f>
        <v>26.2818</v>
      </c>
      <c r="G8" s="66">
        <f t="shared" ref="G8:G40" si="1">RANK(F8,F$8:F$40,0)</f>
        <v>11</v>
      </c>
      <c r="H8" s="65">
        <f>VLOOKUP($A8,'Return Data'!$B$7:$R$2843,12,0)</f>
        <v>34.342799999999997</v>
      </c>
      <c r="I8" s="66">
        <f t="shared" ref="I8:I40" si="2">RANK(H8,H$8:H$40,0)</f>
        <v>8</v>
      </c>
      <c r="J8" s="65">
        <f>VLOOKUP($A8,'Return Data'!$B$7:$R$2843,13,0)</f>
        <v>50.0871</v>
      </c>
      <c r="K8" s="66">
        <f t="shared" ref="K8:K28" si="3">RANK(J8,J$8:J$40,0)</f>
        <v>8</v>
      </c>
      <c r="L8" s="65">
        <f>VLOOKUP($A8,'Return Data'!$B$7:$R$2843,17,0)</f>
        <v>11.917400000000001</v>
      </c>
      <c r="M8" s="66">
        <f>RANK(L8,L$8:L$40,0)</f>
        <v>24</v>
      </c>
      <c r="N8" s="65">
        <f>VLOOKUP($A8,'Return Data'!$B$7:$R$2843,14,0)</f>
        <v>7.8411</v>
      </c>
      <c r="O8" s="66">
        <f>RANK(N8,N$8:N$40,0)</f>
        <v>23</v>
      </c>
      <c r="P8" s="65">
        <f>VLOOKUP($A8,'Return Data'!$B$7:$R$2843,15,0)</f>
        <v>11.583399999999999</v>
      </c>
      <c r="Q8" s="66">
        <f>RANK(P8,P$8:P$40,0)</f>
        <v>16</v>
      </c>
      <c r="R8" s="65">
        <f>VLOOKUP($A8,'Return Data'!$B$7:$R$2843,16,0)</f>
        <v>13.582700000000001</v>
      </c>
      <c r="S8" s="67">
        <f t="shared" ref="S8:S40" si="4">RANK(R8,R$8:R$40,0)</f>
        <v>17</v>
      </c>
    </row>
    <row r="9" spans="1:20" x14ac:dyDescent="0.3">
      <c r="A9" s="63" t="s">
        <v>480</v>
      </c>
      <c r="B9" s="64">
        <f>VLOOKUP($A9,'Return Data'!$B$7:$R$2843,3,0)</f>
        <v>44315</v>
      </c>
      <c r="C9" s="65">
        <f>VLOOKUP($A9,'Return Data'!$B$7:$R$2843,4,0)</f>
        <v>13.8</v>
      </c>
      <c r="D9" s="65">
        <f>VLOOKUP($A9,'Return Data'!$B$7:$R$2843,10,0)</f>
        <v>6.1538000000000004</v>
      </c>
      <c r="E9" s="66">
        <f t="shared" si="0"/>
        <v>30</v>
      </c>
      <c r="F9" s="65">
        <f>VLOOKUP($A9,'Return Data'!$B$7:$R$2843,11,0)</f>
        <v>18.7608</v>
      </c>
      <c r="G9" s="66">
        <f t="shared" si="1"/>
        <v>28</v>
      </c>
      <c r="H9" s="65">
        <f>VLOOKUP($A9,'Return Data'!$B$7:$R$2843,12,0)</f>
        <v>25.5687</v>
      </c>
      <c r="I9" s="66">
        <f t="shared" si="2"/>
        <v>27</v>
      </c>
      <c r="J9" s="65">
        <f>VLOOKUP($A9,'Return Data'!$B$7:$R$2843,13,0)</f>
        <v>40.672800000000002</v>
      </c>
      <c r="K9" s="66">
        <f t="shared" si="3"/>
        <v>23</v>
      </c>
      <c r="L9" s="65">
        <f>VLOOKUP($A9,'Return Data'!$B$7:$R$2843,17,0)</f>
        <v>15.490600000000001</v>
      </c>
      <c r="M9" s="66">
        <f>RANK(L9,L$8:L$40,0)</f>
        <v>7</v>
      </c>
      <c r="N9" s="65"/>
      <c r="O9" s="66"/>
      <c r="P9" s="65"/>
      <c r="Q9" s="66"/>
      <c r="R9" s="65">
        <f>VLOOKUP($A9,'Return Data'!$B$7:$R$2843,16,0)</f>
        <v>12.5548</v>
      </c>
      <c r="S9" s="67">
        <f t="shared" si="4"/>
        <v>20</v>
      </c>
    </row>
    <row r="10" spans="1:20" x14ac:dyDescent="0.3">
      <c r="A10" s="63" t="s">
        <v>483</v>
      </c>
      <c r="B10" s="64">
        <f>VLOOKUP($A10,'Return Data'!$B$7:$R$2843,3,0)</f>
        <v>44315</v>
      </c>
      <c r="C10" s="65">
        <f>VLOOKUP($A10,'Return Data'!$B$7:$R$2843,4,0)</f>
        <v>76.040000000000006</v>
      </c>
      <c r="D10" s="65">
        <f>VLOOKUP($A10,'Return Data'!$B$7:$R$2843,10,0)</f>
        <v>8.6286000000000005</v>
      </c>
      <c r="E10" s="66">
        <f t="shared" si="0"/>
        <v>18</v>
      </c>
      <c r="F10" s="65">
        <f>VLOOKUP($A10,'Return Data'!$B$7:$R$2843,11,0)</f>
        <v>24.2484</v>
      </c>
      <c r="G10" s="66">
        <f t="shared" si="1"/>
        <v>14</v>
      </c>
      <c r="H10" s="65">
        <f>VLOOKUP($A10,'Return Data'!$B$7:$R$2843,12,0)</f>
        <v>30.3841</v>
      </c>
      <c r="I10" s="66">
        <f t="shared" si="2"/>
        <v>16</v>
      </c>
      <c r="J10" s="65">
        <f>VLOOKUP($A10,'Return Data'!$B$7:$R$2843,13,0)</f>
        <v>47.478700000000003</v>
      </c>
      <c r="K10" s="66">
        <f t="shared" si="3"/>
        <v>13</v>
      </c>
      <c r="L10" s="65">
        <f>VLOOKUP($A10,'Return Data'!$B$7:$R$2843,17,0)</f>
        <v>12.438000000000001</v>
      </c>
      <c r="M10" s="66">
        <f t="shared" ref="M10:M18" si="5">RANK(L10,L$8:L$40,0)</f>
        <v>19</v>
      </c>
      <c r="N10" s="65">
        <f>VLOOKUP($A10,'Return Data'!$B$7:$R$2843,14,0)</f>
        <v>7.6481000000000003</v>
      </c>
      <c r="O10" s="66">
        <f t="shared" ref="O10:O15" si="6">RANK(N10,N$8:N$40,0)</f>
        <v>24</v>
      </c>
      <c r="P10" s="65">
        <f>VLOOKUP($A10,'Return Data'!$B$7:$R$2843,15,0)</f>
        <v>11.6625</v>
      </c>
      <c r="Q10" s="66">
        <f>RANK(P10,P$8:P$40,0)</f>
        <v>14</v>
      </c>
      <c r="R10" s="65">
        <f>VLOOKUP($A10,'Return Data'!$B$7:$R$2843,16,0)</f>
        <v>11.720599999999999</v>
      </c>
      <c r="S10" s="67">
        <f t="shared" si="4"/>
        <v>24</v>
      </c>
    </row>
    <row r="11" spans="1:20" x14ac:dyDescent="0.3">
      <c r="A11" s="63" t="s">
        <v>1794</v>
      </c>
      <c r="B11" s="64">
        <f>VLOOKUP($A11,'Return Data'!$B$7:$R$2843,3,0)</f>
        <v>44315</v>
      </c>
      <c r="C11" s="65">
        <f>VLOOKUP($A11,'Return Data'!$B$7:$R$2843,4,0)</f>
        <v>17.239899999999999</v>
      </c>
      <c r="D11" s="65">
        <f>VLOOKUP($A11,'Return Data'!$B$7:$R$2843,10,0)</f>
        <v>8.6853999999999996</v>
      </c>
      <c r="E11" s="66">
        <f t="shared" si="0"/>
        <v>17</v>
      </c>
      <c r="F11" s="65">
        <f>VLOOKUP($A11,'Return Data'!$B$7:$R$2843,11,0)</f>
        <v>25.063700000000001</v>
      </c>
      <c r="G11" s="66">
        <f t="shared" si="1"/>
        <v>13</v>
      </c>
      <c r="H11" s="65">
        <f>VLOOKUP($A11,'Return Data'!$B$7:$R$2843,12,0)</f>
        <v>27.201699999999999</v>
      </c>
      <c r="I11" s="66">
        <f t="shared" si="2"/>
        <v>23</v>
      </c>
      <c r="J11" s="65">
        <f>VLOOKUP($A11,'Return Data'!$B$7:$R$2843,13,0)</f>
        <v>41.35</v>
      </c>
      <c r="K11" s="66">
        <f t="shared" si="3"/>
        <v>22</v>
      </c>
      <c r="L11" s="65">
        <f>VLOOKUP($A11,'Return Data'!$B$7:$R$2843,17,0)</f>
        <v>19.367100000000001</v>
      </c>
      <c r="M11" s="66">
        <f t="shared" si="5"/>
        <v>3</v>
      </c>
      <c r="N11" s="65">
        <f>VLOOKUP($A11,'Return Data'!$B$7:$R$2843,14,0)</f>
        <v>15.4879</v>
      </c>
      <c r="O11" s="66">
        <f t="shared" si="6"/>
        <v>2</v>
      </c>
      <c r="P11" s="65"/>
      <c r="Q11" s="66"/>
      <c r="R11" s="65">
        <f>VLOOKUP($A11,'Return Data'!$B$7:$R$2843,16,0)</f>
        <v>14.344799999999999</v>
      </c>
      <c r="S11" s="67">
        <f t="shared" si="4"/>
        <v>12</v>
      </c>
    </row>
    <row r="12" spans="1:20" x14ac:dyDescent="0.3">
      <c r="A12" s="63" t="s">
        <v>484</v>
      </c>
      <c r="B12" s="64">
        <f>VLOOKUP($A12,'Return Data'!$B$7:$R$2843,3,0)</f>
        <v>44315</v>
      </c>
      <c r="C12" s="65">
        <f>VLOOKUP($A12,'Return Data'!$B$7:$R$2843,4,0)</f>
        <v>18.88</v>
      </c>
      <c r="D12" s="65">
        <f>VLOOKUP($A12,'Return Data'!$B$7:$R$2843,10,0)</f>
        <v>16.471299999999999</v>
      </c>
      <c r="E12" s="66">
        <f t="shared" si="0"/>
        <v>2</v>
      </c>
      <c r="F12" s="65">
        <f>VLOOKUP($A12,'Return Data'!$B$7:$R$2843,11,0)</f>
        <v>32.120399999999997</v>
      </c>
      <c r="G12" s="66">
        <f t="shared" si="1"/>
        <v>3</v>
      </c>
      <c r="H12" s="65">
        <f>VLOOKUP($A12,'Return Data'!$B$7:$R$2843,12,0)</f>
        <v>50.558199999999999</v>
      </c>
      <c r="I12" s="66">
        <f t="shared" si="2"/>
        <v>2</v>
      </c>
      <c r="J12" s="65">
        <f>VLOOKUP($A12,'Return Data'!$B$7:$R$2843,13,0)</f>
        <v>63.180599999999998</v>
      </c>
      <c r="K12" s="66">
        <f t="shared" si="3"/>
        <v>3</v>
      </c>
      <c r="L12" s="65">
        <f>VLOOKUP($A12,'Return Data'!$B$7:$R$2843,17,0)</f>
        <v>19.9314</v>
      </c>
      <c r="M12" s="66">
        <f t="shared" si="5"/>
        <v>2</v>
      </c>
      <c r="N12" s="65">
        <f>VLOOKUP($A12,'Return Data'!$B$7:$R$2843,14,0)</f>
        <v>8.2119</v>
      </c>
      <c r="O12" s="66">
        <f t="shared" si="6"/>
        <v>21</v>
      </c>
      <c r="P12" s="65"/>
      <c r="Q12" s="66"/>
      <c r="R12" s="65">
        <f>VLOOKUP($A12,'Return Data'!$B$7:$R$2843,16,0)</f>
        <v>14.2258</v>
      </c>
      <c r="S12" s="67">
        <f t="shared" si="4"/>
        <v>14</v>
      </c>
    </row>
    <row r="13" spans="1:20" x14ac:dyDescent="0.3">
      <c r="A13" s="63" t="s">
        <v>486</v>
      </c>
      <c r="B13" s="64">
        <f>VLOOKUP($A13,'Return Data'!$B$7:$R$2843,3,0)</f>
        <v>44315</v>
      </c>
      <c r="C13" s="65">
        <f>VLOOKUP($A13,'Return Data'!$B$7:$R$2843,4,0)</f>
        <v>229.86</v>
      </c>
      <c r="D13" s="65">
        <f>VLOOKUP($A13,'Return Data'!$B$7:$R$2843,10,0)</f>
        <v>8.0320999999999998</v>
      </c>
      <c r="E13" s="66">
        <f t="shared" si="0"/>
        <v>24</v>
      </c>
      <c r="F13" s="65">
        <f>VLOOKUP($A13,'Return Data'!$B$7:$R$2843,11,0)</f>
        <v>20.604399999999998</v>
      </c>
      <c r="G13" s="66">
        <f t="shared" si="1"/>
        <v>24</v>
      </c>
      <c r="H13" s="65">
        <f>VLOOKUP($A13,'Return Data'!$B$7:$R$2843,12,0)</f>
        <v>27.409800000000001</v>
      </c>
      <c r="I13" s="66">
        <f t="shared" si="2"/>
        <v>22</v>
      </c>
      <c r="J13" s="65">
        <f>VLOOKUP($A13,'Return Data'!$B$7:$R$2843,13,0)</f>
        <v>40.039000000000001</v>
      </c>
      <c r="K13" s="66">
        <f t="shared" si="3"/>
        <v>24</v>
      </c>
      <c r="L13" s="65">
        <f>VLOOKUP($A13,'Return Data'!$B$7:$R$2843,17,0)</f>
        <v>17.330200000000001</v>
      </c>
      <c r="M13" s="66">
        <f t="shared" si="5"/>
        <v>6</v>
      </c>
      <c r="N13" s="65">
        <f>VLOOKUP($A13,'Return Data'!$B$7:$R$2843,14,0)</f>
        <v>13.8468</v>
      </c>
      <c r="O13" s="66">
        <f t="shared" si="6"/>
        <v>3</v>
      </c>
      <c r="P13" s="65">
        <f>VLOOKUP($A13,'Return Data'!$B$7:$R$2843,15,0)</f>
        <v>15.430899999999999</v>
      </c>
      <c r="Q13" s="66">
        <f>RANK(P13,P$8:P$40,0)</f>
        <v>3</v>
      </c>
      <c r="R13" s="65">
        <f>VLOOKUP($A13,'Return Data'!$B$7:$R$2843,16,0)</f>
        <v>15.018700000000001</v>
      </c>
      <c r="S13" s="67">
        <f t="shared" si="4"/>
        <v>7</v>
      </c>
    </row>
    <row r="14" spans="1:20" x14ac:dyDescent="0.3">
      <c r="A14" s="63" t="s">
        <v>488</v>
      </c>
      <c r="B14" s="64">
        <f>VLOOKUP($A14,'Return Data'!$B$7:$R$2843,3,0)</f>
        <v>44315</v>
      </c>
      <c r="C14" s="65">
        <f>VLOOKUP($A14,'Return Data'!$B$7:$R$2843,4,0)</f>
        <v>221.10900000000001</v>
      </c>
      <c r="D14" s="65">
        <f>VLOOKUP($A14,'Return Data'!$B$7:$R$2843,10,0)</f>
        <v>8.2365999999999993</v>
      </c>
      <c r="E14" s="66">
        <f t="shared" si="0"/>
        <v>22</v>
      </c>
      <c r="F14" s="65">
        <f>VLOOKUP($A14,'Return Data'!$B$7:$R$2843,11,0)</f>
        <v>24.203900000000001</v>
      </c>
      <c r="G14" s="66">
        <f t="shared" si="1"/>
        <v>15</v>
      </c>
      <c r="H14" s="65">
        <f>VLOOKUP($A14,'Return Data'!$B$7:$R$2843,12,0)</f>
        <v>31.080400000000001</v>
      </c>
      <c r="I14" s="66">
        <f t="shared" si="2"/>
        <v>13</v>
      </c>
      <c r="J14" s="65">
        <f>VLOOKUP($A14,'Return Data'!$B$7:$R$2843,13,0)</f>
        <v>44.600700000000003</v>
      </c>
      <c r="K14" s="66">
        <f t="shared" si="3"/>
        <v>16</v>
      </c>
      <c r="L14" s="65">
        <f>VLOOKUP($A14,'Return Data'!$B$7:$R$2843,17,0)</f>
        <v>17.384499999999999</v>
      </c>
      <c r="M14" s="66">
        <f t="shared" si="5"/>
        <v>5</v>
      </c>
      <c r="N14" s="65">
        <f>VLOOKUP($A14,'Return Data'!$B$7:$R$2843,14,0)</f>
        <v>12.7133</v>
      </c>
      <c r="O14" s="66">
        <f t="shared" si="6"/>
        <v>6</v>
      </c>
      <c r="P14" s="65">
        <f>VLOOKUP($A14,'Return Data'!$B$7:$R$2843,15,0)</f>
        <v>14.6892</v>
      </c>
      <c r="Q14" s="66">
        <f>RANK(P14,P$8:P$40,0)</f>
        <v>5</v>
      </c>
      <c r="R14" s="65">
        <f>VLOOKUP($A14,'Return Data'!$B$7:$R$2843,16,0)</f>
        <v>14.3657</v>
      </c>
      <c r="S14" s="67">
        <f t="shared" si="4"/>
        <v>10</v>
      </c>
    </row>
    <row r="15" spans="1:20" x14ac:dyDescent="0.3">
      <c r="A15" s="63" t="s">
        <v>490</v>
      </c>
      <c r="B15" s="64">
        <f>VLOOKUP($A15,'Return Data'!$B$7:$R$2843,3,0)</f>
        <v>44315</v>
      </c>
      <c r="C15" s="65">
        <f>VLOOKUP($A15,'Return Data'!$B$7:$R$2843,4,0)</f>
        <v>34.67</v>
      </c>
      <c r="D15" s="65">
        <f>VLOOKUP($A15,'Return Data'!$B$7:$R$2843,10,0)</f>
        <v>9.0251999999999999</v>
      </c>
      <c r="E15" s="66">
        <f t="shared" si="0"/>
        <v>14</v>
      </c>
      <c r="F15" s="65">
        <f>VLOOKUP($A15,'Return Data'!$B$7:$R$2843,11,0)</f>
        <v>25.162500000000001</v>
      </c>
      <c r="G15" s="66">
        <f t="shared" si="1"/>
        <v>12</v>
      </c>
      <c r="H15" s="65">
        <f>VLOOKUP($A15,'Return Data'!$B$7:$R$2843,12,0)</f>
        <v>30.534600000000001</v>
      </c>
      <c r="I15" s="66">
        <f t="shared" si="2"/>
        <v>15</v>
      </c>
      <c r="J15" s="65">
        <f>VLOOKUP($A15,'Return Data'!$B$7:$R$2843,13,0)</f>
        <v>43.680100000000003</v>
      </c>
      <c r="K15" s="66">
        <f t="shared" si="3"/>
        <v>17</v>
      </c>
      <c r="L15" s="65">
        <f>VLOOKUP($A15,'Return Data'!$B$7:$R$2843,17,0)</f>
        <v>14.6853</v>
      </c>
      <c r="M15" s="66">
        <f t="shared" si="5"/>
        <v>9</v>
      </c>
      <c r="N15" s="65">
        <f>VLOOKUP($A15,'Return Data'!$B$7:$R$2843,14,0)</f>
        <v>11.601800000000001</v>
      </c>
      <c r="O15" s="66">
        <f t="shared" si="6"/>
        <v>8</v>
      </c>
      <c r="P15" s="65">
        <f>VLOOKUP($A15,'Return Data'!$B$7:$R$2843,15,0)</f>
        <v>12.236700000000001</v>
      </c>
      <c r="Q15" s="66">
        <f>RANK(P15,P$8:P$40,0)</f>
        <v>12</v>
      </c>
      <c r="R15" s="65">
        <f>VLOOKUP($A15,'Return Data'!$B$7:$R$2843,16,0)</f>
        <v>12.6615</v>
      </c>
      <c r="S15" s="67">
        <f t="shared" si="4"/>
        <v>19</v>
      </c>
    </row>
    <row r="16" spans="1:20" x14ac:dyDescent="0.3">
      <c r="A16" s="63" t="s">
        <v>492</v>
      </c>
      <c r="B16" s="64">
        <f>VLOOKUP($A16,'Return Data'!$B$7:$R$2843,3,0)</f>
        <v>44315</v>
      </c>
      <c r="C16" s="65">
        <f>VLOOKUP($A16,'Return Data'!$B$7:$R$2843,4,0)</f>
        <v>13.0571</v>
      </c>
      <c r="D16" s="65">
        <f>VLOOKUP($A16,'Return Data'!$B$7:$R$2843,10,0)</f>
        <v>7.5296000000000003</v>
      </c>
      <c r="E16" s="66">
        <f t="shared" si="0"/>
        <v>25</v>
      </c>
      <c r="F16" s="65">
        <f>VLOOKUP($A16,'Return Data'!$B$7:$R$2843,11,0)</f>
        <v>19.135200000000001</v>
      </c>
      <c r="G16" s="66">
        <f t="shared" si="1"/>
        <v>27</v>
      </c>
      <c r="H16" s="65">
        <f>VLOOKUP($A16,'Return Data'!$B$7:$R$2843,12,0)</f>
        <v>23.5029</v>
      </c>
      <c r="I16" s="66">
        <f t="shared" si="2"/>
        <v>29</v>
      </c>
      <c r="J16" s="65">
        <f>VLOOKUP($A16,'Return Data'!$B$7:$R$2843,13,0)</f>
        <v>36.690600000000003</v>
      </c>
      <c r="K16" s="66">
        <f t="shared" si="3"/>
        <v>28</v>
      </c>
      <c r="L16" s="65">
        <f>VLOOKUP($A16,'Return Data'!$B$7:$R$2843,17,0)</f>
        <v>10.3535</v>
      </c>
      <c r="M16" s="66">
        <f t="shared" si="5"/>
        <v>28</v>
      </c>
      <c r="N16" s="65"/>
      <c r="O16" s="66"/>
      <c r="P16" s="65"/>
      <c r="Q16" s="66"/>
      <c r="R16" s="65">
        <f>VLOOKUP($A16,'Return Data'!$B$7:$R$2843,16,0)</f>
        <v>9.2988</v>
      </c>
      <c r="S16" s="67">
        <f t="shared" si="4"/>
        <v>32</v>
      </c>
    </row>
    <row r="17" spans="1:19" x14ac:dyDescent="0.3">
      <c r="A17" s="63" t="s">
        <v>495</v>
      </c>
      <c r="B17" s="64">
        <f>VLOOKUP($A17,'Return Data'!$B$7:$R$2843,3,0)</f>
        <v>44315</v>
      </c>
      <c r="C17" s="65">
        <f>VLOOKUP($A17,'Return Data'!$B$7:$R$2843,4,0)</f>
        <v>168.45699999999999</v>
      </c>
      <c r="D17" s="65">
        <f>VLOOKUP($A17,'Return Data'!$B$7:$R$2843,10,0)</f>
        <v>8.4292999999999996</v>
      </c>
      <c r="E17" s="66">
        <f t="shared" si="0"/>
        <v>20</v>
      </c>
      <c r="F17" s="65">
        <f>VLOOKUP($A17,'Return Data'!$B$7:$R$2843,11,0)</f>
        <v>26.98</v>
      </c>
      <c r="G17" s="66">
        <f t="shared" si="1"/>
        <v>10</v>
      </c>
      <c r="H17" s="65">
        <f>VLOOKUP($A17,'Return Data'!$B$7:$R$2843,12,0)</f>
        <v>33.751399999999997</v>
      </c>
      <c r="I17" s="66">
        <f t="shared" si="2"/>
        <v>9</v>
      </c>
      <c r="J17" s="65">
        <f>VLOOKUP($A17,'Return Data'!$B$7:$R$2843,13,0)</f>
        <v>49.306199999999997</v>
      </c>
      <c r="K17" s="66">
        <f t="shared" si="3"/>
        <v>9</v>
      </c>
      <c r="L17" s="65">
        <f>VLOOKUP($A17,'Return Data'!$B$7:$R$2843,17,0)</f>
        <v>14.108599999999999</v>
      </c>
      <c r="M17" s="66">
        <f t="shared" si="5"/>
        <v>11</v>
      </c>
      <c r="N17" s="65">
        <f>VLOOKUP($A17,'Return Data'!$B$7:$R$2843,14,0)</f>
        <v>11.2408</v>
      </c>
      <c r="O17" s="66">
        <f>RANK(N17,N$8:N$40,0)</f>
        <v>10</v>
      </c>
      <c r="P17" s="65">
        <f>VLOOKUP($A17,'Return Data'!$B$7:$R$2843,15,0)</f>
        <v>12.2179</v>
      </c>
      <c r="Q17" s="66">
        <f>RANK(P17,P$8:P$40,0)</f>
        <v>13</v>
      </c>
      <c r="R17" s="65">
        <f>VLOOKUP($A17,'Return Data'!$B$7:$R$2843,16,0)</f>
        <v>14.346299999999999</v>
      </c>
      <c r="S17" s="67">
        <f t="shared" si="4"/>
        <v>11</v>
      </c>
    </row>
    <row r="18" spans="1:19" x14ac:dyDescent="0.3">
      <c r="A18" s="63" t="s">
        <v>497</v>
      </c>
      <c r="B18" s="64">
        <f>VLOOKUP($A18,'Return Data'!$B$7:$R$2843,3,0)</f>
        <v>44315</v>
      </c>
      <c r="C18" s="65">
        <f>VLOOKUP($A18,'Return Data'!$B$7:$R$2843,4,0)</f>
        <v>72.025999999999996</v>
      </c>
      <c r="D18" s="65">
        <f>VLOOKUP($A18,'Return Data'!$B$7:$R$2843,10,0)</f>
        <v>9.5419</v>
      </c>
      <c r="E18" s="66">
        <f t="shared" si="0"/>
        <v>11</v>
      </c>
      <c r="F18" s="65">
        <f>VLOOKUP($A18,'Return Data'!$B$7:$R$2843,11,0)</f>
        <v>28.000699999999998</v>
      </c>
      <c r="G18" s="66">
        <f t="shared" si="1"/>
        <v>7</v>
      </c>
      <c r="H18" s="65">
        <f>VLOOKUP($A18,'Return Data'!$B$7:$R$2843,12,0)</f>
        <v>33.275399999999998</v>
      </c>
      <c r="I18" s="66">
        <f t="shared" si="2"/>
        <v>10</v>
      </c>
      <c r="J18" s="65">
        <f>VLOOKUP($A18,'Return Data'!$B$7:$R$2843,13,0)</f>
        <v>48.924799999999998</v>
      </c>
      <c r="K18" s="66">
        <f t="shared" si="3"/>
        <v>10</v>
      </c>
      <c r="L18" s="65">
        <f>VLOOKUP($A18,'Return Data'!$B$7:$R$2843,17,0)</f>
        <v>13.0364</v>
      </c>
      <c r="M18" s="66">
        <f t="shared" si="5"/>
        <v>18</v>
      </c>
      <c r="N18" s="65">
        <f>VLOOKUP($A18,'Return Data'!$B$7:$R$2843,14,0)</f>
        <v>10.1609</v>
      </c>
      <c r="O18" s="66">
        <f>RANK(N18,N$8:N$40,0)</f>
        <v>13</v>
      </c>
      <c r="P18" s="65">
        <f>VLOOKUP($A18,'Return Data'!$B$7:$R$2843,15,0)</f>
        <v>13.599</v>
      </c>
      <c r="Q18" s="66">
        <f>RANK(P18,P$8:P$40,0)</f>
        <v>10</v>
      </c>
      <c r="R18" s="65">
        <f>VLOOKUP($A18,'Return Data'!$B$7:$R$2843,16,0)</f>
        <v>15.2689</v>
      </c>
      <c r="S18" s="67">
        <f t="shared" si="4"/>
        <v>6</v>
      </c>
    </row>
    <row r="19" spans="1:19" x14ac:dyDescent="0.3">
      <c r="A19" s="63" t="s">
        <v>498</v>
      </c>
      <c r="B19" s="64">
        <f>VLOOKUP($A19,'Return Data'!$B$7:$R$2843,3,0)</f>
        <v>44315</v>
      </c>
      <c r="C19" s="65">
        <f>VLOOKUP($A19,'Return Data'!$B$7:$R$2843,4,0)</f>
        <v>14.355399999999999</v>
      </c>
      <c r="D19" s="65">
        <f>VLOOKUP($A19,'Return Data'!$B$7:$R$2843,10,0)</f>
        <v>6.6356999999999999</v>
      </c>
      <c r="E19" s="66">
        <f t="shared" si="0"/>
        <v>28</v>
      </c>
      <c r="F19" s="65">
        <f>VLOOKUP($A19,'Return Data'!$B$7:$R$2843,11,0)</f>
        <v>19.716100000000001</v>
      </c>
      <c r="G19" s="66">
        <f t="shared" si="1"/>
        <v>26</v>
      </c>
      <c r="H19" s="65">
        <f>VLOOKUP($A19,'Return Data'!$B$7:$R$2843,12,0)</f>
        <v>25.871600000000001</v>
      </c>
      <c r="I19" s="66">
        <f t="shared" si="2"/>
        <v>25</v>
      </c>
      <c r="J19" s="65">
        <f>VLOOKUP($A19,'Return Data'!$B$7:$R$2843,13,0)</f>
        <v>39.838500000000003</v>
      </c>
      <c r="K19" s="66">
        <f t="shared" si="3"/>
        <v>25</v>
      </c>
      <c r="L19" s="65"/>
      <c r="M19" s="66"/>
      <c r="N19" s="65"/>
      <c r="O19" s="66"/>
      <c r="P19" s="65"/>
      <c r="Q19" s="66"/>
      <c r="R19" s="65">
        <f>VLOOKUP($A19,'Return Data'!$B$7:$R$2843,16,0)</f>
        <v>15.423500000000001</v>
      </c>
      <c r="S19" s="67">
        <f t="shared" si="4"/>
        <v>5</v>
      </c>
    </row>
    <row r="20" spans="1:19" x14ac:dyDescent="0.3">
      <c r="A20" s="63" t="s">
        <v>501</v>
      </c>
      <c r="B20" s="64">
        <f>VLOOKUP($A20,'Return Data'!$B$7:$R$2843,3,0)</f>
        <v>44315</v>
      </c>
      <c r="C20" s="65">
        <f>VLOOKUP($A20,'Return Data'!$B$7:$R$2843,4,0)</f>
        <v>187.83</v>
      </c>
      <c r="D20" s="65">
        <f>VLOOKUP($A20,'Return Data'!$B$7:$R$2843,10,0)</f>
        <v>13.4924</v>
      </c>
      <c r="E20" s="66">
        <f t="shared" si="0"/>
        <v>3</v>
      </c>
      <c r="F20" s="65">
        <f>VLOOKUP($A20,'Return Data'!$B$7:$R$2843,11,0)</f>
        <v>38.395200000000003</v>
      </c>
      <c r="G20" s="66">
        <f t="shared" si="1"/>
        <v>1</v>
      </c>
      <c r="H20" s="65">
        <f>VLOOKUP($A20,'Return Data'!$B$7:$R$2843,12,0)</f>
        <v>37.383000000000003</v>
      </c>
      <c r="I20" s="66">
        <f t="shared" si="2"/>
        <v>4</v>
      </c>
      <c r="J20" s="65">
        <f>VLOOKUP($A20,'Return Data'!$B$7:$R$2843,13,0)</f>
        <v>52.645299999999999</v>
      </c>
      <c r="K20" s="66">
        <f t="shared" si="3"/>
        <v>5</v>
      </c>
      <c r="L20" s="65">
        <f>VLOOKUP($A20,'Return Data'!$B$7:$R$2843,17,0)</f>
        <v>13.9693</v>
      </c>
      <c r="M20" s="66">
        <f>RANK(L20,L$8:L$40,0)</f>
        <v>12</v>
      </c>
      <c r="N20" s="65">
        <f>VLOOKUP($A20,'Return Data'!$B$7:$R$2843,14,0)</f>
        <v>11.428699999999999</v>
      </c>
      <c r="O20" s="66">
        <f>RANK(N20,N$8:N$40,0)</f>
        <v>9</v>
      </c>
      <c r="P20" s="65">
        <f>VLOOKUP($A20,'Return Data'!$B$7:$R$2843,15,0)</f>
        <v>14.643599999999999</v>
      </c>
      <c r="Q20" s="66">
        <f>RANK(P20,P$8:P$40,0)</f>
        <v>7</v>
      </c>
      <c r="R20" s="65">
        <f>VLOOKUP($A20,'Return Data'!$B$7:$R$2843,16,0)</f>
        <v>15.5968</v>
      </c>
      <c r="S20" s="67">
        <f t="shared" si="4"/>
        <v>3</v>
      </c>
    </row>
    <row r="21" spans="1:19" x14ac:dyDescent="0.3">
      <c r="A21" s="63" t="s">
        <v>503</v>
      </c>
      <c r="B21" s="64">
        <f>VLOOKUP($A21,'Return Data'!$B$7:$R$2843,3,0)</f>
        <v>44315</v>
      </c>
      <c r="C21" s="65">
        <f>VLOOKUP($A21,'Return Data'!$B$7:$R$2843,4,0)</f>
        <v>14.911300000000001</v>
      </c>
      <c r="D21" s="65">
        <f>VLOOKUP($A21,'Return Data'!$B$7:$R$2843,10,0)</f>
        <v>6.9032999999999998</v>
      </c>
      <c r="E21" s="66">
        <f t="shared" si="0"/>
        <v>27</v>
      </c>
      <c r="F21" s="65">
        <f>VLOOKUP($A21,'Return Data'!$B$7:$R$2843,11,0)</f>
        <v>17.137</v>
      </c>
      <c r="G21" s="66">
        <f t="shared" si="1"/>
        <v>32</v>
      </c>
      <c r="H21" s="65">
        <f>VLOOKUP($A21,'Return Data'!$B$7:$R$2843,12,0)</f>
        <v>22.899699999999999</v>
      </c>
      <c r="I21" s="66">
        <f t="shared" si="2"/>
        <v>31</v>
      </c>
      <c r="J21" s="65">
        <f>VLOOKUP($A21,'Return Data'!$B$7:$R$2843,13,0)</f>
        <v>35.630000000000003</v>
      </c>
      <c r="K21" s="66">
        <f t="shared" si="3"/>
        <v>31</v>
      </c>
      <c r="L21" s="65">
        <f>VLOOKUP($A21,'Return Data'!$B$7:$R$2843,17,0)</f>
        <v>11.4207</v>
      </c>
      <c r="M21" s="66">
        <f>RANK(L21,L$8:L$40,0)</f>
        <v>26</v>
      </c>
      <c r="N21" s="65">
        <f>VLOOKUP($A21,'Return Data'!$B$7:$R$2843,14,0)</f>
        <v>5.6803999999999997</v>
      </c>
      <c r="O21" s="66">
        <f>RANK(N21,N$8:N$40,0)</f>
        <v>25</v>
      </c>
      <c r="P21" s="65"/>
      <c r="Q21" s="66"/>
      <c r="R21" s="65">
        <f>VLOOKUP($A21,'Return Data'!$B$7:$R$2843,16,0)</f>
        <v>9.2522000000000002</v>
      </c>
      <c r="S21" s="67">
        <f t="shared" si="4"/>
        <v>33</v>
      </c>
    </row>
    <row r="22" spans="1:19" x14ac:dyDescent="0.3">
      <c r="A22" s="63" t="s">
        <v>504</v>
      </c>
      <c r="B22" s="64">
        <f>VLOOKUP($A22,'Return Data'!$B$7:$R$2843,3,0)</f>
        <v>44315</v>
      </c>
      <c r="C22" s="65">
        <f>VLOOKUP($A22,'Return Data'!$B$7:$R$2843,4,0)</f>
        <v>15.46</v>
      </c>
      <c r="D22" s="65">
        <f>VLOOKUP($A22,'Return Data'!$B$7:$R$2843,10,0)</f>
        <v>9.2579999999999991</v>
      </c>
      <c r="E22" s="66">
        <f t="shared" si="0"/>
        <v>12</v>
      </c>
      <c r="F22" s="65">
        <f>VLOOKUP($A22,'Return Data'!$B$7:$R$2843,11,0)</f>
        <v>24.1767</v>
      </c>
      <c r="G22" s="66">
        <f t="shared" si="1"/>
        <v>16</v>
      </c>
      <c r="H22" s="65">
        <f>VLOOKUP($A22,'Return Data'!$B$7:$R$2843,12,0)</f>
        <v>35.7331</v>
      </c>
      <c r="I22" s="66">
        <f t="shared" si="2"/>
        <v>5</v>
      </c>
      <c r="J22" s="65">
        <f>VLOOKUP($A22,'Return Data'!$B$7:$R$2843,13,0)</f>
        <v>48.796900000000001</v>
      </c>
      <c r="K22" s="66">
        <f t="shared" si="3"/>
        <v>11</v>
      </c>
      <c r="L22" s="65">
        <f>VLOOKUP($A22,'Return Data'!$B$7:$R$2843,17,0)</f>
        <v>13.4735</v>
      </c>
      <c r="M22" s="66">
        <f>RANK(L22,L$8:L$40,0)</f>
        <v>15</v>
      </c>
      <c r="N22" s="65">
        <f>VLOOKUP($A22,'Return Data'!$B$7:$R$2843,14,0)</f>
        <v>8.9009</v>
      </c>
      <c r="O22" s="66">
        <f>RANK(N22,N$8:N$40,0)</f>
        <v>17</v>
      </c>
      <c r="P22" s="65"/>
      <c r="Q22" s="66"/>
      <c r="R22" s="65">
        <f>VLOOKUP($A22,'Return Data'!$B$7:$R$2843,16,0)</f>
        <v>10.5814</v>
      </c>
      <c r="S22" s="67">
        <f t="shared" si="4"/>
        <v>29</v>
      </c>
    </row>
    <row r="23" spans="1:19" x14ac:dyDescent="0.3">
      <c r="A23" s="63" t="s">
        <v>506</v>
      </c>
      <c r="B23" s="64">
        <f>VLOOKUP($A23,'Return Data'!$B$7:$R$2843,3,0)</f>
        <v>44315</v>
      </c>
      <c r="C23" s="65">
        <f>VLOOKUP($A23,'Return Data'!$B$7:$R$2843,4,0)</f>
        <v>13.6869</v>
      </c>
      <c r="D23" s="65">
        <f>VLOOKUP($A23,'Return Data'!$B$7:$R$2843,10,0)</f>
        <v>9.2444000000000006</v>
      </c>
      <c r="E23" s="66">
        <f t="shared" si="0"/>
        <v>13</v>
      </c>
      <c r="F23" s="65">
        <f>VLOOKUP($A23,'Return Data'!$B$7:$R$2843,11,0)</f>
        <v>21.0684</v>
      </c>
      <c r="G23" s="66">
        <f t="shared" si="1"/>
        <v>23</v>
      </c>
      <c r="H23" s="65">
        <f>VLOOKUP($A23,'Return Data'!$B$7:$R$2843,12,0)</f>
        <v>29.592400000000001</v>
      </c>
      <c r="I23" s="66">
        <f t="shared" si="2"/>
        <v>17</v>
      </c>
      <c r="J23" s="65">
        <f>VLOOKUP($A23,'Return Data'!$B$7:$R$2843,13,0)</f>
        <v>42.4724</v>
      </c>
      <c r="K23" s="66">
        <f t="shared" si="3"/>
        <v>21</v>
      </c>
      <c r="L23" s="65"/>
      <c r="M23" s="66"/>
      <c r="N23" s="65"/>
      <c r="O23" s="66"/>
      <c r="P23" s="65"/>
      <c r="Q23" s="66"/>
      <c r="R23" s="65">
        <f>VLOOKUP($A23,'Return Data'!$B$7:$R$2843,16,0)</f>
        <v>14.1083</v>
      </c>
      <c r="S23" s="67">
        <f t="shared" si="4"/>
        <v>15</v>
      </c>
    </row>
    <row r="24" spans="1:19" x14ac:dyDescent="0.3">
      <c r="A24" s="63" t="s">
        <v>508</v>
      </c>
      <c r="B24" s="64">
        <f>VLOOKUP($A24,'Return Data'!$B$7:$R$2843,3,0)</f>
        <v>44315</v>
      </c>
      <c r="C24" s="65">
        <f>VLOOKUP($A24,'Return Data'!$B$7:$R$2843,4,0)</f>
        <v>13.267799999999999</v>
      </c>
      <c r="D24" s="65">
        <f>VLOOKUP($A24,'Return Data'!$B$7:$R$2843,10,0)</f>
        <v>5.4297000000000004</v>
      </c>
      <c r="E24" s="66">
        <f t="shared" si="0"/>
        <v>31</v>
      </c>
      <c r="F24" s="65">
        <f>VLOOKUP($A24,'Return Data'!$B$7:$R$2843,11,0)</f>
        <v>17.5442</v>
      </c>
      <c r="G24" s="66">
        <f t="shared" si="1"/>
        <v>30</v>
      </c>
      <c r="H24" s="65">
        <f>VLOOKUP($A24,'Return Data'!$B$7:$R$2843,12,0)</f>
        <v>23.679099999999998</v>
      </c>
      <c r="I24" s="66">
        <f t="shared" si="2"/>
        <v>28</v>
      </c>
      <c r="J24" s="65">
        <f>VLOOKUP($A24,'Return Data'!$B$7:$R$2843,13,0)</f>
        <v>36.014400000000002</v>
      </c>
      <c r="K24" s="66">
        <f t="shared" si="3"/>
        <v>30</v>
      </c>
      <c r="L24" s="65">
        <f>VLOOKUP($A24,'Return Data'!$B$7:$R$2843,17,0)</f>
        <v>11.9504</v>
      </c>
      <c r="M24" s="66">
        <f t="shared" ref="M24" si="7">RANK(L24,L$8:L$40,0)</f>
        <v>23</v>
      </c>
      <c r="N24" s="65"/>
      <c r="O24" s="66"/>
      <c r="P24" s="65"/>
      <c r="Q24" s="66"/>
      <c r="R24" s="65">
        <f>VLOOKUP($A24,'Return Data'!$B$7:$R$2843,16,0)</f>
        <v>10.4963</v>
      </c>
      <c r="S24" s="67">
        <f t="shared" si="4"/>
        <v>30</v>
      </c>
    </row>
    <row r="25" spans="1:19" x14ac:dyDescent="0.3">
      <c r="A25" s="63" t="s">
        <v>511</v>
      </c>
      <c r="B25" s="64">
        <f>VLOOKUP($A25,'Return Data'!$B$7:$R$2843,3,0)</f>
        <v>44315</v>
      </c>
      <c r="C25" s="65">
        <f>VLOOKUP($A25,'Return Data'!$B$7:$R$2843,4,0)</f>
        <v>64.306899999999999</v>
      </c>
      <c r="D25" s="65">
        <f>VLOOKUP($A25,'Return Data'!$B$7:$R$2843,10,0)</f>
        <v>11.773199999999999</v>
      </c>
      <c r="E25" s="66">
        <f t="shared" si="0"/>
        <v>5</v>
      </c>
      <c r="F25" s="65">
        <f>VLOOKUP($A25,'Return Data'!$B$7:$R$2843,11,0)</f>
        <v>27.733499999999999</v>
      </c>
      <c r="G25" s="66">
        <f t="shared" si="1"/>
        <v>9</v>
      </c>
      <c r="H25" s="65">
        <f>VLOOKUP($A25,'Return Data'!$B$7:$R$2843,12,0)</f>
        <v>32.544800000000002</v>
      </c>
      <c r="I25" s="66">
        <f t="shared" si="2"/>
        <v>12</v>
      </c>
      <c r="J25" s="65">
        <f>VLOOKUP($A25,'Return Data'!$B$7:$R$2843,13,0)</f>
        <v>70.746499999999997</v>
      </c>
      <c r="K25" s="66">
        <f t="shared" si="3"/>
        <v>2</v>
      </c>
      <c r="L25" s="65">
        <f>VLOOKUP($A25,'Return Data'!$B$7:$R$2843,17,0)</f>
        <v>13.5077</v>
      </c>
      <c r="M25" s="66">
        <f>RANK(L25,L$8:L$40,0)</f>
        <v>14</v>
      </c>
      <c r="N25" s="65">
        <f>VLOOKUP($A25,'Return Data'!$B$7:$R$2843,14,0)</f>
        <v>10.9672</v>
      </c>
      <c r="O25" s="66">
        <f>RANK(N25,N$8:N$40,0)</f>
        <v>12</v>
      </c>
      <c r="P25" s="65">
        <f>VLOOKUP($A25,'Return Data'!$B$7:$R$2843,15,0)</f>
        <v>11.047800000000001</v>
      </c>
      <c r="Q25" s="66">
        <f>RANK(P25,P$8:P$40,0)</f>
        <v>19</v>
      </c>
      <c r="R25" s="65">
        <f>VLOOKUP($A25,'Return Data'!$B$7:$R$2843,16,0)</f>
        <v>12.0108</v>
      </c>
      <c r="S25" s="67">
        <f t="shared" si="4"/>
        <v>23</v>
      </c>
    </row>
    <row r="26" spans="1:19" x14ac:dyDescent="0.3">
      <c r="A26" s="63" t="s">
        <v>1854</v>
      </c>
      <c r="B26" s="64">
        <f>VLOOKUP($A26,'Return Data'!$B$7:$R$2843,3,0)</f>
        <v>44315</v>
      </c>
      <c r="C26" s="65">
        <f>VLOOKUP($A26,'Return Data'!$B$7:$R$2843,4,0)</f>
        <v>38.073</v>
      </c>
      <c r="D26" s="65">
        <f>VLOOKUP($A26,'Return Data'!$B$7:$R$2843,10,0)</f>
        <v>11.0939</v>
      </c>
      <c r="E26" s="66">
        <f t="shared" si="0"/>
        <v>7</v>
      </c>
      <c r="F26" s="65">
        <f>VLOOKUP($A26,'Return Data'!$B$7:$R$2843,11,0)</f>
        <v>28.4298</v>
      </c>
      <c r="G26" s="66">
        <f t="shared" si="1"/>
        <v>6</v>
      </c>
      <c r="H26" s="65">
        <f>VLOOKUP($A26,'Return Data'!$B$7:$R$2843,12,0)</f>
        <v>39.369599999999998</v>
      </c>
      <c r="I26" s="66">
        <f t="shared" si="2"/>
        <v>3</v>
      </c>
      <c r="J26" s="65">
        <f>VLOOKUP($A26,'Return Data'!$B$7:$R$2843,13,0)</f>
        <v>57.841700000000003</v>
      </c>
      <c r="K26" s="66">
        <f t="shared" si="3"/>
        <v>4</v>
      </c>
      <c r="L26" s="65">
        <f>VLOOKUP($A26,'Return Data'!$B$7:$R$2843,17,0)</f>
        <v>19.2469</v>
      </c>
      <c r="M26" s="66">
        <f>RANK(L26,L$8:L$40,0)</f>
        <v>4</v>
      </c>
      <c r="N26" s="65">
        <f>VLOOKUP($A26,'Return Data'!$B$7:$R$2843,14,0)</f>
        <v>13.2462</v>
      </c>
      <c r="O26" s="66">
        <f>RANK(N26,N$8:N$40,0)</f>
        <v>5</v>
      </c>
      <c r="P26" s="65">
        <f>VLOOKUP($A26,'Return Data'!$B$7:$R$2843,15,0)</f>
        <v>14.6661</v>
      </c>
      <c r="Q26" s="66">
        <f>RANK(P26,P$8:P$40,0)</f>
        <v>6</v>
      </c>
      <c r="R26" s="65">
        <f>VLOOKUP($A26,'Return Data'!$B$7:$R$2843,16,0)</f>
        <v>12.2982</v>
      </c>
      <c r="S26" s="67">
        <f t="shared" si="4"/>
        <v>21</v>
      </c>
    </row>
    <row r="27" spans="1:19" x14ac:dyDescent="0.3">
      <c r="A27" s="63" t="s">
        <v>512</v>
      </c>
      <c r="B27" s="64">
        <f>VLOOKUP($A27,'Return Data'!$B$7:$R$2843,3,0)</f>
        <v>44315</v>
      </c>
      <c r="C27" s="65">
        <f>VLOOKUP($A27,'Return Data'!$B$7:$R$2843,4,0)</f>
        <v>35.773000000000003</v>
      </c>
      <c r="D27" s="65">
        <f>VLOOKUP($A27,'Return Data'!$B$7:$R$2843,10,0)</f>
        <v>8.8515999999999995</v>
      </c>
      <c r="E27" s="66">
        <f t="shared" si="0"/>
        <v>15</v>
      </c>
      <c r="F27" s="65">
        <f>VLOOKUP($A27,'Return Data'!$B$7:$R$2843,11,0)</f>
        <v>20.561499999999999</v>
      </c>
      <c r="G27" s="66">
        <f t="shared" si="1"/>
        <v>25</v>
      </c>
      <c r="H27" s="65">
        <f>VLOOKUP($A27,'Return Data'!$B$7:$R$2843,12,0)</f>
        <v>28.0947</v>
      </c>
      <c r="I27" s="66">
        <f t="shared" si="2"/>
        <v>19</v>
      </c>
      <c r="J27" s="65">
        <f>VLOOKUP($A27,'Return Data'!$B$7:$R$2843,13,0)</f>
        <v>43.034799999999997</v>
      </c>
      <c r="K27" s="66">
        <f t="shared" si="3"/>
        <v>19</v>
      </c>
      <c r="L27" s="65">
        <f>VLOOKUP($A27,'Return Data'!$B$7:$R$2843,17,0)</f>
        <v>13.1752</v>
      </c>
      <c r="M27" s="66">
        <f>RANK(L27,L$8:L$40,0)</f>
        <v>17</v>
      </c>
      <c r="N27" s="65">
        <f>VLOOKUP($A27,'Return Data'!$B$7:$R$2843,14,0)</f>
        <v>8.2730999999999995</v>
      </c>
      <c r="O27" s="66">
        <f>RANK(N27,N$8:N$40,0)</f>
        <v>20</v>
      </c>
      <c r="P27" s="65">
        <f>VLOOKUP($A27,'Return Data'!$B$7:$R$2843,15,0)</f>
        <v>12.287100000000001</v>
      </c>
      <c r="Q27" s="66">
        <f>RANK(P27,P$8:P$40,0)</f>
        <v>11</v>
      </c>
      <c r="R27" s="65">
        <f>VLOOKUP($A27,'Return Data'!$B$7:$R$2843,16,0)</f>
        <v>14.5534</v>
      </c>
      <c r="S27" s="67">
        <f t="shared" si="4"/>
        <v>9</v>
      </c>
    </row>
    <row r="28" spans="1:19" x14ac:dyDescent="0.3">
      <c r="A28" s="63" t="s">
        <v>515</v>
      </c>
      <c r="B28" s="64">
        <f>VLOOKUP($A28,'Return Data'!$B$7:$R$2843,3,0)</f>
        <v>44315</v>
      </c>
      <c r="C28" s="65">
        <f>VLOOKUP($A28,'Return Data'!$B$7:$R$2843,4,0)</f>
        <v>132.435</v>
      </c>
      <c r="D28" s="65">
        <f>VLOOKUP($A28,'Return Data'!$B$7:$R$2843,10,0)</f>
        <v>4.4880000000000004</v>
      </c>
      <c r="E28" s="66">
        <f t="shared" si="0"/>
        <v>33</v>
      </c>
      <c r="F28" s="65">
        <f>VLOOKUP($A28,'Return Data'!$B$7:$R$2843,11,0)</f>
        <v>15.9511</v>
      </c>
      <c r="G28" s="66">
        <f t="shared" si="1"/>
        <v>33</v>
      </c>
      <c r="H28" s="65">
        <f>VLOOKUP($A28,'Return Data'!$B$7:$R$2843,12,0)</f>
        <v>21.203900000000001</v>
      </c>
      <c r="I28" s="66">
        <f t="shared" si="2"/>
        <v>33</v>
      </c>
      <c r="J28" s="65">
        <f>VLOOKUP($A28,'Return Data'!$B$7:$R$2843,13,0)</f>
        <v>30.881</v>
      </c>
      <c r="K28" s="66">
        <f t="shared" si="3"/>
        <v>33</v>
      </c>
      <c r="L28" s="65">
        <f>VLOOKUP($A28,'Return Data'!$B$7:$R$2843,17,0)</f>
        <v>11.0687</v>
      </c>
      <c r="M28" s="66">
        <f>RANK(L28,L$8:L$40,0)</f>
        <v>27</v>
      </c>
      <c r="N28" s="65">
        <f>VLOOKUP($A28,'Return Data'!$B$7:$R$2843,14,0)</f>
        <v>9.2628000000000004</v>
      </c>
      <c r="O28" s="66">
        <f>RANK(N28,N$8:N$40,0)</f>
        <v>16</v>
      </c>
      <c r="P28" s="65">
        <f>VLOOKUP($A28,'Return Data'!$B$7:$R$2843,15,0)</f>
        <v>10.5098</v>
      </c>
      <c r="Q28" s="66">
        <f>RANK(P28,P$8:P$40,0)</f>
        <v>21</v>
      </c>
      <c r="R28" s="65">
        <f>VLOOKUP($A28,'Return Data'!$B$7:$R$2843,16,0)</f>
        <v>9.9984000000000002</v>
      </c>
      <c r="S28" s="67">
        <f t="shared" si="4"/>
        <v>31</v>
      </c>
    </row>
    <row r="29" spans="1:19" x14ac:dyDescent="0.3">
      <c r="A29" s="63" t="s">
        <v>516</v>
      </c>
      <c r="B29" s="64">
        <f>VLOOKUP($A29,'Return Data'!$B$7:$R$2843,3,0)</f>
        <v>44315</v>
      </c>
      <c r="C29" s="65">
        <f>VLOOKUP($A29,'Return Data'!$B$7:$R$2843,4,0)</f>
        <v>14.6815</v>
      </c>
      <c r="D29" s="65">
        <f>VLOOKUP($A29,'Return Data'!$B$7:$R$2843,10,0)</f>
        <v>11.5997</v>
      </c>
      <c r="E29" s="66">
        <f t="shared" si="0"/>
        <v>6</v>
      </c>
      <c r="F29" s="65">
        <f>VLOOKUP($A29,'Return Data'!$B$7:$R$2843,11,0)</f>
        <v>27.788599999999999</v>
      </c>
      <c r="G29" s="66">
        <f t="shared" si="1"/>
        <v>8</v>
      </c>
      <c r="H29" s="65">
        <f>VLOOKUP($A29,'Return Data'!$B$7:$R$2843,12,0)</f>
        <v>34.410299999999999</v>
      </c>
      <c r="I29" s="66">
        <f t="shared" si="2"/>
        <v>7</v>
      </c>
      <c r="J29" s="65">
        <f>VLOOKUP($A29,'Return Data'!$B$7:$R$2843,13,0)</f>
        <v>48.468899999999998</v>
      </c>
      <c r="K29" s="66">
        <f t="shared" ref="K29" si="8">RANK(J29,J$8:J$40,0)</f>
        <v>12</v>
      </c>
      <c r="L29" s="65"/>
      <c r="M29" s="66"/>
      <c r="N29" s="65"/>
      <c r="O29" s="66"/>
      <c r="P29" s="65"/>
      <c r="Q29" s="66"/>
      <c r="R29" s="65">
        <f>VLOOKUP($A29,'Return Data'!$B$7:$R$2843,16,0)</f>
        <v>24.064599999999999</v>
      </c>
      <c r="S29" s="67">
        <f t="shared" si="4"/>
        <v>1</v>
      </c>
    </row>
    <row r="30" spans="1:19" x14ac:dyDescent="0.3">
      <c r="A30" s="63" t="s">
        <v>519</v>
      </c>
      <c r="B30" s="64">
        <f>VLOOKUP($A30,'Return Data'!$B$7:$R$2843,3,0)</f>
        <v>44315</v>
      </c>
      <c r="C30" s="65">
        <f>VLOOKUP($A30,'Return Data'!$B$7:$R$2843,4,0)</f>
        <v>20.981000000000002</v>
      </c>
      <c r="D30" s="65">
        <f>VLOOKUP($A30,'Return Data'!$B$7:$R$2843,10,0)</f>
        <v>8.0825999999999993</v>
      </c>
      <c r="E30" s="66">
        <f t="shared" si="0"/>
        <v>23</v>
      </c>
      <c r="F30" s="65">
        <f>VLOOKUP($A30,'Return Data'!$B$7:$R$2843,11,0)</f>
        <v>23.0124</v>
      </c>
      <c r="G30" s="66">
        <f t="shared" si="1"/>
        <v>21</v>
      </c>
      <c r="H30" s="65">
        <f>VLOOKUP($A30,'Return Data'!$B$7:$R$2843,12,0)</f>
        <v>27.683800000000002</v>
      </c>
      <c r="I30" s="66">
        <f t="shared" si="2"/>
        <v>20</v>
      </c>
      <c r="J30" s="65">
        <f>VLOOKUP($A30,'Return Data'!$B$7:$R$2843,13,0)</f>
        <v>43.107599999999998</v>
      </c>
      <c r="K30" s="66">
        <f t="shared" ref="K30:K40" si="9">RANK(J30,J$8:J$40,0)</f>
        <v>18</v>
      </c>
      <c r="L30" s="65">
        <f>VLOOKUP($A30,'Return Data'!$B$7:$R$2843,17,0)</f>
        <v>14.9869</v>
      </c>
      <c r="M30" s="66">
        <f>RANK(L30,L$8:L$40,0)</f>
        <v>8</v>
      </c>
      <c r="N30" s="65">
        <f>VLOOKUP($A30,'Return Data'!$B$7:$R$2843,14,0)</f>
        <v>13.6204</v>
      </c>
      <c r="O30" s="66">
        <f>RANK(N30,N$8:N$40,0)</f>
        <v>4</v>
      </c>
      <c r="P30" s="65">
        <f>VLOOKUP($A30,'Return Data'!$B$7:$R$2843,15,0)</f>
        <v>15.7858</v>
      </c>
      <c r="Q30" s="66">
        <f t="shared" ref="Q30" si="10">RANK(P30,P$8:P$40,0)</f>
        <v>2</v>
      </c>
      <c r="R30" s="65">
        <f>VLOOKUP($A30,'Return Data'!$B$7:$R$2843,16,0)</f>
        <v>13.739100000000001</v>
      </c>
      <c r="S30" s="67">
        <f t="shared" si="4"/>
        <v>16</v>
      </c>
    </row>
    <row r="31" spans="1:19" x14ac:dyDescent="0.3">
      <c r="A31" s="63" t="s">
        <v>521</v>
      </c>
      <c r="B31" s="64">
        <f>VLOOKUP($A31,'Return Data'!$B$7:$R$2843,3,0)</f>
        <v>44315</v>
      </c>
      <c r="C31" s="65">
        <f>VLOOKUP($A31,'Return Data'!$B$7:$R$2843,4,0)</f>
        <v>14.3748</v>
      </c>
      <c r="D31" s="65">
        <f>VLOOKUP($A31,'Return Data'!$B$7:$R$2843,10,0)</f>
        <v>5.3886000000000003</v>
      </c>
      <c r="E31" s="66">
        <f t="shared" si="0"/>
        <v>32</v>
      </c>
      <c r="F31" s="65">
        <f>VLOOKUP($A31,'Return Data'!$B$7:$R$2843,11,0)</f>
        <v>17.428699999999999</v>
      </c>
      <c r="G31" s="66">
        <f t="shared" si="1"/>
        <v>31</v>
      </c>
      <c r="H31" s="65">
        <f>VLOOKUP($A31,'Return Data'!$B$7:$R$2843,12,0)</f>
        <v>23.149899999999999</v>
      </c>
      <c r="I31" s="66">
        <f t="shared" si="2"/>
        <v>30</v>
      </c>
      <c r="J31" s="65">
        <f>VLOOKUP($A31,'Return Data'!$B$7:$R$2843,13,0)</f>
        <v>34.604300000000002</v>
      </c>
      <c r="K31" s="66">
        <f t="shared" si="9"/>
        <v>32</v>
      </c>
      <c r="L31" s="65"/>
      <c r="M31" s="66"/>
      <c r="N31" s="65"/>
      <c r="O31" s="66"/>
      <c r="P31" s="65"/>
      <c r="Q31" s="66"/>
      <c r="R31" s="65">
        <f>VLOOKUP($A31,'Return Data'!$B$7:$R$2843,16,0)</f>
        <v>14.8277</v>
      </c>
      <c r="S31" s="67">
        <f t="shared" si="4"/>
        <v>8</v>
      </c>
    </row>
    <row r="32" spans="1:19" x14ac:dyDescent="0.3">
      <c r="A32" s="63" t="s">
        <v>524</v>
      </c>
      <c r="B32" s="64">
        <f>VLOOKUP($A32,'Return Data'!$B$7:$R$2843,3,0)</f>
        <v>44315</v>
      </c>
      <c r="C32" s="65">
        <f>VLOOKUP($A32,'Return Data'!$B$7:$R$2843,4,0)</f>
        <v>62.787100000000002</v>
      </c>
      <c r="D32" s="65">
        <f>VLOOKUP($A32,'Return Data'!$B$7:$R$2843,10,0)</f>
        <v>12.1112</v>
      </c>
      <c r="E32" s="66">
        <f t="shared" si="0"/>
        <v>4</v>
      </c>
      <c r="F32" s="65">
        <f>VLOOKUP($A32,'Return Data'!$B$7:$R$2843,11,0)</f>
        <v>30.5687</v>
      </c>
      <c r="G32" s="66">
        <f t="shared" si="1"/>
        <v>4</v>
      </c>
      <c r="H32" s="65">
        <f>VLOOKUP($A32,'Return Data'!$B$7:$R$2843,12,0)</f>
        <v>34.837200000000003</v>
      </c>
      <c r="I32" s="66">
        <f t="shared" si="2"/>
        <v>6</v>
      </c>
      <c r="J32" s="65">
        <f>VLOOKUP($A32,'Return Data'!$B$7:$R$2843,13,0)</f>
        <v>51.994500000000002</v>
      </c>
      <c r="K32" s="66">
        <f t="shared" si="9"/>
        <v>6</v>
      </c>
      <c r="L32" s="65">
        <f>VLOOKUP($A32,'Return Data'!$B$7:$R$2843,17,0)</f>
        <v>3.1444000000000001</v>
      </c>
      <c r="M32" s="66">
        <f t="shared" ref="M32:M40" si="11">RANK(L32,L$8:L$40,0)</f>
        <v>29</v>
      </c>
      <c r="N32" s="65">
        <f>VLOOKUP($A32,'Return Data'!$B$7:$R$2843,14,0)</f>
        <v>2.3555000000000001</v>
      </c>
      <c r="O32" s="66">
        <f t="shared" ref="O32:O40" si="12">RANK(N32,N$8:N$40,0)</f>
        <v>26</v>
      </c>
      <c r="P32" s="65">
        <f>VLOOKUP($A32,'Return Data'!$B$7:$R$2843,15,0)</f>
        <v>8.6730999999999998</v>
      </c>
      <c r="Q32" s="66">
        <f t="shared" ref="Q32:Q40" si="13">RANK(P32,P$8:P$40,0)</f>
        <v>22</v>
      </c>
      <c r="R32" s="65">
        <f>VLOOKUP($A32,'Return Data'!$B$7:$R$2843,16,0)</f>
        <v>11.276300000000001</v>
      </c>
      <c r="S32" s="67">
        <f t="shared" si="4"/>
        <v>26</v>
      </c>
    </row>
    <row r="33" spans="1:19" x14ac:dyDescent="0.3">
      <c r="A33" s="63" t="s">
        <v>530</v>
      </c>
      <c r="B33" s="64">
        <f>VLOOKUP($A33,'Return Data'!$B$7:$R$2843,3,0)</f>
        <v>44315</v>
      </c>
      <c r="C33" s="65">
        <f>VLOOKUP($A33,'Return Data'!$B$7:$R$2843,4,0)</f>
        <v>95.55</v>
      </c>
      <c r="D33" s="65">
        <f>VLOOKUP($A33,'Return Data'!$B$7:$R$2843,10,0)</f>
        <v>10.3604</v>
      </c>
      <c r="E33" s="66">
        <f t="shared" si="0"/>
        <v>8</v>
      </c>
      <c r="F33" s="65">
        <f>VLOOKUP($A33,'Return Data'!$B$7:$R$2843,11,0)</f>
        <v>23.545400000000001</v>
      </c>
      <c r="G33" s="66">
        <f t="shared" si="1"/>
        <v>18</v>
      </c>
      <c r="H33" s="65">
        <f>VLOOKUP($A33,'Return Data'!$B$7:$R$2843,12,0)</f>
        <v>30.872499999999999</v>
      </c>
      <c r="I33" s="66">
        <f t="shared" si="2"/>
        <v>14</v>
      </c>
      <c r="J33" s="65">
        <f>VLOOKUP($A33,'Return Data'!$B$7:$R$2843,13,0)</f>
        <v>45.922400000000003</v>
      </c>
      <c r="K33" s="66">
        <f t="shared" si="9"/>
        <v>14</v>
      </c>
      <c r="L33" s="65">
        <f>VLOOKUP($A33,'Return Data'!$B$7:$R$2843,17,0)</f>
        <v>13.5984</v>
      </c>
      <c r="M33" s="66">
        <f t="shared" si="11"/>
        <v>13</v>
      </c>
      <c r="N33" s="65">
        <f>VLOOKUP($A33,'Return Data'!$B$7:$R$2843,14,0)</f>
        <v>9.9652999999999992</v>
      </c>
      <c r="O33" s="66">
        <f t="shared" si="12"/>
        <v>14</v>
      </c>
      <c r="P33" s="65">
        <f>VLOOKUP($A33,'Return Data'!$B$7:$R$2843,15,0)</f>
        <v>11.1525</v>
      </c>
      <c r="Q33" s="66">
        <f t="shared" si="13"/>
        <v>18</v>
      </c>
      <c r="R33" s="65">
        <f>VLOOKUP($A33,'Return Data'!$B$7:$R$2843,16,0)</f>
        <v>12.112500000000001</v>
      </c>
      <c r="S33" s="67">
        <f t="shared" si="4"/>
        <v>22</v>
      </c>
    </row>
    <row r="34" spans="1:19" x14ac:dyDescent="0.3">
      <c r="A34" s="63" t="s">
        <v>532</v>
      </c>
      <c r="B34" s="64">
        <f>VLOOKUP($A34,'Return Data'!$B$7:$R$2843,3,0)</f>
        <v>44315</v>
      </c>
      <c r="C34" s="65">
        <f>VLOOKUP($A34,'Return Data'!$B$7:$R$2843,4,0)</f>
        <v>104.4</v>
      </c>
      <c r="D34" s="65">
        <f>VLOOKUP($A34,'Return Data'!$B$7:$R$2843,10,0)</f>
        <v>8.8407</v>
      </c>
      <c r="E34" s="66">
        <f t="shared" si="0"/>
        <v>16</v>
      </c>
      <c r="F34" s="65">
        <f>VLOOKUP($A34,'Return Data'!$B$7:$R$2843,11,0)</f>
        <v>24.034700000000001</v>
      </c>
      <c r="G34" s="66">
        <f t="shared" si="1"/>
        <v>17</v>
      </c>
      <c r="H34" s="65">
        <f>VLOOKUP($A34,'Return Data'!$B$7:$R$2843,12,0)</f>
        <v>29.400099999999998</v>
      </c>
      <c r="I34" s="66">
        <f t="shared" si="2"/>
        <v>18</v>
      </c>
      <c r="J34" s="65">
        <f>VLOOKUP($A34,'Return Data'!$B$7:$R$2843,13,0)</f>
        <v>44.778799999999997</v>
      </c>
      <c r="K34" s="66">
        <f t="shared" si="9"/>
        <v>15</v>
      </c>
      <c r="L34" s="65">
        <f>VLOOKUP($A34,'Return Data'!$B$7:$R$2843,17,0)</f>
        <v>12.1973</v>
      </c>
      <c r="M34" s="66">
        <f t="shared" si="11"/>
        <v>21</v>
      </c>
      <c r="N34" s="65">
        <f>VLOOKUP($A34,'Return Data'!$B$7:$R$2843,14,0)</f>
        <v>8.6332000000000004</v>
      </c>
      <c r="O34" s="66">
        <f t="shared" si="12"/>
        <v>19</v>
      </c>
      <c r="P34" s="65">
        <f>VLOOKUP($A34,'Return Data'!$B$7:$R$2843,15,0)</f>
        <v>15.176</v>
      </c>
      <c r="Q34" s="66">
        <f t="shared" si="13"/>
        <v>4</v>
      </c>
      <c r="R34" s="65">
        <f>VLOOKUP($A34,'Return Data'!$B$7:$R$2843,16,0)</f>
        <v>14.246600000000001</v>
      </c>
      <c r="S34" s="67">
        <f t="shared" si="4"/>
        <v>13</v>
      </c>
    </row>
    <row r="35" spans="1:19" x14ac:dyDescent="0.3">
      <c r="A35" s="63" t="s">
        <v>534</v>
      </c>
      <c r="B35" s="64">
        <f>VLOOKUP($A35,'Return Data'!$B$7:$R$2843,3,0)</f>
        <v>44315</v>
      </c>
      <c r="C35" s="65">
        <f>VLOOKUP($A35,'Return Data'!$B$7:$R$2843,4,0)</f>
        <v>230.3571</v>
      </c>
      <c r="D35" s="65">
        <f>VLOOKUP($A35,'Return Data'!$B$7:$R$2843,10,0)</f>
        <v>16.783300000000001</v>
      </c>
      <c r="E35" s="66">
        <f t="shared" si="0"/>
        <v>1</v>
      </c>
      <c r="F35" s="65">
        <f>VLOOKUP($A35,'Return Data'!$B$7:$R$2843,11,0)</f>
        <v>36.5837</v>
      </c>
      <c r="G35" s="66">
        <f t="shared" si="1"/>
        <v>2</v>
      </c>
      <c r="H35" s="65">
        <f>VLOOKUP($A35,'Return Data'!$B$7:$R$2843,12,0)</f>
        <v>53.273800000000001</v>
      </c>
      <c r="I35" s="66">
        <f t="shared" si="2"/>
        <v>1</v>
      </c>
      <c r="J35" s="65">
        <f>VLOOKUP($A35,'Return Data'!$B$7:$R$2843,13,0)</f>
        <v>86.917000000000002</v>
      </c>
      <c r="K35" s="66">
        <f t="shared" si="9"/>
        <v>1</v>
      </c>
      <c r="L35" s="65">
        <f>VLOOKUP($A35,'Return Data'!$B$7:$R$2843,17,0)</f>
        <v>28.3414</v>
      </c>
      <c r="M35" s="66">
        <f t="shared" si="11"/>
        <v>1</v>
      </c>
      <c r="N35" s="65">
        <f>VLOOKUP($A35,'Return Data'!$B$7:$R$2843,14,0)</f>
        <v>20.686800000000002</v>
      </c>
      <c r="O35" s="66">
        <f t="shared" si="12"/>
        <v>1</v>
      </c>
      <c r="P35" s="65">
        <f>VLOOKUP($A35,'Return Data'!$B$7:$R$2843,15,0)</f>
        <v>17.134599999999999</v>
      </c>
      <c r="Q35" s="66">
        <f t="shared" si="13"/>
        <v>1</v>
      </c>
      <c r="R35" s="65">
        <f>VLOOKUP($A35,'Return Data'!$B$7:$R$2843,16,0)</f>
        <v>16.7682</v>
      </c>
      <c r="S35" s="67">
        <f t="shared" si="4"/>
        <v>2</v>
      </c>
    </row>
    <row r="36" spans="1:19" x14ac:dyDescent="0.3">
      <c r="A36" s="63" t="s">
        <v>1858</v>
      </c>
      <c r="B36" s="64">
        <f>VLOOKUP($A36,'Return Data'!$B$7:$R$2843,3,0)</f>
        <v>44315</v>
      </c>
      <c r="C36" s="65">
        <f>VLOOKUP($A36,'Return Data'!$B$7:$R$2843,4,0)</f>
        <v>187.38560000000001</v>
      </c>
      <c r="D36" s="65">
        <f>VLOOKUP($A36,'Return Data'!$B$7:$R$2843,10,0)</f>
        <v>8.3157999999999994</v>
      </c>
      <c r="E36" s="66">
        <f t="shared" si="0"/>
        <v>21</v>
      </c>
      <c r="F36" s="65">
        <f>VLOOKUP($A36,'Return Data'!$B$7:$R$2843,11,0)</f>
        <v>23.539400000000001</v>
      </c>
      <c r="G36" s="66">
        <f t="shared" si="1"/>
        <v>19</v>
      </c>
      <c r="H36" s="65">
        <f>VLOOKUP($A36,'Return Data'!$B$7:$R$2843,12,0)</f>
        <v>26.303100000000001</v>
      </c>
      <c r="I36" s="66">
        <f t="shared" si="2"/>
        <v>24</v>
      </c>
      <c r="J36" s="65">
        <f>VLOOKUP($A36,'Return Data'!$B$7:$R$2843,13,0)</f>
        <v>39.424199999999999</v>
      </c>
      <c r="K36" s="66">
        <f t="shared" si="9"/>
        <v>26</v>
      </c>
      <c r="L36" s="65">
        <f>VLOOKUP($A36,'Return Data'!$B$7:$R$2843,17,0)</f>
        <v>14.667199999999999</v>
      </c>
      <c r="M36" s="66">
        <f t="shared" si="11"/>
        <v>10</v>
      </c>
      <c r="N36" s="65">
        <f>VLOOKUP($A36,'Return Data'!$B$7:$R$2843,14,0)</f>
        <v>11.825699999999999</v>
      </c>
      <c r="O36" s="66">
        <f t="shared" si="12"/>
        <v>7</v>
      </c>
      <c r="P36" s="65">
        <f>VLOOKUP($A36,'Return Data'!$B$7:$R$2843,15,0)</f>
        <v>13.6516</v>
      </c>
      <c r="Q36" s="66">
        <f t="shared" si="13"/>
        <v>9</v>
      </c>
      <c r="R36" s="65">
        <f>VLOOKUP($A36,'Return Data'!$B$7:$R$2843,16,0)</f>
        <v>15.428800000000001</v>
      </c>
      <c r="S36" s="67">
        <f t="shared" si="4"/>
        <v>4</v>
      </c>
    </row>
    <row r="37" spans="1:19" x14ac:dyDescent="0.3">
      <c r="A37" s="63" t="s">
        <v>535</v>
      </c>
      <c r="B37" s="64">
        <f>VLOOKUP($A37,'Return Data'!$B$7:$R$2843,3,0)</f>
        <v>44315</v>
      </c>
      <c r="C37" s="65">
        <f>VLOOKUP($A37,'Return Data'!$B$7:$R$2843,4,0)</f>
        <v>21.956600000000002</v>
      </c>
      <c r="D37" s="65">
        <f>VLOOKUP($A37,'Return Data'!$B$7:$R$2843,10,0)</f>
        <v>6.3815</v>
      </c>
      <c r="E37" s="66">
        <f t="shared" si="0"/>
        <v>29</v>
      </c>
      <c r="F37" s="65">
        <f>VLOOKUP($A37,'Return Data'!$B$7:$R$2843,11,0)</f>
        <v>18.209599999999998</v>
      </c>
      <c r="G37" s="66">
        <f t="shared" si="1"/>
        <v>29</v>
      </c>
      <c r="H37" s="65">
        <f>VLOOKUP($A37,'Return Data'!$B$7:$R$2843,12,0)</f>
        <v>22.296399999999998</v>
      </c>
      <c r="I37" s="66">
        <f t="shared" si="2"/>
        <v>32</v>
      </c>
      <c r="J37" s="65">
        <f>VLOOKUP($A37,'Return Data'!$B$7:$R$2843,13,0)</f>
        <v>36.152299999999997</v>
      </c>
      <c r="K37" s="66">
        <f t="shared" si="9"/>
        <v>29</v>
      </c>
      <c r="L37" s="65">
        <f>VLOOKUP($A37,'Return Data'!$B$7:$R$2843,17,0)</f>
        <v>12.228</v>
      </c>
      <c r="M37" s="66">
        <f t="shared" si="11"/>
        <v>20</v>
      </c>
      <c r="N37" s="65">
        <f>VLOOKUP($A37,'Return Data'!$B$7:$R$2843,14,0)</f>
        <v>9.4459</v>
      </c>
      <c r="O37" s="66">
        <f t="shared" si="12"/>
        <v>15</v>
      </c>
      <c r="P37" s="65">
        <f>VLOOKUP($A37,'Return Data'!$B$7:$R$2843,15,0)</f>
        <v>11.359500000000001</v>
      </c>
      <c r="Q37" s="66">
        <f t="shared" si="13"/>
        <v>17</v>
      </c>
      <c r="R37" s="65">
        <f>VLOOKUP($A37,'Return Data'!$B$7:$R$2843,16,0)</f>
        <v>11.222099999999999</v>
      </c>
      <c r="S37" s="67">
        <f t="shared" si="4"/>
        <v>27</v>
      </c>
    </row>
    <row r="38" spans="1:19" x14ac:dyDescent="0.3">
      <c r="A38" s="63" t="s">
        <v>538</v>
      </c>
      <c r="B38" s="64">
        <f>VLOOKUP($A38,'Return Data'!$B$7:$R$2843,3,0)</f>
        <v>44315</v>
      </c>
      <c r="C38" s="65">
        <f>VLOOKUP($A38,'Return Data'!$B$7:$R$2843,4,0)</f>
        <v>121.6127</v>
      </c>
      <c r="D38" s="65">
        <f>VLOOKUP($A38,'Return Data'!$B$7:$R$2843,10,0)</f>
        <v>7.4013999999999998</v>
      </c>
      <c r="E38" s="66">
        <f t="shared" si="0"/>
        <v>26</v>
      </c>
      <c r="F38" s="65">
        <f>VLOOKUP($A38,'Return Data'!$B$7:$R$2843,11,0)</f>
        <v>21.937200000000001</v>
      </c>
      <c r="G38" s="66">
        <f t="shared" si="1"/>
        <v>22</v>
      </c>
      <c r="H38" s="65">
        <f>VLOOKUP($A38,'Return Data'!$B$7:$R$2843,12,0)</f>
        <v>25.7651</v>
      </c>
      <c r="I38" s="66">
        <f t="shared" si="2"/>
        <v>26</v>
      </c>
      <c r="J38" s="65">
        <f>VLOOKUP($A38,'Return Data'!$B$7:$R$2843,13,0)</f>
        <v>38.359099999999998</v>
      </c>
      <c r="K38" s="66">
        <f t="shared" si="9"/>
        <v>27</v>
      </c>
      <c r="L38" s="65">
        <f>VLOOKUP($A38,'Return Data'!$B$7:$R$2843,17,0)</f>
        <v>13.350099999999999</v>
      </c>
      <c r="M38" s="66">
        <f t="shared" si="11"/>
        <v>16</v>
      </c>
      <c r="N38" s="65">
        <f>VLOOKUP($A38,'Return Data'!$B$7:$R$2843,14,0)</f>
        <v>11.0015</v>
      </c>
      <c r="O38" s="66">
        <f t="shared" si="12"/>
        <v>11</v>
      </c>
      <c r="P38" s="65">
        <f>VLOOKUP($A38,'Return Data'!$B$7:$R$2843,15,0)</f>
        <v>13.9734</v>
      </c>
      <c r="Q38" s="66">
        <f t="shared" si="13"/>
        <v>8</v>
      </c>
      <c r="R38" s="65">
        <f>VLOOKUP($A38,'Return Data'!$B$7:$R$2843,16,0)</f>
        <v>11.190200000000001</v>
      </c>
      <c r="S38" s="67">
        <f t="shared" si="4"/>
        <v>28</v>
      </c>
    </row>
    <row r="39" spans="1:19" x14ac:dyDescent="0.3">
      <c r="A39" s="63" t="s">
        <v>539</v>
      </c>
      <c r="B39" s="64">
        <f>VLOOKUP($A39,'Return Data'!$B$7:$R$2843,3,0)</f>
        <v>44315</v>
      </c>
      <c r="C39" s="65">
        <f>VLOOKUP($A39,'Return Data'!$B$7:$R$2843,4,0)</f>
        <v>280.4554</v>
      </c>
      <c r="D39" s="65">
        <f>VLOOKUP($A39,'Return Data'!$B$7:$R$2843,10,0)</f>
        <v>8.5695999999999994</v>
      </c>
      <c r="E39" s="66">
        <f t="shared" si="0"/>
        <v>19</v>
      </c>
      <c r="F39" s="65">
        <f>VLOOKUP($A39,'Return Data'!$B$7:$R$2843,11,0)</f>
        <v>23.338999999999999</v>
      </c>
      <c r="G39" s="66">
        <f t="shared" si="1"/>
        <v>20</v>
      </c>
      <c r="H39" s="65">
        <f>VLOOKUP($A39,'Return Data'!$B$7:$R$2843,12,0)</f>
        <v>27.543099999999999</v>
      </c>
      <c r="I39" s="66">
        <f t="shared" si="2"/>
        <v>21</v>
      </c>
      <c r="J39" s="65">
        <f>VLOOKUP($A39,'Return Data'!$B$7:$R$2843,13,0)</f>
        <v>42.939</v>
      </c>
      <c r="K39" s="66">
        <f t="shared" si="9"/>
        <v>20</v>
      </c>
      <c r="L39" s="65">
        <f>VLOOKUP($A39,'Return Data'!$B$7:$R$2843,17,0)</f>
        <v>11.558999999999999</v>
      </c>
      <c r="M39" s="66">
        <f t="shared" si="11"/>
        <v>25</v>
      </c>
      <c r="N39" s="65">
        <f>VLOOKUP($A39,'Return Data'!$B$7:$R$2843,14,0)</f>
        <v>8.7579999999999991</v>
      </c>
      <c r="O39" s="66">
        <f t="shared" si="12"/>
        <v>18</v>
      </c>
      <c r="P39" s="65">
        <f>VLOOKUP($A39,'Return Data'!$B$7:$R$2843,15,0)</f>
        <v>10.642300000000001</v>
      </c>
      <c r="Q39" s="66">
        <f t="shared" si="13"/>
        <v>20</v>
      </c>
      <c r="R39" s="65">
        <f>VLOOKUP($A39,'Return Data'!$B$7:$R$2843,16,0)</f>
        <v>13.289400000000001</v>
      </c>
      <c r="S39" s="67">
        <f t="shared" si="4"/>
        <v>18</v>
      </c>
    </row>
    <row r="40" spans="1:19" x14ac:dyDescent="0.3">
      <c r="A40" s="63" t="s">
        <v>541</v>
      </c>
      <c r="B40" s="64">
        <f>VLOOKUP($A40,'Return Data'!$B$7:$R$2843,3,0)</f>
        <v>44315</v>
      </c>
      <c r="C40" s="65">
        <f>VLOOKUP($A40,'Return Data'!$B$7:$R$2843,4,0)</f>
        <v>220.3622</v>
      </c>
      <c r="D40" s="65">
        <f>VLOOKUP($A40,'Return Data'!$B$7:$R$2843,10,0)</f>
        <v>10.0946</v>
      </c>
      <c r="E40" s="66">
        <f t="shared" si="0"/>
        <v>9</v>
      </c>
      <c r="F40" s="65">
        <f>VLOOKUP($A40,'Return Data'!$B$7:$R$2843,11,0)</f>
        <v>28.610299999999999</v>
      </c>
      <c r="G40" s="66">
        <f t="shared" si="1"/>
        <v>5</v>
      </c>
      <c r="H40" s="65">
        <f>VLOOKUP($A40,'Return Data'!$B$7:$R$2843,12,0)</f>
        <v>32.835599999999999</v>
      </c>
      <c r="I40" s="66">
        <f t="shared" si="2"/>
        <v>11</v>
      </c>
      <c r="J40" s="65">
        <f>VLOOKUP($A40,'Return Data'!$B$7:$R$2843,13,0)</f>
        <v>51.987200000000001</v>
      </c>
      <c r="K40" s="66">
        <f t="shared" si="9"/>
        <v>7</v>
      </c>
      <c r="L40" s="65">
        <f>VLOOKUP($A40,'Return Data'!$B$7:$R$2843,17,0)</f>
        <v>12.168799999999999</v>
      </c>
      <c r="M40" s="66">
        <f t="shared" si="11"/>
        <v>22</v>
      </c>
      <c r="N40" s="65">
        <f>VLOOKUP($A40,'Return Data'!$B$7:$R$2843,14,0)</f>
        <v>7.9012000000000002</v>
      </c>
      <c r="O40" s="66">
        <f t="shared" si="12"/>
        <v>22</v>
      </c>
      <c r="P40" s="65">
        <f>VLOOKUP($A40,'Return Data'!$B$7:$R$2843,15,0)</f>
        <v>11.636900000000001</v>
      </c>
      <c r="Q40" s="66">
        <f t="shared" si="13"/>
        <v>15</v>
      </c>
      <c r="R40" s="65">
        <f>VLOOKUP($A40,'Return Data'!$B$7:$R$2843,16,0)</f>
        <v>11.6272</v>
      </c>
      <c r="S40" s="67">
        <f t="shared" si="4"/>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9.1444121212121239</v>
      </c>
      <c r="E42" s="74"/>
      <c r="F42" s="75">
        <f>AVERAGE(F8:F40)</f>
        <v>24.238575757575759</v>
      </c>
      <c r="G42" s="74"/>
      <c r="H42" s="75">
        <f>AVERAGE(H8:H40)</f>
        <v>30.677357575757568</v>
      </c>
      <c r="I42" s="74"/>
      <c r="J42" s="75">
        <f>AVERAGE(J8:J40)</f>
        <v>46.320224242424231</v>
      </c>
      <c r="K42" s="74"/>
      <c r="L42" s="75">
        <f>AVERAGE(L8:L40)</f>
        <v>14.141272413793105</v>
      </c>
      <c r="M42" s="74"/>
      <c r="N42" s="75">
        <f>AVERAGE(N8:N40)</f>
        <v>10.411746153846151</v>
      </c>
      <c r="O42" s="74"/>
      <c r="P42" s="75">
        <f>AVERAGE(P8:P40)</f>
        <v>12.898168181818182</v>
      </c>
      <c r="Q42" s="74"/>
      <c r="R42" s="75">
        <f>AVERAGE(R8:R40)</f>
        <v>13.378806060606061</v>
      </c>
      <c r="S42" s="76"/>
    </row>
    <row r="43" spans="1:19" x14ac:dyDescent="0.3">
      <c r="A43" s="73" t="s">
        <v>28</v>
      </c>
      <c r="B43" s="74"/>
      <c r="C43" s="74"/>
      <c r="D43" s="75">
        <f>MIN(D8:D40)</f>
        <v>4.4880000000000004</v>
      </c>
      <c r="E43" s="74"/>
      <c r="F43" s="75">
        <f>MIN(F8:F40)</f>
        <v>15.9511</v>
      </c>
      <c r="G43" s="74"/>
      <c r="H43" s="75">
        <f>MIN(H8:H40)</f>
        <v>21.203900000000001</v>
      </c>
      <c r="I43" s="74"/>
      <c r="J43" s="75">
        <f>MIN(J8:J40)</f>
        <v>30.881</v>
      </c>
      <c r="K43" s="74"/>
      <c r="L43" s="75">
        <f>MIN(L8:L40)</f>
        <v>3.1444000000000001</v>
      </c>
      <c r="M43" s="74"/>
      <c r="N43" s="75">
        <f>MIN(N8:N40)</f>
        <v>2.3555000000000001</v>
      </c>
      <c r="O43" s="74"/>
      <c r="P43" s="75">
        <f>MIN(P8:P40)</f>
        <v>8.6730999999999998</v>
      </c>
      <c r="Q43" s="74"/>
      <c r="R43" s="75">
        <f>MIN(R8:R40)</f>
        <v>9.2522000000000002</v>
      </c>
      <c r="S43" s="76"/>
    </row>
    <row r="44" spans="1:19" ht="15" thickBot="1" x14ac:dyDescent="0.35">
      <c r="A44" s="77" t="s">
        <v>29</v>
      </c>
      <c r="B44" s="78"/>
      <c r="C44" s="78"/>
      <c r="D44" s="79">
        <f>MAX(D8:D40)</f>
        <v>16.783300000000001</v>
      </c>
      <c r="E44" s="78"/>
      <c r="F44" s="79">
        <f>MAX(F8:F40)</f>
        <v>38.395200000000003</v>
      </c>
      <c r="G44" s="78"/>
      <c r="H44" s="79">
        <f>MAX(H8:H40)</f>
        <v>53.273800000000001</v>
      </c>
      <c r="I44" s="78"/>
      <c r="J44" s="79">
        <f>MAX(J8:J40)</f>
        <v>86.917000000000002</v>
      </c>
      <c r="K44" s="78"/>
      <c r="L44" s="79">
        <f>MAX(L8:L40)</f>
        <v>28.3414</v>
      </c>
      <c r="M44" s="78"/>
      <c r="N44" s="79">
        <f>MAX(N8:N40)</f>
        <v>20.686800000000002</v>
      </c>
      <c r="O44" s="78"/>
      <c r="P44" s="79">
        <f>MAX(P8:P40)</f>
        <v>17.134599999999999</v>
      </c>
      <c r="Q44" s="78"/>
      <c r="R44" s="79">
        <f>MAX(R8:R40)</f>
        <v>24.064599999999999</v>
      </c>
      <c r="S44" s="80"/>
    </row>
    <row r="45" spans="1:19" x14ac:dyDescent="0.3">
      <c r="A45" s="112" t="s">
        <v>432</v>
      </c>
    </row>
    <row r="46" spans="1:19" x14ac:dyDescent="0.3">
      <c r="A46" s="14" t="s">
        <v>340</v>
      </c>
    </row>
  </sheetData>
  <sheetProtection algorithmName="SHA-512" hashValue="LernkouVxpAficyJPyTbYsVR8jXqnMKKLe3GBv6QWMZexm1wcsJvOl8VB5GyNFhb+hzMfeMo5rxuPrSW2Y8Alw==" saltValue="q21zkQG8iu/T7hN7LwlMp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44315</v>
      </c>
      <c r="C8" s="65">
        <f>VLOOKUP($A8,'Return Data'!$B$7:$R$2843,4,0)</f>
        <v>930.3</v>
      </c>
      <c r="D8" s="65">
        <f>VLOOKUP($A8,'Return Data'!$B$7:$R$2843,10,0)</f>
        <v>9.7685999999999993</v>
      </c>
      <c r="E8" s="66">
        <f t="shared" ref="E8:E40" si="0">RANK(D8,D$8:D$40,0)</f>
        <v>10</v>
      </c>
      <c r="F8" s="65">
        <f>VLOOKUP($A8,'Return Data'!$B$7:$R$2843,11,0)</f>
        <v>25.8352</v>
      </c>
      <c r="G8" s="66">
        <f t="shared" ref="G8:G40" si="1">RANK(F8,F$8:F$40,0)</f>
        <v>11</v>
      </c>
      <c r="H8" s="65">
        <f>VLOOKUP($A8,'Return Data'!$B$7:$R$2843,12,0)</f>
        <v>33.588900000000002</v>
      </c>
      <c r="I8" s="66">
        <f t="shared" ref="I8:I40" si="2">RANK(H8,H$8:H$40,0)</f>
        <v>7</v>
      </c>
      <c r="J8" s="65">
        <f>VLOOKUP($A8,'Return Data'!$B$7:$R$2843,13,0)</f>
        <v>48.938600000000001</v>
      </c>
      <c r="K8" s="66">
        <f t="shared" ref="K8:K29" si="3">RANK(J8,J$8:J$40,0)</f>
        <v>8</v>
      </c>
      <c r="L8" s="65">
        <f>VLOOKUP($A8,'Return Data'!$B$7:$R$2843,17,0)</f>
        <v>11.0761</v>
      </c>
      <c r="M8" s="66">
        <f>RANK(L8,L$8:L$40,0)</f>
        <v>21</v>
      </c>
      <c r="N8" s="65">
        <f>VLOOKUP($A8,'Return Data'!$B$7:$R$2843,14,0)</f>
        <v>6.9504000000000001</v>
      </c>
      <c r="O8" s="66">
        <f>RANK(N8,N$8:N$40,0)</f>
        <v>23</v>
      </c>
      <c r="P8" s="65">
        <f>VLOOKUP($A8,'Return Data'!$B$7:$R$2843,15,0)</f>
        <v>10.461600000000001</v>
      </c>
      <c r="Q8" s="66">
        <f>RANK(P8,P$8:P$40,0)</f>
        <v>15</v>
      </c>
      <c r="R8" s="65">
        <f>VLOOKUP($A8,'Return Data'!$B$7:$R$2843,16,0)</f>
        <v>18.862300000000001</v>
      </c>
      <c r="S8" s="67">
        <f t="shared" ref="S8:S40" si="4">RANK(R8,R$8:R$40,0)</f>
        <v>2</v>
      </c>
    </row>
    <row r="9" spans="1:20" x14ac:dyDescent="0.3">
      <c r="A9" s="63" t="s">
        <v>481</v>
      </c>
      <c r="B9" s="64">
        <f>VLOOKUP($A9,'Return Data'!$B$7:$R$2843,3,0)</f>
        <v>44315</v>
      </c>
      <c r="C9" s="65">
        <f>VLOOKUP($A9,'Return Data'!$B$7:$R$2843,4,0)</f>
        <v>13.25</v>
      </c>
      <c r="D9" s="65">
        <f>VLOOKUP($A9,'Return Data'!$B$7:$R$2843,10,0)</f>
        <v>5.8307000000000002</v>
      </c>
      <c r="E9" s="66">
        <f t="shared" si="0"/>
        <v>30</v>
      </c>
      <c r="F9" s="65">
        <f>VLOOKUP($A9,'Return Data'!$B$7:$R$2843,11,0)</f>
        <v>17.987500000000001</v>
      </c>
      <c r="G9" s="66">
        <f t="shared" si="1"/>
        <v>28</v>
      </c>
      <c r="H9" s="65">
        <f>VLOOKUP($A9,'Return Data'!$B$7:$R$2843,12,0)</f>
        <v>24.296399999999998</v>
      </c>
      <c r="I9" s="66">
        <f t="shared" si="2"/>
        <v>27</v>
      </c>
      <c r="J9" s="65">
        <f>VLOOKUP($A9,'Return Data'!$B$7:$R$2843,13,0)</f>
        <v>38.743499999999997</v>
      </c>
      <c r="K9" s="66">
        <f t="shared" si="3"/>
        <v>23</v>
      </c>
      <c r="L9" s="65">
        <f>VLOOKUP($A9,'Return Data'!$B$7:$R$2843,17,0)</f>
        <v>13.8933</v>
      </c>
      <c r="M9" s="66">
        <f>RANK(L9,L$8:L$40,0)</f>
        <v>8</v>
      </c>
      <c r="N9" s="65"/>
      <c r="O9" s="66"/>
      <c r="P9" s="65"/>
      <c r="Q9" s="66"/>
      <c r="R9" s="65">
        <f>VLOOKUP($A9,'Return Data'!$B$7:$R$2843,16,0)</f>
        <v>10.8863</v>
      </c>
      <c r="S9" s="67">
        <f t="shared" si="4"/>
        <v>25</v>
      </c>
    </row>
    <row r="10" spans="1:20" x14ac:dyDescent="0.3">
      <c r="A10" s="63" t="s">
        <v>482</v>
      </c>
      <c r="B10" s="64">
        <f>VLOOKUP($A10,'Return Data'!$B$7:$R$2843,3,0)</f>
        <v>44315</v>
      </c>
      <c r="C10" s="65">
        <f>VLOOKUP($A10,'Return Data'!$B$7:$R$2843,4,0)</f>
        <v>69.66</v>
      </c>
      <c r="D10" s="65">
        <f>VLOOKUP($A10,'Return Data'!$B$7:$R$2843,10,0)</f>
        <v>8.4540000000000006</v>
      </c>
      <c r="E10" s="66">
        <f t="shared" si="0"/>
        <v>17</v>
      </c>
      <c r="F10" s="65">
        <f>VLOOKUP($A10,'Return Data'!$B$7:$R$2843,11,0)</f>
        <v>23.861999999999998</v>
      </c>
      <c r="G10" s="66">
        <f t="shared" si="1"/>
        <v>14</v>
      </c>
      <c r="H10" s="65">
        <f>VLOOKUP($A10,'Return Data'!$B$7:$R$2843,12,0)</f>
        <v>29.744800000000001</v>
      </c>
      <c r="I10" s="66">
        <f t="shared" si="2"/>
        <v>14</v>
      </c>
      <c r="J10" s="65">
        <f>VLOOKUP($A10,'Return Data'!$B$7:$R$2843,13,0)</f>
        <v>46.560099999999998</v>
      </c>
      <c r="K10" s="66">
        <f t="shared" si="3"/>
        <v>12</v>
      </c>
      <c r="L10" s="65">
        <f>VLOOKUP($A10,'Return Data'!$B$7:$R$2843,17,0)</f>
        <v>11.6836</v>
      </c>
      <c r="M10" s="66">
        <f t="shared" ref="M10:M18" si="5">RANK(L10,L$8:L$40,0)</f>
        <v>19</v>
      </c>
      <c r="N10" s="65">
        <f>VLOOKUP($A10,'Return Data'!$B$7:$R$2843,14,0)</f>
        <v>6.7394999999999996</v>
      </c>
      <c r="O10" s="66">
        <f t="shared" ref="O10:O15" si="6">RANK(N10,N$8:N$40,0)</f>
        <v>24</v>
      </c>
      <c r="P10" s="65">
        <f>VLOOKUP($A10,'Return Data'!$B$7:$R$2843,15,0)</f>
        <v>10.433299999999999</v>
      </c>
      <c r="Q10" s="66">
        <f>RANK(P10,P$8:P$40,0)</f>
        <v>16</v>
      </c>
      <c r="R10" s="65">
        <f>VLOOKUP($A10,'Return Data'!$B$7:$R$2843,16,0)</f>
        <v>11.6311</v>
      </c>
      <c r="S10" s="67">
        <f t="shared" si="4"/>
        <v>22</v>
      </c>
    </row>
    <row r="11" spans="1:20" x14ac:dyDescent="0.3">
      <c r="A11" s="63" t="s">
        <v>1795</v>
      </c>
      <c r="B11" s="64">
        <f>VLOOKUP($A11,'Return Data'!$B$7:$R$2843,3,0)</f>
        <v>44315</v>
      </c>
      <c r="C11" s="65">
        <f>VLOOKUP($A11,'Return Data'!$B$7:$R$2843,4,0)</f>
        <v>16.1724</v>
      </c>
      <c r="D11" s="65">
        <f>VLOOKUP($A11,'Return Data'!$B$7:$R$2843,10,0)</f>
        <v>8.2083999999999993</v>
      </c>
      <c r="E11" s="66">
        <f t="shared" si="0"/>
        <v>19</v>
      </c>
      <c r="F11" s="65">
        <f>VLOOKUP($A11,'Return Data'!$B$7:$R$2843,11,0)</f>
        <v>24.028099999999998</v>
      </c>
      <c r="G11" s="66">
        <f t="shared" si="1"/>
        <v>12</v>
      </c>
      <c r="H11" s="65">
        <f>VLOOKUP($A11,'Return Data'!$B$7:$R$2843,12,0)</f>
        <v>25.632300000000001</v>
      </c>
      <c r="I11" s="66">
        <f t="shared" si="2"/>
        <v>24</v>
      </c>
      <c r="J11" s="65">
        <f>VLOOKUP($A11,'Return Data'!$B$7:$R$2843,13,0)</f>
        <v>38.988300000000002</v>
      </c>
      <c r="K11" s="66">
        <f t="shared" si="3"/>
        <v>22</v>
      </c>
      <c r="L11" s="65">
        <f>VLOOKUP($A11,'Return Data'!$B$7:$R$2843,17,0)</f>
        <v>17.4727</v>
      </c>
      <c r="M11" s="66">
        <f t="shared" si="5"/>
        <v>4</v>
      </c>
      <c r="N11" s="65">
        <f>VLOOKUP($A11,'Return Data'!$B$7:$R$2843,14,0)</f>
        <v>13.7029</v>
      </c>
      <c r="O11" s="66">
        <f t="shared" si="6"/>
        <v>2</v>
      </c>
      <c r="P11" s="65"/>
      <c r="Q11" s="66"/>
      <c r="R11" s="65">
        <f>VLOOKUP($A11,'Return Data'!$B$7:$R$2843,16,0)</f>
        <v>12.56</v>
      </c>
      <c r="S11" s="67">
        <f t="shared" si="4"/>
        <v>14</v>
      </c>
    </row>
    <row r="12" spans="1:20" x14ac:dyDescent="0.3">
      <c r="A12" s="63" t="s">
        <v>485</v>
      </c>
      <c r="B12" s="64">
        <f>VLOOKUP($A12,'Return Data'!$B$7:$R$2843,3,0)</f>
        <v>44315</v>
      </c>
      <c r="C12" s="65">
        <f>VLOOKUP($A12,'Return Data'!$B$7:$R$2843,4,0)</f>
        <v>18.11</v>
      </c>
      <c r="D12" s="65">
        <f>VLOOKUP($A12,'Return Data'!$B$7:$R$2843,10,0)</f>
        <v>16.164200000000001</v>
      </c>
      <c r="E12" s="66">
        <f t="shared" si="0"/>
        <v>2</v>
      </c>
      <c r="F12" s="65">
        <f>VLOOKUP($A12,'Return Data'!$B$7:$R$2843,11,0)</f>
        <v>31.517800000000001</v>
      </c>
      <c r="G12" s="66">
        <f t="shared" si="1"/>
        <v>3</v>
      </c>
      <c r="H12" s="65">
        <f>VLOOKUP($A12,'Return Data'!$B$7:$R$2843,12,0)</f>
        <v>49.5458</v>
      </c>
      <c r="I12" s="66">
        <f t="shared" si="2"/>
        <v>2</v>
      </c>
      <c r="J12" s="65">
        <f>VLOOKUP($A12,'Return Data'!$B$7:$R$2843,13,0)</f>
        <v>61.696399999999997</v>
      </c>
      <c r="K12" s="66">
        <f t="shared" si="3"/>
        <v>3</v>
      </c>
      <c r="L12" s="65">
        <f>VLOOKUP($A12,'Return Data'!$B$7:$R$2843,17,0)</f>
        <v>18.927199999999999</v>
      </c>
      <c r="M12" s="66">
        <f t="shared" si="5"/>
        <v>2</v>
      </c>
      <c r="N12" s="65">
        <f>VLOOKUP($A12,'Return Data'!$B$7:$R$2843,14,0)</f>
        <v>7.2538</v>
      </c>
      <c r="O12" s="66">
        <f t="shared" si="6"/>
        <v>20</v>
      </c>
      <c r="P12" s="65"/>
      <c r="Q12" s="66"/>
      <c r="R12" s="65">
        <f>VLOOKUP($A12,'Return Data'!$B$7:$R$2843,16,0)</f>
        <v>13.2347</v>
      </c>
      <c r="S12" s="67">
        <f t="shared" si="4"/>
        <v>11</v>
      </c>
    </row>
    <row r="13" spans="1:20" x14ac:dyDescent="0.3">
      <c r="A13" s="63" t="s">
        <v>487</v>
      </c>
      <c r="B13" s="64">
        <f>VLOOKUP($A13,'Return Data'!$B$7:$R$2843,3,0)</f>
        <v>44315</v>
      </c>
      <c r="C13" s="65">
        <f>VLOOKUP($A13,'Return Data'!$B$7:$R$2843,4,0)</f>
        <v>213.51</v>
      </c>
      <c r="D13" s="65">
        <f>VLOOKUP($A13,'Return Data'!$B$7:$R$2843,10,0)</f>
        <v>7.73</v>
      </c>
      <c r="E13" s="66">
        <f t="shared" si="0"/>
        <v>23</v>
      </c>
      <c r="F13" s="65">
        <f>VLOOKUP($A13,'Return Data'!$B$7:$R$2843,11,0)</f>
        <v>19.915800000000001</v>
      </c>
      <c r="G13" s="66">
        <f t="shared" si="1"/>
        <v>24</v>
      </c>
      <c r="H13" s="65">
        <f>VLOOKUP($A13,'Return Data'!$B$7:$R$2843,12,0)</f>
        <v>26.329799999999999</v>
      </c>
      <c r="I13" s="66">
        <f t="shared" si="2"/>
        <v>21</v>
      </c>
      <c r="J13" s="65">
        <f>VLOOKUP($A13,'Return Data'!$B$7:$R$2843,13,0)</f>
        <v>38.436100000000003</v>
      </c>
      <c r="K13" s="66">
        <f t="shared" si="3"/>
        <v>25</v>
      </c>
      <c r="L13" s="65">
        <f>VLOOKUP($A13,'Return Data'!$B$7:$R$2843,17,0)</f>
        <v>15.983599999999999</v>
      </c>
      <c r="M13" s="66">
        <f t="shared" si="5"/>
        <v>6</v>
      </c>
      <c r="N13" s="65">
        <f>VLOOKUP($A13,'Return Data'!$B$7:$R$2843,14,0)</f>
        <v>12.5299</v>
      </c>
      <c r="O13" s="66">
        <f t="shared" si="6"/>
        <v>3</v>
      </c>
      <c r="P13" s="65">
        <f>VLOOKUP($A13,'Return Data'!$B$7:$R$2843,15,0)</f>
        <v>14.045400000000001</v>
      </c>
      <c r="Q13" s="66">
        <f>RANK(P13,P$8:P$40,0)</f>
        <v>2</v>
      </c>
      <c r="R13" s="65">
        <f>VLOOKUP($A13,'Return Data'!$B$7:$R$2843,16,0)</f>
        <v>11.4414</v>
      </c>
      <c r="S13" s="67">
        <f t="shared" si="4"/>
        <v>23</v>
      </c>
    </row>
    <row r="14" spans="1:20" x14ac:dyDescent="0.3">
      <c r="A14" s="63" t="s">
        <v>489</v>
      </c>
      <c r="B14" s="64">
        <f>VLOOKUP($A14,'Return Data'!$B$7:$R$2843,3,0)</f>
        <v>44315</v>
      </c>
      <c r="C14" s="65">
        <f>VLOOKUP($A14,'Return Data'!$B$7:$R$2843,4,0)</f>
        <v>205.44200000000001</v>
      </c>
      <c r="D14" s="65">
        <f>VLOOKUP($A14,'Return Data'!$B$7:$R$2843,10,0)</f>
        <v>7.9683000000000002</v>
      </c>
      <c r="E14" s="66">
        <f t="shared" si="0"/>
        <v>22</v>
      </c>
      <c r="F14" s="65">
        <f>VLOOKUP($A14,'Return Data'!$B$7:$R$2843,11,0)</f>
        <v>23.580100000000002</v>
      </c>
      <c r="G14" s="66">
        <f t="shared" si="1"/>
        <v>15</v>
      </c>
      <c r="H14" s="65">
        <f>VLOOKUP($A14,'Return Data'!$B$7:$R$2843,12,0)</f>
        <v>30.0883</v>
      </c>
      <c r="I14" s="66">
        <f t="shared" si="2"/>
        <v>13</v>
      </c>
      <c r="J14" s="65">
        <f>VLOOKUP($A14,'Return Data'!$B$7:$R$2843,13,0)</f>
        <v>43.155200000000001</v>
      </c>
      <c r="K14" s="66">
        <f t="shared" si="3"/>
        <v>15</v>
      </c>
      <c r="L14" s="65">
        <f>VLOOKUP($A14,'Return Data'!$B$7:$R$2843,17,0)</f>
        <v>16.231100000000001</v>
      </c>
      <c r="M14" s="66">
        <f t="shared" si="5"/>
        <v>5</v>
      </c>
      <c r="N14" s="65">
        <f>VLOOKUP($A14,'Return Data'!$B$7:$R$2843,14,0)</f>
        <v>11.5893</v>
      </c>
      <c r="O14" s="66">
        <f t="shared" si="6"/>
        <v>6</v>
      </c>
      <c r="P14" s="65">
        <f>VLOOKUP($A14,'Return Data'!$B$7:$R$2843,15,0)</f>
        <v>13.4978</v>
      </c>
      <c r="Q14" s="66">
        <f>RANK(P14,P$8:P$40,0)</f>
        <v>6</v>
      </c>
      <c r="R14" s="65">
        <f>VLOOKUP($A14,'Return Data'!$B$7:$R$2843,16,0)</f>
        <v>14.770899999999999</v>
      </c>
      <c r="S14" s="67">
        <f t="shared" si="4"/>
        <v>6</v>
      </c>
    </row>
    <row r="15" spans="1:20" x14ac:dyDescent="0.3">
      <c r="A15" s="63" t="s">
        <v>491</v>
      </c>
      <c r="B15" s="64">
        <f>VLOOKUP($A15,'Return Data'!$B$7:$R$2843,3,0)</f>
        <v>44315</v>
      </c>
      <c r="C15" s="65">
        <f>VLOOKUP($A15,'Return Data'!$B$7:$R$2843,4,0)</f>
        <v>32.47</v>
      </c>
      <c r="D15" s="65">
        <f>VLOOKUP($A15,'Return Data'!$B$7:$R$2843,10,0)</f>
        <v>8.5589999999999993</v>
      </c>
      <c r="E15" s="66">
        <f t="shared" si="0"/>
        <v>15</v>
      </c>
      <c r="F15" s="65">
        <f>VLOOKUP($A15,'Return Data'!$B$7:$R$2843,11,0)</f>
        <v>24.026</v>
      </c>
      <c r="G15" s="66">
        <f t="shared" si="1"/>
        <v>13</v>
      </c>
      <c r="H15" s="65">
        <f>VLOOKUP($A15,'Return Data'!$B$7:$R$2843,12,0)</f>
        <v>28.798100000000002</v>
      </c>
      <c r="I15" s="66">
        <f t="shared" si="2"/>
        <v>16</v>
      </c>
      <c r="J15" s="65">
        <f>VLOOKUP($A15,'Return Data'!$B$7:$R$2843,13,0)</f>
        <v>41.1126</v>
      </c>
      <c r="K15" s="66">
        <f t="shared" si="3"/>
        <v>19</v>
      </c>
      <c r="L15" s="65">
        <f>VLOOKUP($A15,'Return Data'!$B$7:$R$2843,17,0)</f>
        <v>12.8338</v>
      </c>
      <c r="M15" s="66">
        <f t="shared" si="5"/>
        <v>12</v>
      </c>
      <c r="N15" s="65">
        <f>VLOOKUP($A15,'Return Data'!$B$7:$R$2843,14,0)</f>
        <v>10.024100000000001</v>
      </c>
      <c r="O15" s="66">
        <f t="shared" si="6"/>
        <v>10</v>
      </c>
      <c r="P15" s="65">
        <f>VLOOKUP($A15,'Return Data'!$B$7:$R$2843,15,0)</f>
        <v>11.039</v>
      </c>
      <c r="Q15" s="66">
        <f>RANK(P15,P$8:P$40,0)</f>
        <v>12</v>
      </c>
      <c r="R15" s="65">
        <f>VLOOKUP($A15,'Return Data'!$B$7:$R$2843,16,0)</f>
        <v>10.568</v>
      </c>
      <c r="S15" s="67">
        <f t="shared" si="4"/>
        <v>27</v>
      </c>
    </row>
    <row r="16" spans="1:20" x14ac:dyDescent="0.3">
      <c r="A16" s="63" t="s">
        <v>493</v>
      </c>
      <c r="B16" s="64">
        <f>VLOOKUP($A16,'Return Data'!$B$7:$R$2843,3,0)</f>
        <v>44315</v>
      </c>
      <c r="C16" s="65">
        <f>VLOOKUP($A16,'Return Data'!$B$7:$R$2843,4,0)</f>
        <v>12.3964</v>
      </c>
      <c r="D16" s="65">
        <f>VLOOKUP($A16,'Return Data'!$B$7:$R$2843,10,0)</f>
        <v>7.0324999999999998</v>
      </c>
      <c r="E16" s="66">
        <f t="shared" si="0"/>
        <v>26</v>
      </c>
      <c r="F16" s="65">
        <f>VLOOKUP($A16,'Return Data'!$B$7:$R$2843,11,0)</f>
        <v>18.027200000000001</v>
      </c>
      <c r="G16" s="66">
        <f t="shared" si="1"/>
        <v>27</v>
      </c>
      <c r="H16" s="65">
        <f>VLOOKUP($A16,'Return Data'!$B$7:$R$2843,12,0)</f>
        <v>21.7637</v>
      </c>
      <c r="I16" s="66">
        <f t="shared" si="2"/>
        <v>30</v>
      </c>
      <c r="J16" s="65">
        <f>VLOOKUP($A16,'Return Data'!$B$7:$R$2843,13,0)</f>
        <v>34.164499999999997</v>
      </c>
      <c r="K16" s="66">
        <f t="shared" si="3"/>
        <v>29</v>
      </c>
      <c r="L16" s="65">
        <f>VLOOKUP($A16,'Return Data'!$B$7:$R$2843,17,0)</f>
        <v>8.4036000000000008</v>
      </c>
      <c r="M16" s="66">
        <f t="shared" si="5"/>
        <v>28</v>
      </c>
      <c r="N16" s="65"/>
      <c r="O16" s="66"/>
      <c r="P16" s="65"/>
      <c r="Q16" s="66"/>
      <c r="R16" s="65">
        <f>VLOOKUP($A16,'Return Data'!$B$7:$R$2843,16,0)</f>
        <v>7.4233000000000002</v>
      </c>
      <c r="S16" s="67">
        <f t="shared" si="4"/>
        <v>33</v>
      </c>
    </row>
    <row r="17" spans="1:19" x14ac:dyDescent="0.3">
      <c r="A17" s="63" t="s">
        <v>494</v>
      </c>
      <c r="B17" s="64">
        <f>VLOOKUP($A17,'Return Data'!$B$7:$R$2843,3,0)</f>
        <v>44315</v>
      </c>
      <c r="C17" s="65">
        <f>VLOOKUP($A17,'Return Data'!$B$7:$R$2843,4,0)</f>
        <v>154.03149999999999</v>
      </c>
      <c r="D17" s="65">
        <f>VLOOKUP($A17,'Return Data'!$B$7:$R$2843,10,0)</f>
        <v>8.1600999999999999</v>
      </c>
      <c r="E17" s="66">
        <f t="shared" si="0"/>
        <v>20</v>
      </c>
      <c r="F17" s="65">
        <f>VLOOKUP($A17,'Return Data'!$B$7:$R$2843,11,0)</f>
        <v>26.346399999999999</v>
      </c>
      <c r="G17" s="66">
        <f t="shared" si="1"/>
        <v>10</v>
      </c>
      <c r="H17" s="65">
        <f>VLOOKUP($A17,'Return Data'!$B$7:$R$2843,12,0)</f>
        <v>32.75</v>
      </c>
      <c r="I17" s="66">
        <f t="shared" si="2"/>
        <v>8</v>
      </c>
      <c r="J17" s="65">
        <f>VLOOKUP($A17,'Return Data'!$B$7:$R$2843,13,0)</f>
        <v>47.8187</v>
      </c>
      <c r="K17" s="66">
        <f t="shared" si="3"/>
        <v>10</v>
      </c>
      <c r="L17" s="65">
        <f>VLOOKUP($A17,'Return Data'!$B$7:$R$2843,17,0)</f>
        <v>12.950100000000001</v>
      </c>
      <c r="M17" s="66">
        <f t="shared" si="5"/>
        <v>11</v>
      </c>
      <c r="N17" s="65">
        <f>VLOOKUP($A17,'Return Data'!$B$7:$R$2843,14,0)</f>
        <v>10.057600000000001</v>
      </c>
      <c r="O17" s="66">
        <f>RANK(N17,N$8:N$40,0)</f>
        <v>9</v>
      </c>
      <c r="P17" s="65">
        <f>VLOOKUP($A17,'Return Data'!$B$7:$R$2843,15,0)</f>
        <v>10.835100000000001</v>
      </c>
      <c r="Q17" s="66">
        <f>RANK(P17,P$8:P$40,0)</f>
        <v>14</v>
      </c>
      <c r="R17" s="65">
        <f>VLOOKUP($A17,'Return Data'!$B$7:$R$2843,16,0)</f>
        <v>13.630699999999999</v>
      </c>
      <c r="S17" s="67">
        <f t="shared" si="4"/>
        <v>9</v>
      </c>
    </row>
    <row r="18" spans="1:19" x14ac:dyDescent="0.3">
      <c r="A18" s="63" t="s">
        <v>496</v>
      </c>
      <c r="B18" s="64">
        <f>VLOOKUP($A18,'Return Data'!$B$7:$R$2843,3,0)</f>
        <v>44315</v>
      </c>
      <c r="C18" s="65">
        <f>VLOOKUP($A18,'Return Data'!$B$7:$R$2843,4,0)</f>
        <v>68.27</v>
      </c>
      <c r="D18" s="65">
        <f>VLOOKUP($A18,'Return Data'!$B$7:$R$2843,10,0)</f>
        <v>9.3719999999999999</v>
      </c>
      <c r="E18" s="66">
        <f t="shared" si="0"/>
        <v>11</v>
      </c>
      <c r="F18" s="65">
        <f>VLOOKUP($A18,'Return Data'!$B$7:$R$2843,11,0)</f>
        <v>27.6099</v>
      </c>
      <c r="G18" s="66">
        <f t="shared" si="1"/>
        <v>6</v>
      </c>
      <c r="H18" s="65">
        <f>VLOOKUP($A18,'Return Data'!$B$7:$R$2843,12,0)</f>
        <v>32.661000000000001</v>
      </c>
      <c r="I18" s="66">
        <f t="shared" si="2"/>
        <v>9</v>
      </c>
      <c r="J18" s="65">
        <f>VLOOKUP($A18,'Return Data'!$B$7:$R$2843,13,0)</f>
        <v>47.997999999999998</v>
      </c>
      <c r="K18" s="66">
        <f t="shared" si="3"/>
        <v>9</v>
      </c>
      <c r="L18" s="65">
        <f>VLOOKUP($A18,'Return Data'!$B$7:$R$2843,17,0)</f>
        <v>12.3375</v>
      </c>
      <c r="M18" s="66">
        <f t="shared" si="5"/>
        <v>14</v>
      </c>
      <c r="N18" s="65">
        <f>VLOOKUP($A18,'Return Data'!$B$7:$R$2843,14,0)</f>
        <v>8.7771000000000008</v>
      </c>
      <c r="O18" s="66">
        <f>RANK(N18,N$8:N$40,0)</f>
        <v>13</v>
      </c>
      <c r="P18" s="65">
        <f>VLOOKUP($A18,'Return Data'!$B$7:$R$2843,15,0)</f>
        <v>11.7897</v>
      </c>
      <c r="Q18" s="66">
        <f>RANK(P18,P$8:P$40,0)</f>
        <v>10</v>
      </c>
      <c r="R18" s="65">
        <f>VLOOKUP($A18,'Return Data'!$B$7:$R$2843,16,0)</f>
        <v>12.6936</v>
      </c>
      <c r="S18" s="67">
        <f t="shared" si="4"/>
        <v>13</v>
      </c>
    </row>
    <row r="19" spans="1:19" x14ac:dyDescent="0.3">
      <c r="A19" s="63" t="s">
        <v>499</v>
      </c>
      <c r="B19" s="64">
        <f>VLOOKUP($A19,'Return Data'!$B$7:$R$2843,3,0)</f>
        <v>44315</v>
      </c>
      <c r="C19" s="65">
        <f>VLOOKUP($A19,'Return Data'!$B$7:$R$2843,4,0)</f>
        <v>13.8523</v>
      </c>
      <c r="D19" s="65">
        <f>VLOOKUP($A19,'Return Data'!$B$7:$R$2843,10,0)</f>
        <v>6.2447999999999997</v>
      </c>
      <c r="E19" s="66">
        <f t="shared" si="0"/>
        <v>28</v>
      </c>
      <c r="F19" s="65">
        <f>VLOOKUP($A19,'Return Data'!$B$7:$R$2843,11,0)</f>
        <v>18.831399999999999</v>
      </c>
      <c r="G19" s="66">
        <f t="shared" si="1"/>
        <v>26</v>
      </c>
      <c r="H19" s="65">
        <f>VLOOKUP($A19,'Return Data'!$B$7:$R$2843,12,0)</f>
        <v>24.480399999999999</v>
      </c>
      <c r="I19" s="66">
        <f t="shared" si="2"/>
        <v>26</v>
      </c>
      <c r="J19" s="65">
        <f>VLOOKUP($A19,'Return Data'!$B$7:$R$2843,13,0)</f>
        <v>37.7913</v>
      </c>
      <c r="K19" s="66">
        <f t="shared" si="3"/>
        <v>26</v>
      </c>
      <c r="L19" s="65"/>
      <c r="M19" s="66"/>
      <c r="N19" s="65"/>
      <c r="O19" s="66"/>
      <c r="P19" s="65"/>
      <c r="Q19" s="66"/>
      <c r="R19" s="65">
        <f>VLOOKUP($A19,'Return Data'!$B$7:$R$2843,16,0)</f>
        <v>13.801299999999999</v>
      </c>
      <c r="S19" s="67">
        <f t="shared" si="4"/>
        <v>8</v>
      </c>
    </row>
    <row r="20" spans="1:19" x14ac:dyDescent="0.3">
      <c r="A20" s="63" t="s">
        <v>500</v>
      </c>
      <c r="B20" s="64">
        <f>VLOOKUP($A20,'Return Data'!$B$7:$R$2843,3,0)</f>
        <v>44315</v>
      </c>
      <c r="C20" s="65">
        <f>VLOOKUP($A20,'Return Data'!$B$7:$R$2843,4,0)</f>
        <v>173.38</v>
      </c>
      <c r="D20" s="65">
        <f>VLOOKUP($A20,'Return Data'!$B$7:$R$2843,10,0)</f>
        <v>13.364699999999999</v>
      </c>
      <c r="E20" s="66">
        <f t="shared" si="0"/>
        <v>3</v>
      </c>
      <c r="F20" s="65">
        <f>VLOOKUP($A20,'Return Data'!$B$7:$R$2843,11,0)</f>
        <v>38.074399999999997</v>
      </c>
      <c r="G20" s="66">
        <f t="shared" si="1"/>
        <v>1</v>
      </c>
      <c r="H20" s="65">
        <f>VLOOKUP($A20,'Return Data'!$B$7:$R$2843,12,0)</f>
        <v>36.875300000000003</v>
      </c>
      <c r="I20" s="66">
        <f t="shared" si="2"/>
        <v>4</v>
      </c>
      <c r="J20" s="65">
        <f>VLOOKUP($A20,'Return Data'!$B$7:$R$2843,13,0)</f>
        <v>51.874600000000001</v>
      </c>
      <c r="K20" s="66">
        <f t="shared" si="3"/>
        <v>5</v>
      </c>
      <c r="L20" s="65">
        <f>VLOOKUP($A20,'Return Data'!$B$7:$R$2843,17,0)</f>
        <v>13.3833</v>
      </c>
      <c r="M20" s="66">
        <f>RANK(L20,L$8:L$40,0)</f>
        <v>9</v>
      </c>
      <c r="N20" s="65">
        <f>VLOOKUP($A20,'Return Data'!$B$7:$R$2843,14,0)</f>
        <v>10.6656</v>
      </c>
      <c r="O20" s="66">
        <f>RANK(N20,N$8:N$40,0)</f>
        <v>8</v>
      </c>
      <c r="P20" s="65">
        <f>VLOOKUP($A20,'Return Data'!$B$7:$R$2843,15,0)</f>
        <v>13.543699999999999</v>
      </c>
      <c r="Q20" s="66">
        <f>RANK(P20,P$8:P$40,0)</f>
        <v>5</v>
      </c>
      <c r="R20" s="65">
        <f>VLOOKUP($A20,'Return Data'!$B$7:$R$2843,16,0)</f>
        <v>14.189</v>
      </c>
      <c r="S20" s="67">
        <f t="shared" si="4"/>
        <v>7</v>
      </c>
    </row>
    <row r="21" spans="1:19" x14ac:dyDescent="0.3">
      <c r="A21" s="63" t="s">
        <v>502</v>
      </c>
      <c r="B21" s="64">
        <f>VLOOKUP($A21,'Return Data'!$B$7:$R$2843,3,0)</f>
        <v>44315</v>
      </c>
      <c r="C21" s="65">
        <f>VLOOKUP($A21,'Return Data'!$B$7:$R$2843,4,0)</f>
        <v>13.953099999999999</v>
      </c>
      <c r="D21" s="65">
        <f>VLOOKUP($A21,'Return Data'!$B$7:$R$2843,10,0)</f>
        <v>6.72</v>
      </c>
      <c r="E21" s="66">
        <f t="shared" si="0"/>
        <v>27</v>
      </c>
      <c r="F21" s="65">
        <f>VLOOKUP($A21,'Return Data'!$B$7:$R$2843,11,0)</f>
        <v>16.690100000000001</v>
      </c>
      <c r="G21" s="66">
        <f t="shared" si="1"/>
        <v>30</v>
      </c>
      <c r="H21" s="65">
        <f>VLOOKUP($A21,'Return Data'!$B$7:$R$2843,12,0)</f>
        <v>22.161999999999999</v>
      </c>
      <c r="I21" s="66">
        <f t="shared" si="2"/>
        <v>28</v>
      </c>
      <c r="J21" s="65">
        <f>VLOOKUP($A21,'Return Data'!$B$7:$R$2843,13,0)</f>
        <v>34.6006</v>
      </c>
      <c r="K21" s="66">
        <f t="shared" si="3"/>
        <v>28</v>
      </c>
      <c r="L21" s="65">
        <f>VLOOKUP($A21,'Return Data'!$B$7:$R$2843,17,0)</f>
        <v>10.3888</v>
      </c>
      <c r="M21" s="66">
        <f>RANK(L21,L$8:L$40,0)</f>
        <v>25</v>
      </c>
      <c r="N21" s="65">
        <f>VLOOKUP($A21,'Return Data'!$B$7:$R$2843,14,0)</f>
        <v>4.383</v>
      </c>
      <c r="O21" s="66">
        <f>RANK(N21,N$8:N$40,0)</f>
        <v>25</v>
      </c>
      <c r="P21" s="65"/>
      <c r="Q21" s="66"/>
      <c r="R21" s="65">
        <f>VLOOKUP($A21,'Return Data'!$B$7:$R$2843,16,0)</f>
        <v>7.6569000000000003</v>
      </c>
      <c r="S21" s="67">
        <f t="shared" si="4"/>
        <v>32</v>
      </c>
    </row>
    <row r="22" spans="1:19" x14ac:dyDescent="0.3">
      <c r="A22" s="63" t="s">
        <v>505</v>
      </c>
      <c r="B22" s="64">
        <f>VLOOKUP($A22,'Return Data'!$B$7:$R$2843,3,0)</f>
        <v>44315</v>
      </c>
      <c r="C22" s="65">
        <f>VLOOKUP($A22,'Return Data'!$B$7:$R$2843,4,0)</f>
        <v>14.45</v>
      </c>
      <c r="D22" s="65">
        <f>VLOOKUP($A22,'Return Data'!$B$7:$R$2843,10,0)</f>
        <v>8.9743999999999993</v>
      </c>
      <c r="E22" s="66">
        <f t="shared" si="0"/>
        <v>12</v>
      </c>
      <c r="F22" s="65">
        <f>VLOOKUP($A22,'Return Data'!$B$7:$R$2843,11,0)</f>
        <v>23.398800000000001</v>
      </c>
      <c r="G22" s="66">
        <f t="shared" si="1"/>
        <v>16</v>
      </c>
      <c r="H22" s="65">
        <f>VLOOKUP($A22,'Return Data'!$B$7:$R$2843,12,0)</f>
        <v>34.418599999999998</v>
      </c>
      <c r="I22" s="66">
        <f t="shared" si="2"/>
        <v>5</v>
      </c>
      <c r="J22" s="65">
        <f>VLOOKUP($A22,'Return Data'!$B$7:$R$2843,13,0)</f>
        <v>46.999000000000002</v>
      </c>
      <c r="K22" s="66">
        <f t="shared" si="3"/>
        <v>11</v>
      </c>
      <c r="L22" s="65">
        <f>VLOOKUP($A22,'Return Data'!$B$7:$R$2843,17,0)</f>
        <v>11.9765</v>
      </c>
      <c r="M22" s="66">
        <f>RANK(L22,L$8:L$40,0)</f>
        <v>17</v>
      </c>
      <c r="N22" s="65">
        <f>VLOOKUP($A22,'Return Data'!$B$7:$R$2843,14,0)</f>
        <v>7.4246999999999996</v>
      </c>
      <c r="O22" s="66">
        <f>RANK(N22,N$8:N$40,0)</f>
        <v>18</v>
      </c>
      <c r="P22" s="65"/>
      <c r="Q22" s="66"/>
      <c r="R22" s="65">
        <f>VLOOKUP($A22,'Return Data'!$B$7:$R$2843,16,0)</f>
        <v>8.8699999999999992</v>
      </c>
      <c r="S22" s="67">
        <f t="shared" si="4"/>
        <v>29</v>
      </c>
    </row>
    <row r="23" spans="1:19" x14ac:dyDescent="0.3">
      <c r="A23" s="63" t="s">
        <v>507</v>
      </c>
      <c r="B23" s="64">
        <f>VLOOKUP($A23,'Return Data'!$B$7:$R$2843,3,0)</f>
        <v>44315</v>
      </c>
      <c r="C23" s="65">
        <f>VLOOKUP($A23,'Return Data'!$B$7:$R$2843,4,0)</f>
        <v>13.040699999999999</v>
      </c>
      <c r="D23" s="65">
        <f>VLOOKUP($A23,'Return Data'!$B$7:$R$2843,10,0)</f>
        <v>8.7096</v>
      </c>
      <c r="E23" s="66">
        <f t="shared" si="0"/>
        <v>13</v>
      </c>
      <c r="F23" s="65">
        <f>VLOOKUP($A23,'Return Data'!$B$7:$R$2843,11,0)</f>
        <v>19.868200000000002</v>
      </c>
      <c r="G23" s="66">
        <f t="shared" si="1"/>
        <v>25</v>
      </c>
      <c r="H23" s="65">
        <f>VLOOKUP($A23,'Return Data'!$B$7:$R$2843,12,0)</f>
        <v>27.668500000000002</v>
      </c>
      <c r="I23" s="66">
        <f t="shared" si="2"/>
        <v>18</v>
      </c>
      <c r="J23" s="65">
        <f>VLOOKUP($A23,'Return Data'!$B$7:$R$2843,13,0)</f>
        <v>39.660899999999998</v>
      </c>
      <c r="K23" s="66">
        <f t="shared" si="3"/>
        <v>21</v>
      </c>
      <c r="L23" s="65"/>
      <c r="M23" s="66"/>
      <c r="N23" s="65"/>
      <c r="O23" s="66"/>
      <c r="P23" s="65"/>
      <c r="Q23" s="66"/>
      <c r="R23" s="65">
        <f>VLOOKUP($A23,'Return Data'!$B$7:$R$2843,16,0)</f>
        <v>11.8111</v>
      </c>
      <c r="S23" s="67">
        <f t="shared" si="4"/>
        <v>19</v>
      </c>
    </row>
    <row r="24" spans="1:19" x14ac:dyDescent="0.3">
      <c r="A24" s="63" t="s">
        <v>509</v>
      </c>
      <c r="B24" s="64">
        <f>VLOOKUP($A24,'Return Data'!$B$7:$R$2843,3,0)</f>
        <v>44315</v>
      </c>
      <c r="C24" s="65">
        <f>VLOOKUP($A24,'Return Data'!$B$7:$R$2843,4,0)</f>
        <v>12.710100000000001</v>
      </c>
      <c r="D24" s="65">
        <f>VLOOKUP($A24,'Return Data'!$B$7:$R$2843,10,0)</f>
        <v>4.9813999999999998</v>
      </c>
      <c r="E24" s="66">
        <f t="shared" si="0"/>
        <v>31</v>
      </c>
      <c r="F24" s="65">
        <f>VLOOKUP($A24,'Return Data'!$B$7:$R$2843,11,0)</f>
        <v>16.553999999999998</v>
      </c>
      <c r="G24" s="66">
        <f t="shared" si="1"/>
        <v>31</v>
      </c>
      <c r="H24" s="65">
        <f>VLOOKUP($A24,'Return Data'!$B$7:$R$2843,12,0)</f>
        <v>22.1432</v>
      </c>
      <c r="I24" s="66">
        <f t="shared" si="2"/>
        <v>29</v>
      </c>
      <c r="J24" s="65">
        <f>VLOOKUP($A24,'Return Data'!$B$7:$R$2843,13,0)</f>
        <v>33.824300000000001</v>
      </c>
      <c r="K24" s="66">
        <f t="shared" si="3"/>
        <v>31</v>
      </c>
      <c r="L24" s="65">
        <f>VLOOKUP($A24,'Return Data'!$B$7:$R$2843,17,0)</f>
        <v>10.305999999999999</v>
      </c>
      <c r="M24" s="66">
        <f t="shared" ref="M24" si="7">RANK(L24,L$8:L$40,0)</f>
        <v>26</v>
      </c>
      <c r="N24" s="65"/>
      <c r="O24" s="66"/>
      <c r="P24" s="65"/>
      <c r="Q24" s="66"/>
      <c r="R24" s="65">
        <f>VLOOKUP($A24,'Return Data'!$B$7:$R$2843,16,0)</f>
        <v>8.8338999999999999</v>
      </c>
      <c r="S24" s="67">
        <f t="shared" si="4"/>
        <v>30</v>
      </c>
    </row>
    <row r="25" spans="1:19" x14ac:dyDescent="0.3">
      <c r="A25" s="63" t="s">
        <v>510</v>
      </c>
      <c r="B25" s="64">
        <f>VLOOKUP($A25,'Return Data'!$B$7:$R$2843,3,0)</f>
        <v>44315</v>
      </c>
      <c r="C25" s="65">
        <f>VLOOKUP($A25,'Return Data'!$B$7:$R$2843,4,0)</f>
        <v>176.85174065169701</v>
      </c>
      <c r="D25" s="65">
        <f>VLOOKUP($A25,'Return Data'!$B$7:$R$2843,10,0)</f>
        <v>11.558400000000001</v>
      </c>
      <c r="E25" s="66">
        <f t="shared" si="0"/>
        <v>5</v>
      </c>
      <c r="F25" s="65">
        <f>VLOOKUP($A25,'Return Data'!$B$7:$R$2843,11,0)</f>
        <v>27.238600000000002</v>
      </c>
      <c r="G25" s="66">
        <f t="shared" si="1"/>
        <v>8</v>
      </c>
      <c r="H25" s="65">
        <f>VLOOKUP($A25,'Return Data'!$B$7:$R$2843,12,0)</f>
        <v>31.772099999999998</v>
      </c>
      <c r="I25" s="66">
        <f t="shared" si="2"/>
        <v>12</v>
      </c>
      <c r="J25" s="65">
        <f>VLOOKUP($A25,'Return Data'!$B$7:$R$2843,13,0)</f>
        <v>69.421700000000001</v>
      </c>
      <c r="K25" s="66">
        <f t="shared" si="3"/>
        <v>2</v>
      </c>
      <c r="L25" s="65">
        <f>VLOOKUP($A25,'Return Data'!$B$7:$R$2843,17,0)</f>
        <v>12.560700000000001</v>
      </c>
      <c r="M25" s="66">
        <f>RANK(L25,L$8:L$40,0)</f>
        <v>13</v>
      </c>
      <c r="N25" s="65">
        <f>VLOOKUP($A25,'Return Data'!$B$7:$R$2843,14,0)</f>
        <v>9.8468999999999998</v>
      </c>
      <c r="O25" s="66">
        <f>RANK(N25,N$8:N$40,0)</f>
        <v>11</v>
      </c>
      <c r="P25" s="65">
        <f>VLOOKUP($A25,'Return Data'!$B$7:$R$2843,15,0)</f>
        <v>10.2369</v>
      </c>
      <c r="Q25" s="66">
        <f>RANK(P25,P$8:P$40,0)</f>
        <v>17</v>
      </c>
      <c r="R25" s="65">
        <f>VLOOKUP($A25,'Return Data'!$B$7:$R$2843,16,0)</f>
        <v>11.6371</v>
      </c>
      <c r="S25" s="67">
        <f t="shared" si="4"/>
        <v>21</v>
      </c>
    </row>
    <row r="26" spans="1:19" x14ac:dyDescent="0.3">
      <c r="A26" s="63" t="s">
        <v>1853</v>
      </c>
      <c r="B26" s="64">
        <f>VLOOKUP($A26,'Return Data'!$B$7:$R$2843,3,0)</f>
        <v>44315</v>
      </c>
      <c r="C26" s="65">
        <f>VLOOKUP($A26,'Return Data'!$B$7:$R$2843,4,0)</f>
        <v>34.345999999999997</v>
      </c>
      <c r="D26" s="65">
        <f>VLOOKUP($A26,'Return Data'!$B$7:$R$2843,10,0)</f>
        <v>10.7293</v>
      </c>
      <c r="E26" s="66">
        <f t="shared" si="0"/>
        <v>7</v>
      </c>
      <c r="F26" s="65">
        <f>VLOOKUP($A26,'Return Data'!$B$7:$R$2843,11,0)</f>
        <v>27.594899999999999</v>
      </c>
      <c r="G26" s="66">
        <f t="shared" si="1"/>
        <v>7</v>
      </c>
      <c r="H26" s="65">
        <f>VLOOKUP($A26,'Return Data'!$B$7:$R$2843,12,0)</f>
        <v>38.018900000000002</v>
      </c>
      <c r="I26" s="66">
        <f t="shared" si="2"/>
        <v>3</v>
      </c>
      <c r="J26" s="65">
        <f>VLOOKUP($A26,'Return Data'!$B$7:$R$2843,13,0)</f>
        <v>55.813600000000001</v>
      </c>
      <c r="K26" s="66">
        <f t="shared" si="3"/>
        <v>4</v>
      </c>
      <c r="L26" s="65">
        <f>VLOOKUP($A26,'Return Data'!$B$7:$R$2843,17,0)</f>
        <v>17.734100000000002</v>
      </c>
      <c r="M26" s="66">
        <f>RANK(L26,L$8:L$40,0)</f>
        <v>3</v>
      </c>
      <c r="N26" s="65">
        <f>VLOOKUP($A26,'Return Data'!$B$7:$R$2843,14,0)</f>
        <v>11.842000000000001</v>
      </c>
      <c r="O26" s="66">
        <f>RANK(N26,N$8:N$40,0)</f>
        <v>5</v>
      </c>
      <c r="P26" s="65">
        <f>VLOOKUP($A26,'Return Data'!$B$7:$R$2843,15,0)</f>
        <v>13.114800000000001</v>
      </c>
      <c r="Q26" s="66">
        <f>RANK(P26,P$8:P$40,0)</f>
        <v>7</v>
      </c>
      <c r="R26" s="65">
        <f>VLOOKUP($A26,'Return Data'!$B$7:$R$2843,16,0)</f>
        <v>10.772</v>
      </c>
      <c r="S26" s="67">
        <f t="shared" si="4"/>
        <v>26</v>
      </c>
    </row>
    <row r="27" spans="1:19" x14ac:dyDescent="0.3">
      <c r="A27" s="63" t="s">
        <v>513</v>
      </c>
      <c r="B27" s="64">
        <f>VLOOKUP($A27,'Return Data'!$B$7:$R$2843,3,0)</f>
        <v>44315</v>
      </c>
      <c r="C27" s="65">
        <f>VLOOKUP($A27,'Return Data'!$B$7:$R$2843,4,0)</f>
        <v>32.881999999999998</v>
      </c>
      <c r="D27" s="65">
        <f>VLOOKUP($A27,'Return Data'!$B$7:$R$2843,10,0)</f>
        <v>8.5860000000000003</v>
      </c>
      <c r="E27" s="66">
        <f t="shared" si="0"/>
        <v>14</v>
      </c>
      <c r="F27" s="65">
        <f>VLOOKUP($A27,'Return Data'!$B$7:$R$2843,11,0)</f>
        <v>19.954799999999999</v>
      </c>
      <c r="G27" s="66">
        <f t="shared" si="1"/>
        <v>23</v>
      </c>
      <c r="H27" s="65">
        <f>VLOOKUP($A27,'Return Data'!$B$7:$R$2843,12,0)</f>
        <v>27.1097</v>
      </c>
      <c r="I27" s="66">
        <f t="shared" si="2"/>
        <v>19</v>
      </c>
      <c r="J27" s="65">
        <f>VLOOKUP($A27,'Return Data'!$B$7:$R$2843,13,0)</f>
        <v>41.586300000000001</v>
      </c>
      <c r="K27" s="66">
        <f t="shared" si="3"/>
        <v>17</v>
      </c>
      <c r="L27" s="65">
        <f>VLOOKUP($A27,'Return Data'!$B$7:$R$2843,17,0)</f>
        <v>12.008100000000001</v>
      </c>
      <c r="M27" s="66">
        <f>RANK(L27,L$8:L$40,0)</f>
        <v>16</v>
      </c>
      <c r="N27" s="65">
        <f>VLOOKUP($A27,'Return Data'!$B$7:$R$2843,14,0)</f>
        <v>7.1604000000000001</v>
      </c>
      <c r="O27" s="66">
        <f>RANK(N27,N$8:N$40,0)</f>
        <v>21</v>
      </c>
      <c r="P27" s="65">
        <f>VLOOKUP($A27,'Return Data'!$B$7:$R$2843,15,0)</f>
        <v>11.1121</v>
      </c>
      <c r="Q27" s="66">
        <f>RANK(P27,P$8:P$40,0)</f>
        <v>11</v>
      </c>
      <c r="R27" s="65">
        <f>VLOOKUP($A27,'Return Data'!$B$7:$R$2843,16,0)</f>
        <v>12.339600000000001</v>
      </c>
      <c r="S27" s="67">
        <f t="shared" si="4"/>
        <v>16</v>
      </c>
    </row>
    <row r="28" spans="1:19" x14ac:dyDescent="0.3">
      <c r="A28" s="63" t="s">
        <v>514</v>
      </c>
      <c r="B28" s="64">
        <f>VLOOKUP($A28,'Return Data'!$B$7:$R$2843,3,0)</f>
        <v>44315</v>
      </c>
      <c r="C28" s="65">
        <f>VLOOKUP($A28,'Return Data'!$B$7:$R$2843,4,0)</f>
        <v>122.2311</v>
      </c>
      <c r="D28" s="65">
        <f>VLOOKUP($A28,'Return Data'!$B$7:$R$2843,10,0)</f>
        <v>4.1736000000000004</v>
      </c>
      <c r="E28" s="66">
        <f t="shared" si="0"/>
        <v>33</v>
      </c>
      <c r="F28" s="65">
        <f>VLOOKUP($A28,'Return Data'!$B$7:$R$2843,11,0)</f>
        <v>15.2643</v>
      </c>
      <c r="G28" s="66">
        <f t="shared" si="1"/>
        <v>33</v>
      </c>
      <c r="H28" s="65">
        <f>VLOOKUP($A28,'Return Data'!$B$7:$R$2843,12,0)</f>
        <v>20.1309</v>
      </c>
      <c r="I28" s="66">
        <f t="shared" si="2"/>
        <v>33</v>
      </c>
      <c r="J28" s="65">
        <f>VLOOKUP($A28,'Return Data'!$B$7:$R$2843,13,0)</f>
        <v>29.343299999999999</v>
      </c>
      <c r="K28" s="66">
        <f t="shared" si="3"/>
        <v>33</v>
      </c>
      <c r="L28" s="65">
        <f>VLOOKUP($A28,'Return Data'!$B$7:$R$2843,17,0)</f>
        <v>9.8642000000000003</v>
      </c>
      <c r="M28" s="66">
        <f>RANK(L28,L$8:L$40,0)</f>
        <v>27</v>
      </c>
      <c r="N28" s="65">
        <f>VLOOKUP($A28,'Return Data'!$B$7:$R$2843,14,0)</f>
        <v>8.0395000000000003</v>
      </c>
      <c r="O28" s="66">
        <f>RANK(N28,N$8:N$40,0)</f>
        <v>15</v>
      </c>
      <c r="P28" s="65">
        <f>VLOOKUP($A28,'Return Data'!$B$7:$R$2843,15,0)</f>
        <v>9.2188999999999997</v>
      </c>
      <c r="Q28" s="66">
        <f>RANK(P28,P$8:P$40,0)</f>
        <v>21</v>
      </c>
      <c r="R28" s="65">
        <f>VLOOKUP($A28,'Return Data'!$B$7:$R$2843,16,0)</f>
        <v>8.5992999999999995</v>
      </c>
      <c r="S28" s="67">
        <f t="shared" si="4"/>
        <v>31</v>
      </c>
    </row>
    <row r="29" spans="1:19" x14ac:dyDescent="0.3">
      <c r="A29" s="63" t="s">
        <v>517</v>
      </c>
      <c r="B29" s="64">
        <f>VLOOKUP($A29,'Return Data'!$B$7:$R$2843,3,0)</f>
        <v>44315</v>
      </c>
      <c r="C29" s="65">
        <f>VLOOKUP($A29,'Return Data'!$B$7:$R$2843,4,0)</f>
        <v>14.208500000000001</v>
      </c>
      <c r="D29" s="65">
        <f>VLOOKUP($A29,'Return Data'!$B$7:$R$2843,10,0)</f>
        <v>11.088100000000001</v>
      </c>
      <c r="E29" s="66">
        <f t="shared" si="0"/>
        <v>6</v>
      </c>
      <c r="F29" s="65">
        <f>VLOOKUP($A29,'Return Data'!$B$7:$R$2843,11,0)</f>
        <v>26.623100000000001</v>
      </c>
      <c r="G29" s="66">
        <f t="shared" si="1"/>
        <v>9</v>
      </c>
      <c r="H29" s="65">
        <f>VLOOKUP($A29,'Return Data'!$B$7:$R$2843,12,0)</f>
        <v>32.579099999999997</v>
      </c>
      <c r="I29" s="66">
        <f t="shared" si="2"/>
        <v>10</v>
      </c>
      <c r="J29" s="65">
        <f>VLOOKUP($A29,'Return Data'!$B$7:$R$2843,13,0)</f>
        <v>45.792499999999997</v>
      </c>
      <c r="K29" s="66">
        <f t="shared" si="3"/>
        <v>13</v>
      </c>
      <c r="L29" s="65"/>
      <c r="M29" s="66"/>
      <c r="N29" s="65"/>
      <c r="O29" s="66"/>
      <c r="P29" s="65"/>
      <c r="Q29" s="66"/>
      <c r="R29" s="65">
        <f>VLOOKUP($A29,'Return Data'!$B$7:$R$2843,16,0)</f>
        <v>21.803999999999998</v>
      </c>
      <c r="S29" s="67">
        <f t="shared" si="4"/>
        <v>1</v>
      </c>
    </row>
    <row r="30" spans="1:19" x14ac:dyDescent="0.3">
      <c r="A30" s="63" t="s">
        <v>520</v>
      </c>
      <c r="B30" s="64">
        <f>VLOOKUP($A30,'Return Data'!$B$7:$R$2843,3,0)</f>
        <v>44315</v>
      </c>
      <c r="C30" s="65">
        <f>VLOOKUP($A30,'Return Data'!$B$7:$R$2843,4,0)</f>
        <v>19.050999999999998</v>
      </c>
      <c r="D30" s="65">
        <f>VLOOKUP($A30,'Return Data'!$B$7:$R$2843,10,0)</f>
        <v>7.6997</v>
      </c>
      <c r="E30" s="66">
        <f t="shared" si="0"/>
        <v>24</v>
      </c>
      <c r="F30" s="65">
        <f>VLOOKUP($A30,'Return Data'!$B$7:$R$2843,11,0)</f>
        <v>22.1218</v>
      </c>
      <c r="G30" s="66">
        <f t="shared" si="1"/>
        <v>21</v>
      </c>
      <c r="H30" s="65">
        <f>VLOOKUP($A30,'Return Data'!$B$7:$R$2843,12,0)</f>
        <v>26.282599999999999</v>
      </c>
      <c r="I30" s="66">
        <f t="shared" si="2"/>
        <v>22</v>
      </c>
      <c r="J30" s="65">
        <f>VLOOKUP($A30,'Return Data'!$B$7:$R$2843,13,0)</f>
        <v>41.003599999999999</v>
      </c>
      <c r="K30" s="66">
        <f t="shared" ref="K30:K40" si="8">RANK(J30,J$8:J$40,0)</f>
        <v>20</v>
      </c>
      <c r="L30" s="65">
        <f>VLOOKUP($A30,'Return Data'!$B$7:$R$2843,17,0)</f>
        <v>13.229799999999999</v>
      </c>
      <c r="M30" s="66">
        <f>RANK(L30,L$8:L$40,0)</f>
        <v>10</v>
      </c>
      <c r="N30" s="65">
        <f>VLOOKUP($A30,'Return Data'!$B$7:$R$2843,14,0)</f>
        <v>11.886200000000001</v>
      </c>
      <c r="O30" s="66">
        <f>RANK(N30,N$8:N$40,0)</f>
        <v>4</v>
      </c>
      <c r="P30" s="65">
        <f>VLOOKUP($A30,'Return Data'!$B$7:$R$2843,15,0)</f>
        <v>13.837</v>
      </c>
      <c r="Q30" s="66">
        <f>RANK(P30,P$8:P$40,0)</f>
        <v>3</v>
      </c>
      <c r="R30" s="65">
        <f>VLOOKUP($A30,'Return Data'!$B$7:$R$2843,16,0)</f>
        <v>11.8483</v>
      </c>
      <c r="S30" s="67">
        <f t="shared" si="4"/>
        <v>18</v>
      </c>
    </row>
    <row r="31" spans="1:19" x14ac:dyDescent="0.3">
      <c r="A31" s="63" t="s">
        <v>522</v>
      </c>
      <c r="B31" s="64">
        <f>VLOOKUP($A31,'Return Data'!$B$7:$R$2843,3,0)</f>
        <v>44315</v>
      </c>
      <c r="C31" s="65">
        <f>VLOOKUP($A31,'Return Data'!$B$7:$R$2843,4,0)</f>
        <v>13.7805</v>
      </c>
      <c r="D31" s="65">
        <f>VLOOKUP($A31,'Return Data'!$B$7:$R$2843,10,0)</f>
        <v>4.9782999999999999</v>
      </c>
      <c r="E31" s="66">
        <f t="shared" si="0"/>
        <v>32</v>
      </c>
      <c r="F31" s="65">
        <f>VLOOKUP($A31,'Return Data'!$B$7:$R$2843,11,0)</f>
        <v>16.499600000000001</v>
      </c>
      <c r="G31" s="66">
        <f t="shared" si="1"/>
        <v>32</v>
      </c>
      <c r="H31" s="65">
        <f>VLOOKUP($A31,'Return Data'!$B$7:$R$2843,12,0)</f>
        <v>21.622</v>
      </c>
      <c r="I31" s="66">
        <f t="shared" si="2"/>
        <v>31</v>
      </c>
      <c r="J31" s="65">
        <f>VLOOKUP($A31,'Return Data'!$B$7:$R$2843,13,0)</f>
        <v>32.319099999999999</v>
      </c>
      <c r="K31" s="66">
        <f t="shared" si="8"/>
        <v>32</v>
      </c>
      <c r="L31" s="65"/>
      <c r="M31" s="66"/>
      <c r="N31" s="65"/>
      <c r="O31" s="66"/>
      <c r="P31" s="65"/>
      <c r="Q31" s="66"/>
      <c r="R31" s="65">
        <f>VLOOKUP($A31,'Return Data'!$B$7:$R$2843,16,0)</f>
        <v>12.9953</v>
      </c>
      <c r="S31" s="67">
        <f t="shared" si="4"/>
        <v>12</v>
      </c>
    </row>
    <row r="32" spans="1:19" x14ac:dyDescent="0.3">
      <c r="A32" s="63" t="s">
        <v>523</v>
      </c>
      <c r="B32" s="64">
        <f>VLOOKUP($A32,'Return Data'!$B$7:$R$2843,3,0)</f>
        <v>44315</v>
      </c>
      <c r="C32" s="65">
        <f>VLOOKUP($A32,'Return Data'!$B$7:$R$2843,4,0)</f>
        <v>57.593200000000003</v>
      </c>
      <c r="D32" s="65">
        <f>VLOOKUP($A32,'Return Data'!$B$7:$R$2843,10,0)</f>
        <v>11.871</v>
      </c>
      <c r="E32" s="66">
        <f t="shared" si="0"/>
        <v>4</v>
      </c>
      <c r="F32" s="65">
        <f>VLOOKUP($A32,'Return Data'!$B$7:$R$2843,11,0)</f>
        <v>30.0383</v>
      </c>
      <c r="G32" s="66">
        <f t="shared" si="1"/>
        <v>4</v>
      </c>
      <c r="H32" s="65">
        <f>VLOOKUP($A32,'Return Data'!$B$7:$R$2843,12,0)</f>
        <v>34.0349</v>
      </c>
      <c r="I32" s="66">
        <f t="shared" si="2"/>
        <v>6</v>
      </c>
      <c r="J32" s="65">
        <f>VLOOKUP($A32,'Return Data'!$B$7:$R$2843,13,0)</f>
        <v>50.802300000000002</v>
      </c>
      <c r="K32" s="66">
        <f t="shared" si="8"/>
        <v>7</v>
      </c>
      <c r="L32" s="65">
        <f>VLOOKUP($A32,'Return Data'!$B$7:$R$2843,17,0)</f>
        <v>2.3565999999999998</v>
      </c>
      <c r="M32" s="66">
        <f t="shared" ref="M32:M40" si="9">RANK(L32,L$8:L$40,0)</f>
        <v>29</v>
      </c>
      <c r="N32" s="65">
        <f>VLOOKUP($A32,'Return Data'!$B$7:$R$2843,14,0)</f>
        <v>1.4591000000000001</v>
      </c>
      <c r="O32" s="66">
        <f t="shared" ref="O32:O40" si="10">RANK(N32,N$8:N$40,0)</f>
        <v>26</v>
      </c>
      <c r="P32" s="65">
        <f>VLOOKUP($A32,'Return Data'!$B$7:$R$2843,15,0)</f>
        <v>7.4359000000000002</v>
      </c>
      <c r="Q32" s="66">
        <f t="shared" ref="Q32:Q40" si="11">RANK(P32,P$8:P$40,0)</f>
        <v>22</v>
      </c>
      <c r="R32" s="65">
        <f>VLOOKUP($A32,'Return Data'!$B$7:$R$2843,16,0)</f>
        <v>11.643800000000001</v>
      </c>
      <c r="S32" s="67">
        <f t="shared" si="4"/>
        <v>20</v>
      </c>
    </row>
    <row r="33" spans="1:19" x14ac:dyDescent="0.3">
      <c r="A33" s="63" t="s">
        <v>529</v>
      </c>
      <c r="B33" s="64">
        <f>VLOOKUP($A33,'Return Data'!$B$7:$R$2843,3,0)</f>
        <v>44315</v>
      </c>
      <c r="C33" s="65">
        <f>VLOOKUP($A33,'Return Data'!$B$7:$R$2843,4,0)</f>
        <v>85.68</v>
      </c>
      <c r="D33" s="65">
        <f>VLOOKUP($A33,'Return Data'!$B$7:$R$2843,10,0)</f>
        <v>9.9024999999999999</v>
      </c>
      <c r="E33" s="66">
        <f t="shared" si="0"/>
        <v>9</v>
      </c>
      <c r="F33" s="65">
        <f>VLOOKUP($A33,'Return Data'!$B$7:$R$2843,11,0)</f>
        <v>22.54</v>
      </c>
      <c r="G33" s="66">
        <f t="shared" si="1"/>
        <v>20</v>
      </c>
      <c r="H33" s="65">
        <f>VLOOKUP($A33,'Return Data'!$B$7:$R$2843,12,0)</f>
        <v>29.289300000000001</v>
      </c>
      <c r="I33" s="66">
        <f t="shared" si="2"/>
        <v>15</v>
      </c>
      <c r="J33" s="65">
        <f>VLOOKUP($A33,'Return Data'!$B$7:$R$2843,13,0)</f>
        <v>43.5657</v>
      </c>
      <c r="K33" s="66">
        <f t="shared" si="8"/>
        <v>14</v>
      </c>
      <c r="L33" s="65">
        <f>VLOOKUP($A33,'Return Data'!$B$7:$R$2843,17,0)</f>
        <v>11.779199999999999</v>
      </c>
      <c r="M33" s="66">
        <f t="shared" si="9"/>
        <v>18</v>
      </c>
      <c r="N33" s="65">
        <f>VLOOKUP($A33,'Return Data'!$B$7:$R$2843,14,0)</f>
        <v>8.2988</v>
      </c>
      <c r="O33" s="66">
        <f t="shared" si="10"/>
        <v>14</v>
      </c>
      <c r="P33" s="65">
        <f>VLOOKUP($A33,'Return Data'!$B$7:$R$2843,15,0)</f>
        <v>9.5252999999999997</v>
      </c>
      <c r="Q33" s="66">
        <f t="shared" si="11"/>
        <v>19</v>
      </c>
      <c r="R33" s="65">
        <f>VLOOKUP($A33,'Return Data'!$B$7:$R$2843,16,0)</f>
        <v>13.2682</v>
      </c>
      <c r="S33" s="67">
        <f t="shared" si="4"/>
        <v>10</v>
      </c>
    </row>
    <row r="34" spans="1:19" x14ac:dyDescent="0.3">
      <c r="A34" s="63" t="s">
        <v>531</v>
      </c>
      <c r="B34" s="64">
        <f>VLOOKUP($A34,'Return Data'!$B$7:$R$2843,3,0)</f>
        <v>44315</v>
      </c>
      <c r="C34" s="65">
        <f>VLOOKUP($A34,'Return Data'!$B$7:$R$2843,4,0)</f>
        <v>95.75</v>
      </c>
      <c r="D34" s="65">
        <f>VLOOKUP($A34,'Return Data'!$B$7:$R$2843,10,0)</f>
        <v>8.5108999999999995</v>
      </c>
      <c r="E34" s="66">
        <f t="shared" si="0"/>
        <v>16</v>
      </c>
      <c r="F34" s="65">
        <f>VLOOKUP($A34,'Return Data'!$B$7:$R$2843,11,0)</f>
        <v>23.277999999999999</v>
      </c>
      <c r="G34" s="66">
        <f t="shared" si="1"/>
        <v>17</v>
      </c>
      <c r="H34" s="65">
        <f>VLOOKUP($A34,'Return Data'!$B$7:$R$2843,12,0)</f>
        <v>28.230899999999998</v>
      </c>
      <c r="I34" s="66">
        <f t="shared" si="2"/>
        <v>17</v>
      </c>
      <c r="J34" s="65">
        <f>VLOOKUP($A34,'Return Data'!$B$7:$R$2843,13,0)</f>
        <v>43.017200000000003</v>
      </c>
      <c r="K34" s="66">
        <f t="shared" si="8"/>
        <v>16</v>
      </c>
      <c r="L34" s="65">
        <f>VLOOKUP($A34,'Return Data'!$B$7:$R$2843,17,0)</f>
        <v>10.8255</v>
      </c>
      <c r="M34" s="66">
        <f t="shared" si="9"/>
        <v>22</v>
      </c>
      <c r="N34" s="65">
        <f>VLOOKUP($A34,'Return Data'!$B$7:$R$2843,14,0)</f>
        <v>7.3654000000000002</v>
      </c>
      <c r="O34" s="66">
        <f t="shared" si="10"/>
        <v>19</v>
      </c>
      <c r="P34" s="65">
        <f>VLOOKUP($A34,'Return Data'!$B$7:$R$2843,15,0)</f>
        <v>13.809200000000001</v>
      </c>
      <c r="Q34" s="66">
        <f t="shared" si="11"/>
        <v>4</v>
      </c>
      <c r="R34" s="65">
        <f>VLOOKUP($A34,'Return Data'!$B$7:$R$2843,16,0)</f>
        <v>11.186999999999999</v>
      </c>
      <c r="S34" s="67">
        <f t="shared" si="4"/>
        <v>24</v>
      </c>
    </row>
    <row r="35" spans="1:19" x14ac:dyDescent="0.3">
      <c r="A35" s="63" t="s">
        <v>533</v>
      </c>
      <c r="B35" s="64">
        <f>VLOOKUP($A35,'Return Data'!$B$7:$R$2843,3,0)</f>
        <v>44315</v>
      </c>
      <c r="C35" s="65">
        <f>VLOOKUP($A35,'Return Data'!$B$7:$R$2843,4,0)</f>
        <v>222.75069999999999</v>
      </c>
      <c r="D35" s="65">
        <f>VLOOKUP($A35,'Return Data'!$B$7:$R$2843,10,0)</f>
        <v>16.786200000000001</v>
      </c>
      <c r="E35" s="66">
        <f t="shared" si="0"/>
        <v>1</v>
      </c>
      <c r="F35" s="65">
        <f>VLOOKUP($A35,'Return Data'!$B$7:$R$2843,11,0)</f>
        <v>36.482500000000002</v>
      </c>
      <c r="G35" s="66">
        <f t="shared" si="1"/>
        <v>2</v>
      </c>
      <c r="H35" s="65">
        <f>VLOOKUP($A35,'Return Data'!$B$7:$R$2843,12,0)</f>
        <v>53.1449</v>
      </c>
      <c r="I35" s="66">
        <f t="shared" si="2"/>
        <v>1</v>
      </c>
      <c r="J35" s="65">
        <f>VLOOKUP($A35,'Return Data'!$B$7:$R$2843,13,0)</f>
        <v>86.006600000000006</v>
      </c>
      <c r="K35" s="66">
        <f t="shared" si="8"/>
        <v>1</v>
      </c>
      <c r="L35" s="65">
        <f>VLOOKUP($A35,'Return Data'!$B$7:$R$2843,17,0)</f>
        <v>27.022500000000001</v>
      </c>
      <c r="M35" s="66">
        <f t="shared" si="9"/>
        <v>1</v>
      </c>
      <c r="N35" s="65">
        <f>VLOOKUP($A35,'Return Data'!$B$7:$R$2843,14,0)</f>
        <v>19.614899999999999</v>
      </c>
      <c r="O35" s="66">
        <f t="shared" si="10"/>
        <v>1</v>
      </c>
      <c r="P35" s="65">
        <f>VLOOKUP($A35,'Return Data'!$B$7:$R$2843,15,0)</f>
        <v>16.444800000000001</v>
      </c>
      <c r="Q35" s="66">
        <f t="shared" si="11"/>
        <v>1</v>
      </c>
      <c r="R35" s="65">
        <f>VLOOKUP($A35,'Return Data'!$B$7:$R$2843,16,0)</f>
        <v>16.6751</v>
      </c>
      <c r="S35" s="67">
        <f t="shared" si="4"/>
        <v>3</v>
      </c>
    </row>
    <row r="36" spans="1:19" x14ac:dyDescent="0.3">
      <c r="A36" s="63" t="s">
        <v>1859</v>
      </c>
      <c r="B36" s="64">
        <f>VLOOKUP($A36,'Return Data'!$B$7:$R$2843,3,0)</f>
        <v>44315</v>
      </c>
      <c r="C36" s="65">
        <f>VLOOKUP($A36,'Return Data'!$B$7:$R$2843,4,0)</f>
        <v>414.792208245545</v>
      </c>
      <c r="D36" s="65">
        <f>VLOOKUP($A36,'Return Data'!$B$7:$R$2843,10,0)</f>
        <v>8.1227999999999998</v>
      </c>
      <c r="E36" s="66">
        <f t="shared" si="0"/>
        <v>21</v>
      </c>
      <c r="F36" s="65">
        <f>VLOOKUP($A36,'Return Data'!$B$7:$R$2843,11,0)</f>
        <v>23.107900000000001</v>
      </c>
      <c r="G36" s="66">
        <f t="shared" si="1"/>
        <v>18</v>
      </c>
      <c r="H36" s="65">
        <f>VLOOKUP($A36,'Return Data'!$B$7:$R$2843,12,0)</f>
        <v>25.666399999999999</v>
      </c>
      <c r="I36" s="66">
        <f t="shared" si="2"/>
        <v>23</v>
      </c>
      <c r="J36" s="65">
        <f>VLOOKUP($A36,'Return Data'!$B$7:$R$2843,13,0)</f>
        <v>38.481699999999996</v>
      </c>
      <c r="K36" s="66">
        <f t="shared" si="8"/>
        <v>24</v>
      </c>
      <c r="L36" s="65">
        <f>VLOOKUP($A36,'Return Data'!$B$7:$R$2843,17,0)</f>
        <v>13.932499999999999</v>
      </c>
      <c r="M36" s="66">
        <f t="shared" si="9"/>
        <v>7</v>
      </c>
      <c r="N36" s="65">
        <f>VLOOKUP($A36,'Return Data'!$B$7:$R$2843,14,0)</f>
        <v>11.0212</v>
      </c>
      <c r="O36" s="66">
        <f t="shared" si="10"/>
        <v>7</v>
      </c>
      <c r="P36" s="65">
        <f>VLOOKUP($A36,'Return Data'!$B$7:$R$2843,15,0)</f>
        <v>12.662800000000001</v>
      </c>
      <c r="Q36" s="66">
        <f t="shared" si="11"/>
        <v>9</v>
      </c>
      <c r="R36" s="65">
        <f>VLOOKUP($A36,'Return Data'!$B$7:$R$2843,16,0)</f>
        <v>15.8149</v>
      </c>
      <c r="S36" s="67">
        <f t="shared" si="4"/>
        <v>4</v>
      </c>
    </row>
    <row r="37" spans="1:19" x14ac:dyDescent="0.3">
      <c r="A37" s="63" t="s">
        <v>536</v>
      </c>
      <c r="B37" s="64">
        <f>VLOOKUP($A37,'Return Data'!$B$7:$R$2843,3,0)</f>
        <v>44315</v>
      </c>
      <c r="C37" s="65">
        <f>VLOOKUP($A37,'Return Data'!$B$7:$R$2843,4,0)</f>
        <v>20.513100000000001</v>
      </c>
      <c r="D37" s="65">
        <f>VLOOKUP($A37,'Return Data'!$B$7:$R$2843,10,0)</f>
        <v>5.9873000000000003</v>
      </c>
      <c r="E37" s="66">
        <f t="shared" si="0"/>
        <v>29</v>
      </c>
      <c r="F37" s="65">
        <f>VLOOKUP($A37,'Return Data'!$B$7:$R$2843,11,0)</f>
        <v>17.329000000000001</v>
      </c>
      <c r="G37" s="66">
        <f t="shared" si="1"/>
        <v>29</v>
      </c>
      <c r="H37" s="65">
        <f>VLOOKUP($A37,'Return Data'!$B$7:$R$2843,12,0)</f>
        <v>20.916399999999999</v>
      </c>
      <c r="I37" s="66">
        <f t="shared" si="2"/>
        <v>32</v>
      </c>
      <c r="J37" s="65">
        <f>VLOOKUP($A37,'Return Data'!$B$7:$R$2843,13,0)</f>
        <v>34.097999999999999</v>
      </c>
      <c r="K37" s="66">
        <f t="shared" si="8"/>
        <v>30</v>
      </c>
      <c r="L37" s="65">
        <f>VLOOKUP($A37,'Return Data'!$B$7:$R$2843,17,0)</f>
        <v>10.543699999999999</v>
      </c>
      <c r="M37" s="66">
        <f t="shared" si="9"/>
        <v>23</v>
      </c>
      <c r="N37" s="65">
        <f>VLOOKUP($A37,'Return Data'!$B$7:$R$2843,14,0)</f>
        <v>7.9386999999999999</v>
      </c>
      <c r="O37" s="66">
        <f t="shared" si="10"/>
        <v>16</v>
      </c>
      <c r="P37" s="65">
        <f>VLOOKUP($A37,'Return Data'!$B$7:$R$2843,15,0)</f>
        <v>10.1576</v>
      </c>
      <c r="Q37" s="66">
        <f t="shared" si="11"/>
        <v>18</v>
      </c>
      <c r="R37" s="65">
        <f>VLOOKUP($A37,'Return Data'!$B$7:$R$2843,16,0)</f>
        <v>10.206300000000001</v>
      </c>
      <c r="S37" s="67">
        <f t="shared" si="4"/>
        <v>28</v>
      </c>
    </row>
    <row r="38" spans="1:19" x14ac:dyDescent="0.3">
      <c r="A38" s="63" t="s">
        <v>537</v>
      </c>
      <c r="B38" s="64">
        <f>VLOOKUP($A38,'Return Data'!$B$7:$R$2843,3,0)</f>
        <v>44315</v>
      </c>
      <c r="C38" s="65">
        <f>VLOOKUP($A38,'Return Data'!$B$7:$R$2843,4,0)</f>
        <v>113.2957</v>
      </c>
      <c r="D38" s="65">
        <f>VLOOKUP($A38,'Return Data'!$B$7:$R$2843,10,0)</f>
        <v>7.0621</v>
      </c>
      <c r="E38" s="66">
        <f t="shared" si="0"/>
        <v>25</v>
      </c>
      <c r="F38" s="65">
        <f>VLOOKUP($A38,'Return Data'!$B$7:$R$2843,11,0)</f>
        <v>21.205300000000001</v>
      </c>
      <c r="G38" s="66">
        <f t="shared" si="1"/>
        <v>22</v>
      </c>
      <c r="H38" s="65">
        <f>VLOOKUP($A38,'Return Data'!$B$7:$R$2843,12,0)</f>
        <v>24.668500000000002</v>
      </c>
      <c r="I38" s="66">
        <f t="shared" si="2"/>
        <v>25</v>
      </c>
      <c r="J38" s="65">
        <f>VLOOKUP($A38,'Return Data'!$B$7:$R$2843,13,0)</f>
        <v>36.796199999999999</v>
      </c>
      <c r="K38" s="66">
        <f t="shared" si="8"/>
        <v>27</v>
      </c>
      <c r="L38" s="65">
        <f>VLOOKUP($A38,'Return Data'!$B$7:$R$2843,17,0)</f>
        <v>12.186199999999999</v>
      </c>
      <c r="M38" s="66">
        <f t="shared" si="9"/>
        <v>15</v>
      </c>
      <c r="N38" s="65">
        <f>VLOOKUP($A38,'Return Data'!$B$7:$R$2843,14,0)</f>
        <v>9.7125000000000004</v>
      </c>
      <c r="O38" s="66">
        <f t="shared" si="10"/>
        <v>12</v>
      </c>
      <c r="P38" s="65">
        <f>VLOOKUP($A38,'Return Data'!$B$7:$R$2843,15,0)</f>
        <v>12.731</v>
      </c>
      <c r="Q38" s="66">
        <f t="shared" si="11"/>
        <v>8</v>
      </c>
      <c r="R38" s="65">
        <f>VLOOKUP($A38,'Return Data'!$B$7:$R$2843,16,0)</f>
        <v>12.325200000000001</v>
      </c>
      <c r="S38" s="67">
        <f t="shared" si="4"/>
        <v>17</v>
      </c>
    </row>
    <row r="39" spans="1:19" x14ac:dyDescent="0.3">
      <c r="A39" s="63" t="s">
        <v>540</v>
      </c>
      <c r="B39" s="64">
        <f>VLOOKUP($A39,'Return Data'!$B$7:$R$2843,3,0)</f>
        <v>44315</v>
      </c>
      <c r="C39" s="65">
        <f>VLOOKUP($A39,'Return Data'!$B$7:$R$2843,4,0)</f>
        <v>354.25495756102498</v>
      </c>
      <c r="D39" s="65">
        <f>VLOOKUP($A39,'Return Data'!$B$7:$R$2843,10,0)</f>
        <v>8.2998999999999992</v>
      </c>
      <c r="E39" s="66">
        <f t="shared" si="0"/>
        <v>18</v>
      </c>
      <c r="F39" s="65">
        <f>VLOOKUP($A39,'Return Data'!$B$7:$R$2843,11,0)</f>
        <v>22.706900000000001</v>
      </c>
      <c r="G39" s="66">
        <f t="shared" si="1"/>
        <v>19</v>
      </c>
      <c r="H39" s="65">
        <f>VLOOKUP($A39,'Return Data'!$B$7:$R$2843,12,0)</f>
        <v>26.5594</v>
      </c>
      <c r="I39" s="66">
        <f t="shared" si="2"/>
        <v>20</v>
      </c>
      <c r="J39" s="65">
        <f>VLOOKUP($A39,'Return Data'!$B$7:$R$2843,13,0)</f>
        <v>41.466099999999997</v>
      </c>
      <c r="K39" s="66">
        <f t="shared" si="8"/>
        <v>18</v>
      </c>
      <c r="L39" s="65">
        <f>VLOOKUP($A39,'Return Data'!$B$7:$R$2843,17,0)</f>
        <v>10.4085</v>
      </c>
      <c r="M39" s="66">
        <f t="shared" si="9"/>
        <v>24</v>
      </c>
      <c r="N39" s="65">
        <f>VLOOKUP($A39,'Return Data'!$B$7:$R$2843,14,0)</f>
        <v>7.4801000000000002</v>
      </c>
      <c r="O39" s="66">
        <f t="shared" si="10"/>
        <v>17</v>
      </c>
      <c r="P39" s="65">
        <f>VLOOKUP($A39,'Return Data'!$B$7:$R$2843,15,0)</f>
        <v>9.3641000000000005</v>
      </c>
      <c r="Q39" s="66">
        <f t="shared" si="11"/>
        <v>20</v>
      </c>
      <c r="R39" s="65">
        <f>VLOOKUP($A39,'Return Data'!$B$7:$R$2843,16,0)</f>
        <v>14.968400000000001</v>
      </c>
      <c r="S39" s="67">
        <f t="shared" si="4"/>
        <v>5</v>
      </c>
    </row>
    <row r="40" spans="1:19" x14ac:dyDescent="0.3">
      <c r="A40" s="63" t="s">
        <v>542</v>
      </c>
      <c r="B40" s="64">
        <f>VLOOKUP($A40,'Return Data'!$B$7:$R$2843,3,0)</f>
        <v>44315</v>
      </c>
      <c r="C40" s="65">
        <f>VLOOKUP($A40,'Return Data'!$B$7:$R$2843,4,0)</f>
        <v>215.74097328103099</v>
      </c>
      <c r="D40" s="65">
        <f>VLOOKUP($A40,'Return Data'!$B$7:$R$2843,10,0)</f>
        <v>9.9128000000000007</v>
      </c>
      <c r="E40" s="66">
        <f t="shared" si="0"/>
        <v>8</v>
      </c>
      <c r="F40" s="65">
        <f>VLOOKUP($A40,'Return Data'!$B$7:$R$2843,11,0)</f>
        <v>28.183399999999999</v>
      </c>
      <c r="G40" s="66">
        <f t="shared" si="1"/>
        <v>5</v>
      </c>
      <c r="H40" s="65">
        <f>VLOOKUP($A40,'Return Data'!$B$7:$R$2843,12,0)</f>
        <v>32.049700000000001</v>
      </c>
      <c r="I40" s="66">
        <f t="shared" si="2"/>
        <v>11</v>
      </c>
      <c r="J40" s="65">
        <f>VLOOKUP($A40,'Return Data'!$B$7:$R$2843,13,0)</f>
        <v>50.821599999999997</v>
      </c>
      <c r="K40" s="66">
        <f t="shared" si="8"/>
        <v>6</v>
      </c>
      <c r="L40" s="65">
        <f>VLOOKUP($A40,'Return Data'!$B$7:$R$2843,17,0)</f>
        <v>11.352399999999999</v>
      </c>
      <c r="M40" s="66">
        <f t="shared" si="9"/>
        <v>20</v>
      </c>
      <c r="N40" s="65">
        <f>VLOOKUP($A40,'Return Data'!$B$7:$R$2843,14,0)</f>
        <v>7.1245000000000003</v>
      </c>
      <c r="O40" s="66">
        <f t="shared" si="10"/>
        <v>22</v>
      </c>
      <c r="P40" s="65">
        <f>VLOOKUP($A40,'Return Data'!$B$7:$R$2843,15,0)</f>
        <v>10.8575</v>
      </c>
      <c r="Q40" s="66">
        <f t="shared" si="11"/>
        <v>13</v>
      </c>
      <c r="R40" s="65">
        <f>VLOOKUP($A40,'Return Data'!$B$7:$R$2843,16,0)</f>
        <v>12.3682</v>
      </c>
      <c r="S40" s="67">
        <f t="shared" si="4"/>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8.8336848484848485</v>
      </c>
      <c r="E42" s="74"/>
      <c r="F42" s="75">
        <f>AVERAGE(F8:F40)</f>
        <v>23.524887878787872</v>
      </c>
      <c r="G42" s="74"/>
      <c r="H42" s="75">
        <f>AVERAGE(H8:H40)</f>
        <v>29.546145454545449</v>
      </c>
      <c r="I42" s="74"/>
      <c r="J42" s="75">
        <f>AVERAGE(J8:J40)</f>
        <v>44.627218181818186</v>
      </c>
      <c r="K42" s="74"/>
      <c r="L42" s="75">
        <f>AVERAGE(L8:L40)</f>
        <v>12.884524137931033</v>
      </c>
      <c r="M42" s="74"/>
      <c r="N42" s="75">
        <f>AVERAGE(N8:N40)</f>
        <v>9.1880038461538476</v>
      </c>
      <c r="O42" s="74"/>
      <c r="P42" s="75">
        <f>AVERAGE(P8:P40)</f>
        <v>11.643340909090909</v>
      </c>
      <c r="Q42" s="74"/>
      <c r="R42" s="75">
        <f>AVERAGE(R8:R40)</f>
        <v>12.464157575757575</v>
      </c>
      <c r="S42" s="76"/>
    </row>
    <row r="43" spans="1:19" x14ac:dyDescent="0.3">
      <c r="A43" s="73" t="s">
        <v>28</v>
      </c>
      <c r="B43" s="74"/>
      <c r="C43" s="74"/>
      <c r="D43" s="75">
        <f>MIN(D8:D40)</f>
        <v>4.1736000000000004</v>
      </c>
      <c r="E43" s="74"/>
      <c r="F43" s="75">
        <f>MIN(F8:F40)</f>
        <v>15.2643</v>
      </c>
      <c r="G43" s="74"/>
      <c r="H43" s="75">
        <f>MIN(H8:H40)</f>
        <v>20.1309</v>
      </c>
      <c r="I43" s="74"/>
      <c r="J43" s="75">
        <f>MIN(J8:J40)</f>
        <v>29.343299999999999</v>
      </c>
      <c r="K43" s="74"/>
      <c r="L43" s="75">
        <f>MIN(L8:L40)</f>
        <v>2.3565999999999998</v>
      </c>
      <c r="M43" s="74"/>
      <c r="N43" s="75">
        <f>MIN(N8:N40)</f>
        <v>1.4591000000000001</v>
      </c>
      <c r="O43" s="74"/>
      <c r="P43" s="75">
        <f>MIN(P8:P40)</f>
        <v>7.4359000000000002</v>
      </c>
      <c r="Q43" s="74"/>
      <c r="R43" s="75">
        <f>MIN(R8:R40)</f>
        <v>7.4233000000000002</v>
      </c>
      <c r="S43" s="76"/>
    </row>
    <row r="44" spans="1:19" ht="15" thickBot="1" x14ac:dyDescent="0.35">
      <c r="A44" s="77" t="s">
        <v>29</v>
      </c>
      <c r="B44" s="78"/>
      <c r="C44" s="78"/>
      <c r="D44" s="79">
        <f>MAX(D8:D40)</f>
        <v>16.786200000000001</v>
      </c>
      <c r="E44" s="78"/>
      <c r="F44" s="79">
        <f>MAX(F8:F40)</f>
        <v>38.074399999999997</v>
      </c>
      <c r="G44" s="78"/>
      <c r="H44" s="79">
        <f>MAX(H8:H40)</f>
        <v>53.1449</v>
      </c>
      <c r="I44" s="78"/>
      <c r="J44" s="79">
        <f>MAX(J8:J40)</f>
        <v>86.006600000000006</v>
      </c>
      <c r="K44" s="78"/>
      <c r="L44" s="79">
        <f>MAX(L8:L40)</f>
        <v>27.022500000000001</v>
      </c>
      <c r="M44" s="78"/>
      <c r="N44" s="79">
        <f>MAX(N8:N40)</f>
        <v>19.614899999999999</v>
      </c>
      <c r="O44" s="78"/>
      <c r="P44" s="79">
        <f>MAX(P8:P40)</f>
        <v>16.444800000000001</v>
      </c>
      <c r="Q44" s="78"/>
      <c r="R44" s="79">
        <f>MAX(R8:R40)</f>
        <v>21.803999999999998</v>
      </c>
      <c r="S44" s="80"/>
    </row>
    <row r="45" spans="1:19" x14ac:dyDescent="0.3">
      <c r="A45" s="112" t="s">
        <v>432</v>
      </c>
    </row>
    <row r="46" spans="1:19" x14ac:dyDescent="0.3">
      <c r="A46" s="14" t="s">
        <v>340</v>
      </c>
    </row>
  </sheetData>
  <sheetProtection algorithmName="SHA-512" hashValue="ye97OqHoehNF4Jvmv9roNAL02YcD/5+RY6u2Fne3HeUy/8MtdohOh80XG/hBEg+V7ywb1E3cr4mjrRfquc8muA==" saltValue="aml5hPIF4Dnqp6P7+lPl6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1624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Data'!$B$7:$R$2843,3,0)</f>
        <v>44315</v>
      </c>
      <c r="C8" s="65">
        <f>VLOOKUP($A8,'Return Data'!$B$7:$R$2843,4,0)</f>
        <v>50.037500000000001</v>
      </c>
      <c r="D8" s="65">
        <f>VLOOKUP($A8,'Return Data'!$B$7:$R$2843,10,0)</f>
        <v>16.451000000000001</v>
      </c>
      <c r="E8" s="66">
        <f t="shared" ref="E8:E16" si="0">RANK(D8,D$8:D$31,0)</f>
        <v>1</v>
      </c>
      <c r="F8" s="65">
        <f>VLOOKUP($A8,'Return Data'!$B$7:$R$2843,11,0)</f>
        <v>29.1084</v>
      </c>
      <c r="G8" s="66">
        <f t="shared" ref="G8:G16" si="1">RANK(F8,F$8:F$31,0)</f>
        <v>1</v>
      </c>
      <c r="H8" s="65">
        <f>VLOOKUP($A8,'Return Data'!$B$7:$R$2843,12,0)</f>
        <v>25.282800000000002</v>
      </c>
      <c r="I8" s="66">
        <f t="shared" ref="I8:I16" si="2">RANK(H8,H$8:H$31,0)</f>
        <v>1</v>
      </c>
      <c r="J8" s="65">
        <f>VLOOKUP($A8,'Return Data'!$B$7:$R$2843,13,0)</f>
        <v>30.0716</v>
      </c>
      <c r="K8" s="66">
        <f t="shared" ref="K8:K16" si="3">RANK(J8,J$8:J$31,0)</f>
        <v>1</v>
      </c>
      <c r="L8" s="65">
        <f>VLOOKUP($A8,'Return Data'!$B$7:$R$2843,17,0)</f>
        <v>10.1189</v>
      </c>
      <c r="M8" s="66">
        <f>RANK(L8,L$8:L$31,0)</f>
        <v>7</v>
      </c>
      <c r="N8" s="65">
        <f>VLOOKUP($A8,'Return Data'!$B$7:$R$2843,14,0)</f>
        <v>7.2535999999999996</v>
      </c>
      <c r="O8" s="66">
        <f>RANK(N8,N$8:N$31,0)</f>
        <v>15</v>
      </c>
      <c r="P8" s="65">
        <f>VLOOKUP($A8,'Return Data'!$B$7:$R$2843,15,0)</f>
        <v>9.8071999999999999</v>
      </c>
      <c r="Q8" s="66">
        <f>RANK(P8,P$8:P$31,0)</f>
        <v>4</v>
      </c>
      <c r="R8" s="65">
        <f>VLOOKUP($A8,'Return Data'!$B$7:$R$2843,16,0)</f>
        <v>11.0284</v>
      </c>
      <c r="S8" s="67">
        <f>RANK(R8,R$8:R$31,0)</f>
        <v>1</v>
      </c>
    </row>
    <row r="9" spans="1:20" x14ac:dyDescent="0.3">
      <c r="A9" s="63" t="s">
        <v>1626</v>
      </c>
      <c r="B9" s="64">
        <f>VLOOKUP($A9,'Return Data'!$B$7:$R$2843,3,0)</f>
        <v>44315</v>
      </c>
      <c r="C9" s="65">
        <f>VLOOKUP($A9,'Return Data'!$B$7:$R$2843,4,0)</f>
        <v>25.058399999999999</v>
      </c>
      <c r="D9" s="65">
        <f>VLOOKUP($A9,'Return Data'!$B$7:$R$2843,10,0)</f>
        <v>14.571199999999999</v>
      </c>
      <c r="E9" s="66">
        <f t="shared" si="0"/>
        <v>4</v>
      </c>
      <c r="F9" s="65">
        <f>VLOOKUP($A9,'Return Data'!$B$7:$R$2843,11,0)</f>
        <v>17.341100000000001</v>
      </c>
      <c r="G9" s="66">
        <f t="shared" si="1"/>
        <v>7</v>
      </c>
      <c r="H9" s="65">
        <f>VLOOKUP($A9,'Return Data'!$B$7:$R$2843,12,0)</f>
        <v>15.802099999999999</v>
      </c>
      <c r="I9" s="66">
        <f t="shared" si="2"/>
        <v>8</v>
      </c>
      <c r="J9" s="65">
        <f>VLOOKUP($A9,'Return Data'!$B$7:$R$2843,13,0)</f>
        <v>19.506699999999999</v>
      </c>
      <c r="K9" s="66">
        <f t="shared" si="3"/>
        <v>7</v>
      </c>
      <c r="L9" s="65">
        <f>VLOOKUP($A9,'Return Data'!$B$7:$R$2843,17,0)</f>
        <v>8.6763999999999992</v>
      </c>
      <c r="M9" s="66">
        <f t="shared" ref="M9:M31" si="4">RANK(L9,L$8:L$31,0)</f>
        <v>14</v>
      </c>
      <c r="N9" s="65">
        <f>VLOOKUP($A9,'Return Data'!$B$7:$R$2843,14,0)</f>
        <v>7.6824000000000003</v>
      </c>
      <c r="O9" s="66">
        <f t="shared" ref="O9:O31" si="5">RANK(N9,N$8:N$31,0)</f>
        <v>13</v>
      </c>
      <c r="P9" s="65">
        <f>VLOOKUP($A9,'Return Data'!$B$7:$R$2843,15,0)</f>
        <v>8.4151000000000007</v>
      </c>
      <c r="Q9" s="66">
        <f t="shared" ref="Q9:Q31" si="6">RANK(P9,P$8:P$31,0)</f>
        <v>10</v>
      </c>
      <c r="R9" s="65">
        <f>VLOOKUP($A9,'Return Data'!$B$7:$R$2843,16,0)</f>
        <v>9.5051000000000005</v>
      </c>
      <c r="S9" s="67">
        <f t="shared" ref="S9:S30" si="7">RANK(R9,R$8:R$31,0)</f>
        <v>9</v>
      </c>
    </row>
    <row r="10" spans="1:20" x14ac:dyDescent="0.3">
      <c r="A10" s="63" t="s">
        <v>1627</v>
      </c>
      <c r="B10" s="64">
        <f>VLOOKUP($A10,'Return Data'!$B$7:$R$2843,3,0)</f>
        <v>44315</v>
      </c>
      <c r="C10" s="65">
        <f>VLOOKUP($A10,'Return Data'!$B$7:$R$2843,4,0)</f>
        <v>31.2013</v>
      </c>
      <c r="D10" s="65">
        <f>VLOOKUP($A10,'Return Data'!$B$7:$R$2843,10,0)</f>
        <v>3.4026000000000001</v>
      </c>
      <c r="E10" s="66">
        <f t="shared" si="0"/>
        <v>22</v>
      </c>
      <c r="F10" s="65">
        <f>VLOOKUP($A10,'Return Data'!$B$7:$R$2843,11,0)</f>
        <v>8.8529</v>
      </c>
      <c r="G10" s="66">
        <f t="shared" si="1"/>
        <v>21</v>
      </c>
      <c r="H10" s="65">
        <f>VLOOKUP($A10,'Return Data'!$B$7:$R$2843,12,0)</f>
        <v>7.9954999999999998</v>
      </c>
      <c r="I10" s="66">
        <f t="shared" si="2"/>
        <v>20</v>
      </c>
      <c r="J10" s="65">
        <f>VLOOKUP($A10,'Return Data'!$B$7:$R$2843,13,0)</f>
        <v>11.557499999999999</v>
      </c>
      <c r="K10" s="66">
        <f t="shared" si="3"/>
        <v>21</v>
      </c>
      <c r="L10" s="65">
        <f>VLOOKUP($A10,'Return Data'!$B$7:$R$2843,17,0)</f>
        <v>11.7088</v>
      </c>
      <c r="M10" s="66">
        <f t="shared" si="4"/>
        <v>3</v>
      </c>
      <c r="N10" s="65">
        <f>VLOOKUP($A10,'Return Data'!$B$7:$R$2843,14,0)</f>
        <v>10.287699999999999</v>
      </c>
      <c r="O10" s="66">
        <f t="shared" si="5"/>
        <v>3</v>
      </c>
      <c r="P10" s="65">
        <f>VLOOKUP($A10,'Return Data'!$B$7:$R$2843,15,0)</f>
        <v>9.3051999999999992</v>
      </c>
      <c r="Q10" s="66">
        <f t="shared" si="6"/>
        <v>7</v>
      </c>
      <c r="R10" s="65">
        <f>VLOOKUP($A10,'Return Data'!$B$7:$R$2843,16,0)</f>
        <v>9.4456000000000007</v>
      </c>
      <c r="S10" s="67">
        <f t="shared" si="7"/>
        <v>12</v>
      </c>
    </row>
    <row r="11" spans="1:20" x14ac:dyDescent="0.3">
      <c r="A11" s="63" t="s">
        <v>1628</v>
      </c>
      <c r="B11" s="64">
        <f>VLOOKUP($A11,'Return Data'!$B$7:$R$2843,3,0)</f>
        <v>44315</v>
      </c>
      <c r="C11" s="65">
        <f>VLOOKUP($A11,'Return Data'!$B$7:$R$2843,4,0)</f>
        <v>37.8384</v>
      </c>
      <c r="D11" s="65">
        <f>VLOOKUP($A11,'Return Data'!$B$7:$R$2843,10,0)</f>
        <v>9.1403999999999996</v>
      </c>
      <c r="E11" s="66">
        <f t="shared" si="0"/>
        <v>16</v>
      </c>
      <c r="F11" s="65">
        <f>VLOOKUP($A11,'Return Data'!$B$7:$R$2843,11,0)</f>
        <v>14.389099999999999</v>
      </c>
      <c r="G11" s="66">
        <f t="shared" si="1"/>
        <v>12</v>
      </c>
      <c r="H11" s="65">
        <f>VLOOKUP($A11,'Return Data'!$B$7:$R$2843,12,0)</f>
        <v>11.095800000000001</v>
      </c>
      <c r="I11" s="66">
        <f t="shared" si="2"/>
        <v>16</v>
      </c>
      <c r="J11" s="65">
        <f>VLOOKUP($A11,'Return Data'!$B$7:$R$2843,13,0)</f>
        <v>14.648300000000001</v>
      </c>
      <c r="K11" s="66">
        <f t="shared" si="3"/>
        <v>13</v>
      </c>
      <c r="L11" s="65">
        <f>VLOOKUP($A11,'Return Data'!$B$7:$R$2843,17,0)</f>
        <v>9.7484999999999999</v>
      </c>
      <c r="M11" s="66">
        <f t="shared" si="4"/>
        <v>9</v>
      </c>
      <c r="N11" s="65">
        <f>VLOOKUP($A11,'Return Data'!$B$7:$R$2843,14,0)</f>
        <v>8.8678000000000008</v>
      </c>
      <c r="O11" s="66">
        <f t="shared" si="5"/>
        <v>6</v>
      </c>
      <c r="P11" s="65">
        <f>VLOOKUP($A11,'Return Data'!$B$7:$R$2843,15,0)</f>
        <v>9.6295999999999999</v>
      </c>
      <c r="Q11" s="66">
        <f t="shared" si="6"/>
        <v>5</v>
      </c>
      <c r="R11" s="65">
        <f>VLOOKUP($A11,'Return Data'!$B$7:$R$2843,16,0)</f>
        <v>9.9947999999999997</v>
      </c>
      <c r="S11" s="67">
        <f t="shared" si="7"/>
        <v>5</v>
      </c>
    </row>
    <row r="12" spans="1:20" x14ac:dyDescent="0.3">
      <c r="A12" s="63" t="s">
        <v>1629</v>
      </c>
      <c r="B12" s="64">
        <f>VLOOKUP($A12,'Return Data'!$B$7:$R$2843,3,0)</f>
        <v>44315</v>
      </c>
      <c r="C12" s="65">
        <f>VLOOKUP($A12,'Return Data'!$B$7:$R$2843,4,0)</f>
        <v>22.431100000000001</v>
      </c>
      <c r="D12" s="65">
        <f>VLOOKUP($A12,'Return Data'!$B$7:$R$2843,10,0)</f>
        <v>7.9922000000000004</v>
      </c>
      <c r="E12" s="66">
        <f t="shared" si="0"/>
        <v>18</v>
      </c>
      <c r="F12" s="65">
        <f>VLOOKUP($A12,'Return Data'!$B$7:$R$2843,11,0)</f>
        <v>10.634</v>
      </c>
      <c r="G12" s="66">
        <f t="shared" si="1"/>
        <v>19</v>
      </c>
      <c r="H12" s="65">
        <f>VLOOKUP($A12,'Return Data'!$B$7:$R$2843,12,0)</f>
        <v>13.4046</v>
      </c>
      <c r="I12" s="66">
        <f t="shared" si="2"/>
        <v>12</v>
      </c>
      <c r="J12" s="65">
        <f>VLOOKUP($A12,'Return Data'!$B$7:$R$2843,13,0)</f>
        <v>15.2387</v>
      </c>
      <c r="K12" s="66">
        <f t="shared" si="3"/>
        <v>12</v>
      </c>
      <c r="L12" s="65">
        <f>VLOOKUP($A12,'Return Data'!$B$7:$R$2843,17,0)</f>
        <v>1.9000999999999999</v>
      </c>
      <c r="M12" s="66">
        <f t="shared" si="4"/>
        <v>20</v>
      </c>
      <c r="N12" s="65">
        <f>VLOOKUP($A12,'Return Data'!$B$7:$R$2843,14,0)</f>
        <v>1.0938000000000001</v>
      </c>
      <c r="O12" s="66">
        <f t="shared" si="5"/>
        <v>21</v>
      </c>
      <c r="P12" s="65">
        <f>VLOOKUP($A12,'Return Data'!$B$7:$R$2843,15,0)</f>
        <v>5.0694999999999997</v>
      </c>
      <c r="Q12" s="66">
        <f t="shared" si="6"/>
        <v>19</v>
      </c>
      <c r="R12" s="65">
        <f>VLOOKUP($A12,'Return Data'!$B$7:$R$2843,16,0)</f>
        <v>6.7496</v>
      </c>
      <c r="S12" s="67">
        <f t="shared" si="7"/>
        <v>21</v>
      </c>
    </row>
    <row r="13" spans="1:20" x14ac:dyDescent="0.3">
      <c r="A13" s="63" t="s">
        <v>1630</v>
      </c>
      <c r="B13" s="64">
        <f>VLOOKUP($A13,'Return Data'!$B$7:$R$2843,3,0)</f>
        <v>44315</v>
      </c>
      <c r="C13" s="65">
        <f>VLOOKUP($A13,'Return Data'!$B$7:$R$2843,4,0)</f>
        <v>77.063500000000005</v>
      </c>
      <c r="D13" s="65">
        <f>VLOOKUP($A13,'Return Data'!$B$7:$R$2843,10,0)</f>
        <v>15.708399999999999</v>
      </c>
      <c r="E13" s="66">
        <f t="shared" si="0"/>
        <v>2</v>
      </c>
      <c r="F13" s="65">
        <f>VLOOKUP($A13,'Return Data'!$B$7:$R$2843,11,0)</f>
        <v>16.8629</v>
      </c>
      <c r="G13" s="66">
        <f t="shared" si="1"/>
        <v>9</v>
      </c>
      <c r="H13" s="65">
        <f>VLOOKUP($A13,'Return Data'!$B$7:$R$2843,12,0)</f>
        <v>16.055</v>
      </c>
      <c r="I13" s="66">
        <f t="shared" si="2"/>
        <v>6</v>
      </c>
      <c r="J13" s="65">
        <f>VLOOKUP($A13,'Return Data'!$B$7:$R$2843,13,0)</f>
        <v>19.386299999999999</v>
      </c>
      <c r="K13" s="66">
        <f t="shared" si="3"/>
        <v>8</v>
      </c>
      <c r="L13" s="65">
        <f>VLOOKUP($A13,'Return Data'!$B$7:$R$2843,17,0)</f>
        <v>13.2906</v>
      </c>
      <c r="M13" s="66">
        <f t="shared" si="4"/>
        <v>2</v>
      </c>
      <c r="N13" s="65">
        <f>VLOOKUP($A13,'Return Data'!$B$7:$R$2843,14,0)</f>
        <v>11.377800000000001</v>
      </c>
      <c r="O13" s="66">
        <f t="shared" si="5"/>
        <v>1</v>
      </c>
      <c r="P13" s="65">
        <f>VLOOKUP($A13,'Return Data'!$B$7:$R$2843,15,0)</f>
        <v>10.2666</v>
      </c>
      <c r="Q13" s="66">
        <f t="shared" si="6"/>
        <v>3</v>
      </c>
      <c r="R13" s="65">
        <f>VLOOKUP($A13,'Return Data'!$B$7:$R$2843,16,0)</f>
        <v>10.303100000000001</v>
      </c>
      <c r="S13" s="67">
        <f t="shared" si="7"/>
        <v>4</v>
      </c>
    </row>
    <row r="14" spans="1:20" x14ac:dyDescent="0.3">
      <c r="A14" s="63" t="s">
        <v>1631</v>
      </c>
      <c r="B14" s="64">
        <f>VLOOKUP($A14,'Return Data'!$B$7:$R$2843,3,0)</f>
        <v>44315</v>
      </c>
      <c r="C14" s="65">
        <f>VLOOKUP($A14,'Return Data'!$B$7:$R$2843,4,0)</f>
        <v>45.332299999999996</v>
      </c>
      <c r="D14" s="65">
        <f>VLOOKUP($A14,'Return Data'!$B$7:$R$2843,10,0)</f>
        <v>14.633100000000001</v>
      </c>
      <c r="E14" s="66">
        <f t="shared" si="0"/>
        <v>3</v>
      </c>
      <c r="F14" s="65">
        <f>VLOOKUP($A14,'Return Data'!$B$7:$R$2843,11,0)</f>
        <v>16.543800000000001</v>
      </c>
      <c r="G14" s="66">
        <f t="shared" si="1"/>
        <v>10</v>
      </c>
      <c r="H14" s="65">
        <f>VLOOKUP($A14,'Return Data'!$B$7:$R$2843,12,0)</f>
        <v>15.8744</v>
      </c>
      <c r="I14" s="66">
        <f t="shared" si="2"/>
        <v>7</v>
      </c>
      <c r="J14" s="65">
        <f>VLOOKUP($A14,'Return Data'!$B$7:$R$2843,13,0)</f>
        <v>19.531099999999999</v>
      </c>
      <c r="K14" s="66">
        <f t="shared" si="3"/>
        <v>6</v>
      </c>
      <c r="L14" s="65">
        <f>VLOOKUP($A14,'Return Data'!$B$7:$R$2843,17,0)</f>
        <v>9.9993999999999996</v>
      </c>
      <c r="M14" s="66">
        <f t="shared" si="4"/>
        <v>8</v>
      </c>
      <c r="N14" s="65">
        <f>VLOOKUP($A14,'Return Data'!$B$7:$R$2843,14,0)</f>
        <v>6.2394999999999996</v>
      </c>
      <c r="O14" s="66">
        <f t="shared" si="5"/>
        <v>18</v>
      </c>
      <c r="P14" s="65">
        <f>VLOOKUP($A14,'Return Data'!$B$7:$R$2843,15,0)</f>
        <v>8.1042000000000005</v>
      </c>
      <c r="Q14" s="66">
        <f t="shared" si="6"/>
        <v>13</v>
      </c>
      <c r="R14" s="65">
        <f>VLOOKUP($A14,'Return Data'!$B$7:$R$2843,16,0)</f>
        <v>8.6422000000000008</v>
      </c>
      <c r="S14" s="67">
        <f t="shared" si="7"/>
        <v>16</v>
      </c>
    </row>
    <row r="15" spans="1:20" x14ac:dyDescent="0.3">
      <c r="A15" s="63" t="s">
        <v>1632</v>
      </c>
      <c r="B15" s="64">
        <f>VLOOKUP($A15,'Return Data'!$B$7:$R$2843,3,0)</f>
        <v>44315</v>
      </c>
      <c r="C15" s="65">
        <f>VLOOKUP($A15,'Return Data'!$B$7:$R$2843,4,0)</f>
        <v>24.0046</v>
      </c>
      <c r="D15" s="65">
        <f>VLOOKUP($A15,'Return Data'!$B$7:$R$2843,10,0)</f>
        <v>6.7572000000000001</v>
      </c>
      <c r="E15" s="66">
        <f t="shared" si="0"/>
        <v>20</v>
      </c>
      <c r="F15" s="65">
        <f>VLOOKUP($A15,'Return Data'!$B$7:$R$2843,11,0)</f>
        <v>12.056900000000001</v>
      </c>
      <c r="G15" s="66">
        <f t="shared" si="1"/>
        <v>17</v>
      </c>
      <c r="H15" s="65">
        <f>VLOOKUP($A15,'Return Data'!$B$7:$R$2843,12,0)</f>
        <v>9.8177000000000003</v>
      </c>
      <c r="I15" s="66">
        <f t="shared" si="2"/>
        <v>19</v>
      </c>
      <c r="J15" s="65">
        <f>VLOOKUP($A15,'Return Data'!$B$7:$R$2843,13,0)</f>
        <v>12.936299999999999</v>
      </c>
      <c r="K15" s="66">
        <f t="shared" si="3"/>
        <v>19</v>
      </c>
      <c r="L15" s="65">
        <f>VLOOKUP($A15,'Return Data'!$B$7:$R$2843,17,0)</f>
        <v>7.0449999999999999</v>
      </c>
      <c r="M15" s="66">
        <f t="shared" si="4"/>
        <v>17</v>
      </c>
      <c r="N15" s="65">
        <f>VLOOKUP($A15,'Return Data'!$B$7:$R$2843,14,0)</f>
        <v>7.0796999999999999</v>
      </c>
      <c r="O15" s="66">
        <f t="shared" si="5"/>
        <v>16</v>
      </c>
      <c r="P15" s="65">
        <f>VLOOKUP($A15,'Return Data'!$B$7:$R$2843,15,0)</f>
        <v>7.8460000000000001</v>
      </c>
      <c r="Q15" s="66">
        <f t="shared" si="6"/>
        <v>17</v>
      </c>
      <c r="R15" s="65">
        <f>VLOOKUP($A15,'Return Data'!$B$7:$R$2843,16,0)</f>
        <v>8.7537000000000003</v>
      </c>
      <c r="S15" s="67">
        <f t="shared" si="7"/>
        <v>15</v>
      </c>
    </row>
    <row r="16" spans="1:20" x14ac:dyDescent="0.3">
      <c r="A16" s="63" t="s">
        <v>1633</v>
      </c>
      <c r="B16" s="64">
        <f>VLOOKUP($A16,'Return Data'!$B$7:$R$2843,3,0)</f>
        <v>44315</v>
      </c>
      <c r="C16" s="65">
        <f>VLOOKUP($A16,'Return Data'!$B$7:$R$2843,4,0)</f>
        <v>68.992999999999995</v>
      </c>
      <c r="D16" s="65">
        <f>VLOOKUP($A16,'Return Data'!$B$7:$R$2843,10,0)</f>
        <v>13.182499999999999</v>
      </c>
      <c r="E16" s="66">
        <f t="shared" si="0"/>
        <v>8</v>
      </c>
      <c r="F16" s="65">
        <f>VLOOKUP($A16,'Return Data'!$B$7:$R$2843,11,0)</f>
        <v>17.052900000000001</v>
      </c>
      <c r="G16" s="66">
        <f t="shared" si="1"/>
        <v>8</v>
      </c>
      <c r="H16" s="65">
        <f>VLOOKUP($A16,'Return Data'!$B$7:$R$2843,12,0)</f>
        <v>14.4541</v>
      </c>
      <c r="I16" s="66">
        <f t="shared" si="2"/>
        <v>11</v>
      </c>
      <c r="J16" s="65">
        <f>VLOOKUP($A16,'Return Data'!$B$7:$R$2843,13,0)</f>
        <v>16.9541</v>
      </c>
      <c r="K16" s="66">
        <f t="shared" si="3"/>
        <v>10</v>
      </c>
      <c r="L16" s="65">
        <f>VLOOKUP($A16,'Return Data'!$B$7:$R$2843,17,0)</f>
        <v>8.8824000000000005</v>
      </c>
      <c r="M16" s="66">
        <f t="shared" si="4"/>
        <v>12</v>
      </c>
      <c r="N16" s="65">
        <f>VLOOKUP($A16,'Return Data'!$B$7:$R$2843,14,0)</f>
        <v>7.9061000000000003</v>
      </c>
      <c r="O16" s="66">
        <f t="shared" si="5"/>
        <v>10</v>
      </c>
      <c r="P16" s="65">
        <f>VLOOKUP($A16,'Return Data'!$B$7:$R$2843,15,0)</f>
        <v>8.0152999999999999</v>
      </c>
      <c r="Q16" s="66">
        <f t="shared" si="6"/>
        <v>16</v>
      </c>
      <c r="R16" s="65">
        <f>VLOOKUP($A16,'Return Data'!$B$7:$R$2843,16,0)</f>
        <v>9.4754000000000005</v>
      </c>
      <c r="S16" s="67">
        <f t="shared" si="7"/>
        <v>11</v>
      </c>
    </row>
    <row r="17" spans="1:19" x14ac:dyDescent="0.3">
      <c r="A17" s="63" t="s">
        <v>1634</v>
      </c>
      <c r="B17" s="64"/>
      <c r="C17" s="65"/>
      <c r="D17" s="65"/>
      <c r="E17" s="66"/>
      <c r="F17" s="65"/>
      <c r="G17" s="66"/>
      <c r="H17" s="65"/>
      <c r="I17" s="66"/>
      <c r="J17" s="65"/>
      <c r="K17" s="66"/>
      <c r="L17" s="65"/>
      <c r="M17" s="66"/>
      <c r="N17" s="65"/>
      <c r="O17" s="66"/>
      <c r="P17" s="65"/>
      <c r="Q17" s="66"/>
      <c r="R17" s="65"/>
      <c r="S17" s="67"/>
    </row>
    <row r="18" spans="1:19" x14ac:dyDescent="0.3">
      <c r="A18" s="63" t="s">
        <v>1635</v>
      </c>
      <c r="B18" s="64">
        <f>VLOOKUP($A18,'Return Data'!$B$7:$R$2843,3,0)</f>
        <v>44315</v>
      </c>
      <c r="C18" s="65">
        <f>VLOOKUP($A18,'Return Data'!$B$7:$R$2843,4,0)</f>
        <v>56.527999999999999</v>
      </c>
      <c r="D18" s="65">
        <f>VLOOKUP($A18,'Return Data'!$B$7:$R$2843,10,0)</f>
        <v>14.4376</v>
      </c>
      <c r="E18" s="66">
        <f t="shared" ref="E18:E26" si="8">RANK(D18,D$8:D$31,0)</f>
        <v>5</v>
      </c>
      <c r="F18" s="65">
        <f>VLOOKUP($A18,'Return Data'!$B$7:$R$2843,11,0)</f>
        <v>23.0581</v>
      </c>
      <c r="G18" s="66">
        <f t="shared" ref="G18:G26" si="9">RANK(F18,F$8:F$31,0)</f>
        <v>2</v>
      </c>
      <c r="H18" s="65">
        <f>VLOOKUP($A18,'Return Data'!$B$7:$R$2843,12,0)</f>
        <v>18.590699999999998</v>
      </c>
      <c r="I18" s="66">
        <f t="shared" ref="I18:I26" si="10">RANK(H18,H$8:H$31,0)</f>
        <v>5</v>
      </c>
      <c r="J18" s="65">
        <f>VLOOKUP($A18,'Return Data'!$B$7:$R$2843,13,0)</f>
        <v>21.815200000000001</v>
      </c>
      <c r="K18" s="66">
        <f t="shared" ref="K18:K26" si="11">RANK(J18,J$8:J$31,0)</f>
        <v>5</v>
      </c>
      <c r="L18" s="65">
        <f>VLOOKUP($A18,'Return Data'!$B$7:$R$2843,17,0)</f>
        <v>9.5619999999999994</v>
      </c>
      <c r="M18" s="66">
        <f t="shared" si="4"/>
        <v>10</v>
      </c>
      <c r="N18" s="65">
        <f>VLOOKUP($A18,'Return Data'!$B$7:$R$2843,14,0)</f>
        <v>8.3386999999999993</v>
      </c>
      <c r="O18" s="66">
        <f t="shared" si="5"/>
        <v>8</v>
      </c>
      <c r="P18" s="65">
        <f>VLOOKUP($A18,'Return Data'!$B$7:$R$2843,15,0)</f>
        <v>9.0892999999999997</v>
      </c>
      <c r="Q18" s="66">
        <f t="shared" si="6"/>
        <v>8</v>
      </c>
      <c r="R18" s="65">
        <f>VLOOKUP($A18,'Return Data'!$B$7:$R$2843,16,0)</f>
        <v>9.5351999999999997</v>
      </c>
      <c r="S18" s="67">
        <f t="shared" si="7"/>
        <v>8</v>
      </c>
    </row>
    <row r="19" spans="1:19" x14ac:dyDescent="0.3">
      <c r="A19" s="63" t="s">
        <v>1636</v>
      </c>
      <c r="B19" s="64">
        <f>VLOOKUP($A19,'Return Data'!$B$7:$R$2843,3,0)</f>
        <v>44315</v>
      </c>
      <c r="C19" s="65">
        <f>VLOOKUP($A19,'Return Data'!$B$7:$R$2843,4,0)</f>
        <v>46.188699999999997</v>
      </c>
      <c r="D19" s="65">
        <f>VLOOKUP($A19,'Return Data'!$B$7:$R$2843,10,0)</f>
        <v>8.4397000000000002</v>
      </c>
      <c r="E19" s="66">
        <f t="shared" si="8"/>
        <v>17</v>
      </c>
      <c r="F19" s="65">
        <f>VLOOKUP($A19,'Return Data'!$B$7:$R$2843,11,0)</f>
        <v>14.357100000000001</v>
      </c>
      <c r="G19" s="66">
        <f t="shared" si="9"/>
        <v>13</v>
      </c>
      <c r="H19" s="65">
        <f>VLOOKUP($A19,'Return Data'!$B$7:$R$2843,12,0)</f>
        <v>13.303100000000001</v>
      </c>
      <c r="I19" s="66">
        <f t="shared" si="10"/>
        <v>13</v>
      </c>
      <c r="J19" s="65">
        <f>VLOOKUP($A19,'Return Data'!$B$7:$R$2843,13,0)</f>
        <v>16.681699999999999</v>
      </c>
      <c r="K19" s="66">
        <f t="shared" si="11"/>
        <v>11</v>
      </c>
      <c r="L19" s="65">
        <f>VLOOKUP($A19,'Return Data'!$B$7:$R$2843,17,0)</f>
        <v>10.78</v>
      </c>
      <c r="M19" s="66">
        <f t="shared" si="4"/>
        <v>5</v>
      </c>
      <c r="N19" s="65">
        <f>VLOOKUP($A19,'Return Data'!$B$7:$R$2843,14,0)</f>
        <v>8.6143000000000001</v>
      </c>
      <c r="O19" s="66">
        <f t="shared" si="5"/>
        <v>7</v>
      </c>
      <c r="P19" s="65">
        <f>VLOOKUP($A19,'Return Data'!$B$7:$R$2843,15,0)</f>
        <v>8.5745000000000005</v>
      </c>
      <c r="Q19" s="66">
        <f t="shared" si="6"/>
        <v>9</v>
      </c>
      <c r="R19" s="65">
        <f>VLOOKUP($A19,'Return Data'!$B$7:$R$2843,16,0)</f>
        <v>8.9109999999999996</v>
      </c>
      <c r="S19" s="67">
        <f t="shared" si="7"/>
        <v>14</v>
      </c>
    </row>
    <row r="20" spans="1:19" x14ac:dyDescent="0.3">
      <c r="A20" s="63" t="s">
        <v>1637</v>
      </c>
      <c r="B20" s="64">
        <f>VLOOKUP($A20,'Return Data'!$B$7:$R$2843,3,0)</f>
        <v>44315</v>
      </c>
      <c r="C20" s="65">
        <f>VLOOKUP($A20,'Return Data'!$B$7:$R$2843,4,0)</f>
        <v>54.803100000000001</v>
      </c>
      <c r="D20" s="65">
        <f>VLOOKUP($A20,'Return Data'!$B$7:$R$2843,10,0)</f>
        <v>10.676399999999999</v>
      </c>
      <c r="E20" s="66">
        <f t="shared" si="8"/>
        <v>14</v>
      </c>
      <c r="F20" s="65">
        <f>VLOOKUP($A20,'Return Data'!$B$7:$R$2843,11,0)</f>
        <v>14.585599999999999</v>
      </c>
      <c r="G20" s="66">
        <f t="shared" si="9"/>
        <v>11</v>
      </c>
      <c r="H20" s="65">
        <f>VLOOKUP($A20,'Return Data'!$B$7:$R$2843,12,0)</f>
        <v>14.637600000000001</v>
      </c>
      <c r="I20" s="66">
        <f t="shared" si="10"/>
        <v>10</v>
      </c>
      <c r="J20" s="65">
        <f>VLOOKUP($A20,'Return Data'!$B$7:$R$2843,13,0)</f>
        <v>18.156199999999998</v>
      </c>
      <c r="K20" s="66">
        <f t="shared" si="11"/>
        <v>9</v>
      </c>
      <c r="L20" s="65">
        <f>VLOOKUP($A20,'Return Data'!$B$7:$R$2843,17,0)</f>
        <v>10.6823</v>
      </c>
      <c r="M20" s="66">
        <f t="shared" si="4"/>
        <v>6</v>
      </c>
      <c r="N20" s="65">
        <f>VLOOKUP($A20,'Return Data'!$B$7:$R$2843,14,0)</f>
        <v>9.6877999999999993</v>
      </c>
      <c r="O20" s="66">
        <f t="shared" si="5"/>
        <v>4</v>
      </c>
      <c r="P20" s="65">
        <f>VLOOKUP($A20,'Return Data'!$B$7:$R$2843,15,0)</f>
        <v>10.8331</v>
      </c>
      <c r="Q20" s="66">
        <f t="shared" si="6"/>
        <v>2</v>
      </c>
      <c r="R20" s="65">
        <f>VLOOKUP($A20,'Return Data'!$B$7:$R$2843,16,0)</f>
        <v>10.9818</v>
      </c>
      <c r="S20" s="67">
        <f t="shared" si="7"/>
        <v>2</v>
      </c>
    </row>
    <row r="21" spans="1:19" x14ac:dyDescent="0.3">
      <c r="A21" s="63" t="s">
        <v>1638</v>
      </c>
      <c r="B21" s="64">
        <f>VLOOKUP($A21,'Return Data'!$B$7:$R$2843,3,0)</f>
        <v>44315</v>
      </c>
      <c r="C21" s="65">
        <f>VLOOKUP($A21,'Return Data'!$B$7:$R$2843,4,0)</f>
        <v>26.651399999999999</v>
      </c>
      <c r="D21" s="65">
        <f>VLOOKUP($A21,'Return Data'!$B$7:$R$2843,10,0)</f>
        <v>7.3560999999999996</v>
      </c>
      <c r="E21" s="66">
        <f t="shared" si="8"/>
        <v>19</v>
      </c>
      <c r="F21" s="65">
        <f>VLOOKUP($A21,'Return Data'!$B$7:$R$2843,11,0)</f>
        <v>10.977399999999999</v>
      </c>
      <c r="G21" s="66">
        <f t="shared" si="9"/>
        <v>18</v>
      </c>
      <c r="H21" s="65">
        <f>VLOOKUP($A21,'Return Data'!$B$7:$R$2843,12,0)</f>
        <v>10.535299999999999</v>
      </c>
      <c r="I21" s="66">
        <f t="shared" si="10"/>
        <v>18</v>
      </c>
      <c r="J21" s="65">
        <f>VLOOKUP($A21,'Return Data'!$B$7:$R$2843,13,0)</f>
        <v>13.7981</v>
      </c>
      <c r="K21" s="66">
        <f t="shared" si="11"/>
        <v>16</v>
      </c>
      <c r="L21" s="65">
        <f>VLOOKUP($A21,'Return Data'!$B$7:$R$2843,17,0)</f>
        <v>8.3468</v>
      </c>
      <c r="M21" s="66">
        <f t="shared" si="4"/>
        <v>16</v>
      </c>
      <c r="N21" s="65">
        <f>VLOOKUP($A21,'Return Data'!$B$7:$R$2843,14,0)</f>
        <v>7.6744000000000003</v>
      </c>
      <c r="O21" s="66">
        <f t="shared" si="5"/>
        <v>14</v>
      </c>
      <c r="P21" s="65">
        <f>VLOOKUP($A21,'Return Data'!$B$7:$R$2843,15,0)</f>
        <v>8.3818999999999999</v>
      </c>
      <c r="Q21" s="66">
        <f t="shared" si="6"/>
        <v>11</v>
      </c>
      <c r="R21" s="65">
        <f>VLOOKUP($A21,'Return Data'!$B$7:$R$2843,16,0)</f>
        <v>9.0911000000000008</v>
      </c>
      <c r="S21" s="67">
        <f t="shared" si="7"/>
        <v>13</v>
      </c>
    </row>
    <row r="22" spans="1:19" x14ac:dyDescent="0.3">
      <c r="A22" s="63" t="s">
        <v>1639</v>
      </c>
      <c r="B22" s="64">
        <f>VLOOKUP($A22,'Return Data'!$B$7:$R$2843,3,0)</f>
        <v>44315</v>
      </c>
      <c r="C22" s="65">
        <f>VLOOKUP($A22,'Return Data'!$B$7:$R$2843,4,0)</f>
        <v>16.691700000000001</v>
      </c>
      <c r="D22" s="65">
        <f>VLOOKUP($A22,'Return Data'!$B$7:$R$2843,10,0)</f>
        <v>12.373900000000001</v>
      </c>
      <c r="E22" s="66">
        <f t="shared" si="8"/>
        <v>9</v>
      </c>
      <c r="F22" s="65">
        <f>VLOOKUP($A22,'Return Data'!$B$7:$R$2843,11,0)</f>
        <v>19.575800000000001</v>
      </c>
      <c r="G22" s="66">
        <f t="shared" si="9"/>
        <v>5</v>
      </c>
      <c r="H22" s="65">
        <f>VLOOKUP($A22,'Return Data'!$B$7:$R$2843,12,0)</f>
        <v>15.665800000000001</v>
      </c>
      <c r="I22" s="66">
        <f t="shared" si="10"/>
        <v>9</v>
      </c>
      <c r="J22" s="65">
        <f>VLOOKUP($A22,'Return Data'!$B$7:$R$2843,13,0)</f>
        <v>14.1297</v>
      </c>
      <c r="K22" s="66">
        <f t="shared" si="11"/>
        <v>15</v>
      </c>
      <c r="L22" s="65">
        <f>VLOOKUP($A22,'Return Data'!$B$7:$R$2843,17,0)</f>
        <v>8.5358000000000001</v>
      </c>
      <c r="M22" s="66">
        <f t="shared" si="4"/>
        <v>15</v>
      </c>
      <c r="N22" s="65">
        <f>VLOOKUP($A22,'Return Data'!$B$7:$R$2843,14,0)</f>
        <v>7.9055999999999997</v>
      </c>
      <c r="O22" s="66">
        <f t="shared" si="5"/>
        <v>11</v>
      </c>
      <c r="P22" s="65"/>
      <c r="Q22" s="66"/>
      <c r="R22" s="65">
        <f>VLOOKUP($A22,'Return Data'!$B$7:$R$2843,16,0)</f>
        <v>9.9309999999999992</v>
      </c>
      <c r="S22" s="67">
        <f t="shared" si="7"/>
        <v>6</v>
      </c>
    </row>
    <row r="23" spans="1:19" x14ac:dyDescent="0.3">
      <c r="A23" s="63" t="s">
        <v>1640</v>
      </c>
      <c r="B23" s="64">
        <f>VLOOKUP($A23,'Return Data'!$B$7:$R$2843,3,0)</f>
        <v>44315</v>
      </c>
      <c r="C23" s="65">
        <f>VLOOKUP($A23,'Return Data'!$B$7:$R$2843,4,0)</f>
        <v>42.717500000000001</v>
      </c>
      <c r="D23" s="65">
        <f>VLOOKUP($A23,'Return Data'!$B$7:$R$2843,10,0)</f>
        <v>13.364699999999999</v>
      </c>
      <c r="E23" s="66">
        <f t="shared" si="8"/>
        <v>7</v>
      </c>
      <c r="F23" s="65">
        <f>VLOOKUP($A23,'Return Data'!$B$7:$R$2843,11,0)</f>
        <v>21.786200000000001</v>
      </c>
      <c r="G23" s="66">
        <f t="shared" si="9"/>
        <v>4</v>
      </c>
      <c r="H23" s="65">
        <f>VLOOKUP($A23,'Return Data'!$B$7:$R$2843,12,0)</f>
        <v>19.971699999999998</v>
      </c>
      <c r="I23" s="66">
        <f t="shared" si="10"/>
        <v>3</v>
      </c>
      <c r="J23" s="65">
        <f>VLOOKUP($A23,'Return Data'!$B$7:$R$2843,13,0)</f>
        <v>23.008800000000001</v>
      </c>
      <c r="K23" s="66">
        <f t="shared" si="11"/>
        <v>3</v>
      </c>
      <c r="L23" s="65">
        <f>VLOOKUP($A23,'Return Data'!$B$7:$R$2843,17,0)</f>
        <v>13.775399999999999</v>
      </c>
      <c r="M23" s="66">
        <f t="shared" si="4"/>
        <v>1</v>
      </c>
      <c r="N23" s="65">
        <f>VLOOKUP($A23,'Return Data'!$B$7:$R$2843,14,0)</f>
        <v>10.958299999999999</v>
      </c>
      <c r="O23" s="66">
        <f t="shared" si="5"/>
        <v>2</v>
      </c>
      <c r="P23" s="65">
        <f>VLOOKUP($A23,'Return Data'!$B$7:$R$2843,15,0)</f>
        <v>10.927</v>
      </c>
      <c r="Q23" s="66">
        <f t="shared" si="6"/>
        <v>1</v>
      </c>
      <c r="R23" s="65">
        <f>VLOOKUP($A23,'Return Data'!$B$7:$R$2843,16,0)</f>
        <v>10.782</v>
      </c>
      <c r="S23" s="67">
        <f t="shared" si="7"/>
        <v>3</v>
      </c>
    </row>
    <row r="24" spans="1:19" x14ac:dyDescent="0.3">
      <c r="A24" s="63" t="s">
        <v>1641</v>
      </c>
      <c r="B24" s="64">
        <f>VLOOKUP($A24,'Return Data'!$B$7:$R$2843,3,0)</f>
        <v>44315</v>
      </c>
      <c r="C24" s="65">
        <f>VLOOKUP($A24,'Return Data'!$B$7:$R$2843,4,0)</f>
        <v>42.877400000000002</v>
      </c>
      <c r="D24" s="65">
        <f>VLOOKUP($A24,'Return Data'!$B$7:$R$2843,10,0)</f>
        <v>11.1081</v>
      </c>
      <c r="E24" s="66">
        <f t="shared" si="8"/>
        <v>13</v>
      </c>
      <c r="F24" s="65">
        <f>VLOOKUP($A24,'Return Data'!$B$7:$R$2843,11,0)</f>
        <v>12.443</v>
      </c>
      <c r="G24" s="66">
        <f t="shared" si="9"/>
        <v>16</v>
      </c>
      <c r="H24" s="65">
        <f>VLOOKUP($A24,'Return Data'!$B$7:$R$2843,12,0)</f>
        <v>11.4648</v>
      </c>
      <c r="I24" s="66">
        <f t="shared" si="10"/>
        <v>15</v>
      </c>
      <c r="J24" s="65">
        <f>VLOOKUP($A24,'Return Data'!$B$7:$R$2843,13,0)</f>
        <v>13.6153</v>
      </c>
      <c r="K24" s="66">
        <f t="shared" si="11"/>
        <v>17</v>
      </c>
      <c r="L24" s="65">
        <f>VLOOKUP($A24,'Return Data'!$B$7:$R$2843,17,0)</f>
        <v>8.8140000000000001</v>
      </c>
      <c r="M24" s="66">
        <f t="shared" si="4"/>
        <v>13</v>
      </c>
      <c r="N24" s="65">
        <f>VLOOKUP($A24,'Return Data'!$B$7:$R$2843,14,0)</f>
        <v>7.7398999999999996</v>
      </c>
      <c r="O24" s="66">
        <f t="shared" si="5"/>
        <v>12</v>
      </c>
      <c r="P24" s="65">
        <f>VLOOKUP($A24,'Return Data'!$B$7:$R$2843,15,0)</f>
        <v>8.1037999999999997</v>
      </c>
      <c r="Q24" s="66">
        <f t="shared" si="6"/>
        <v>14</v>
      </c>
      <c r="R24" s="65">
        <f>VLOOKUP($A24,'Return Data'!$B$7:$R$2843,16,0)</f>
        <v>8.0953999999999997</v>
      </c>
      <c r="S24" s="67">
        <f t="shared" si="7"/>
        <v>18</v>
      </c>
    </row>
    <row r="25" spans="1:19" x14ac:dyDescent="0.3">
      <c r="A25" s="63" t="s">
        <v>1642</v>
      </c>
      <c r="B25" s="64">
        <f>VLOOKUP($A25,'Return Data'!$B$7:$R$2843,3,0)</f>
        <v>44315</v>
      </c>
      <c r="C25" s="65">
        <f>VLOOKUP($A25,'Return Data'!$B$7:$R$2843,4,0)</f>
        <v>67.697900000000004</v>
      </c>
      <c r="D25" s="65">
        <f>VLOOKUP($A25,'Return Data'!$B$7:$R$2843,10,0)</f>
        <v>5.2877000000000001</v>
      </c>
      <c r="E25" s="66">
        <f t="shared" si="8"/>
        <v>21</v>
      </c>
      <c r="F25" s="65">
        <f>VLOOKUP($A25,'Return Data'!$B$7:$R$2843,11,0)</f>
        <v>9.7277000000000005</v>
      </c>
      <c r="G25" s="66">
        <f t="shared" si="9"/>
        <v>20</v>
      </c>
      <c r="H25" s="65">
        <f>VLOOKUP($A25,'Return Data'!$B$7:$R$2843,12,0)</f>
        <v>7.7119</v>
      </c>
      <c r="I25" s="66">
        <f t="shared" si="10"/>
        <v>21</v>
      </c>
      <c r="J25" s="65">
        <f>VLOOKUP($A25,'Return Data'!$B$7:$R$2843,13,0)</f>
        <v>11.5777</v>
      </c>
      <c r="K25" s="66">
        <f t="shared" si="11"/>
        <v>20</v>
      </c>
      <c r="L25" s="65">
        <f>VLOOKUP($A25,'Return Data'!$B$7:$R$2843,17,0)</f>
        <v>9.1035000000000004</v>
      </c>
      <c r="M25" s="66">
        <f t="shared" si="4"/>
        <v>11</v>
      </c>
      <c r="N25" s="65">
        <f>VLOOKUP($A25,'Return Data'!$B$7:$R$2843,14,0)</f>
        <v>7.9459999999999997</v>
      </c>
      <c r="O25" s="66">
        <f t="shared" si="5"/>
        <v>9</v>
      </c>
      <c r="P25" s="65">
        <f>VLOOKUP($A25,'Return Data'!$B$7:$R$2843,15,0)</f>
        <v>8.0488</v>
      </c>
      <c r="Q25" s="66">
        <f t="shared" si="6"/>
        <v>15</v>
      </c>
      <c r="R25" s="65">
        <f>VLOOKUP($A25,'Return Data'!$B$7:$R$2843,16,0)</f>
        <v>8.1344999999999992</v>
      </c>
      <c r="S25" s="67">
        <f t="shared" si="7"/>
        <v>17</v>
      </c>
    </row>
    <row r="26" spans="1:19" x14ac:dyDescent="0.3">
      <c r="A26" s="63" t="s">
        <v>1643</v>
      </c>
      <c r="B26" s="64">
        <f>VLOOKUP($A26,'Return Data'!$B$7:$R$2843,3,0)</f>
        <v>44315</v>
      </c>
      <c r="C26" s="65">
        <f>VLOOKUP($A26,'Return Data'!$B$7:$R$2843,4,0)</f>
        <v>44.181399999999996</v>
      </c>
      <c r="D26" s="65">
        <f>VLOOKUP($A26,'Return Data'!$B$7:$R$2843,10,0)</f>
        <v>11.9551</v>
      </c>
      <c r="E26" s="66">
        <f t="shared" si="8"/>
        <v>10</v>
      </c>
      <c r="F26" s="65">
        <f>VLOOKUP($A26,'Return Data'!$B$7:$R$2843,11,0)</f>
        <v>13.9794</v>
      </c>
      <c r="G26" s="66">
        <f t="shared" si="9"/>
        <v>14</v>
      </c>
      <c r="H26" s="65">
        <f>VLOOKUP($A26,'Return Data'!$B$7:$R$2843,12,0)</f>
        <v>12.713699999999999</v>
      </c>
      <c r="I26" s="66">
        <f t="shared" si="10"/>
        <v>14</v>
      </c>
      <c r="J26" s="65">
        <f>VLOOKUP($A26,'Return Data'!$B$7:$R$2843,13,0)</f>
        <v>13.367900000000001</v>
      </c>
      <c r="K26" s="66">
        <f t="shared" si="11"/>
        <v>18</v>
      </c>
      <c r="L26" s="65">
        <f>VLOOKUP($A26,'Return Data'!$B$7:$R$2843,17,0)</f>
        <v>-1.6816</v>
      </c>
      <c r="M26" s="66">
        <f t="shared" si="4"/>
        <v>21</v>
      </c>
      <c r="N26" s="65">
        <f>VLOOKUP($A26,'Return Data'!$B$7:$R$2843,14,0)</f>
        <v>1.1318999999999999</v>
      </c>
      <c r="O26" s="66">
        <f t="shared" si="5"/>
        <v>20</v>
      </c>
      <c r="P26" s="65">
        <f>VLOOKUP($A26,'Return Data'!$B$7:$R$2843,15,0)</f>
        <v>4.2881999999999998</v>
      </c>
      <c r="Q26" s="66">
        <f t="shared" si="6"/>
        <v>20</v>
      </c>
      <c r="R26" s="65">
        <f>VLOOKUP($A26,'Return Data'!$B$7:$R$2843,16,0)</f>
        <v>6.8647999999999998</v>
      </c>
      <c r="S26" s="67">
        <f t="shared" si="7"/>
        <v>20</v>
      </c>
    </row>
    <row r="27" spans="1:19" x14ac:dyDescent="0.3">
      <c r="A27" s="63" t="s">
        <v>1644</v>
      </c>
      <c r="B27" s="64"/>
      <c r="C27" s="65"/>
      <c r="D27" s="65"/>
      <c r="E27" s="66"/>
      <c r="F27" s="65"/>
      <c r="G27" s="66"/>
      <c r="H27" s="65"/>
      <c r="I27" s="66"/>
      <c r="J27" s="65"/>
      <c r="K27" s="66"/>
      <c r="L27" s="65"/>
      <c r="M27" s="66"/>
      <c r="N27" s="65"/>
      <c r="O27" s="66"/>
      <c r="P27" s="65"/>
      <c r="Q27" s="66"/>
      <c r="R27" s="65"/>
      <c r="S27" s="67"/>
    </row>
    <row r="28" spans="1:19" x14ac:dyDescent="0.3">
      <c r="A28" s="63" t="s">
        <v>1645</v>
      </c>
      <c r="B28" s="64">
        <f>VLOOKUP($A28,'Return Data'!$B$7:$R$2843,3,0)</f>
        <v>44315</v>
      </c>
      <c r="C28" s="65">
        <f>VLOOKUP($A28,'Return Data'!$B$7:$R$2843,4,0)</f>
        <v>51.816600000000001</v>
      </c>
      <c r="D28" s="65">
        <f>VLOOKUP($A28,'Return Data'!$B$7:$R$2843,10,0)</f>
        <v>13.5486</v>
      </c>
      <c r="E28" s="66">
        <f>RANK(D28,D$8:D$31,0)</f>
        <v>6</v>
      </c>
      <c r="F28" s="65">
        <f>VLOOKUP($A28,'Return Data'!$B$7:$R$2843,11,0)</f>
        <v>21.845199999999998</v>
      </c>
      <c r="G28" s="66">
        <f>RANK(F28,F$8:F$31,0)</f>
        <v>3</v>
      </c>
      <c r="H28" s="65">
        <f>VLOOKUP($A28,'Return Data'!$B$7:$R$2843,12,0)</f>
        <v>20.015799999999999</v>
      </c>
      <c r="I28" s="66">
        <f>RANK(H28,H$8:H$31,0)</f>
        <v>2</v>
      </c>
      <c r="J28" s="65">
        <f>VLOOKUP($A28,'Return Data'!$B$7:$R$2843,13,0)</f>
        <v>23.7668</v>
      </c>
      <c r="K28" s="66">
        <f>RANK(J28,J$8:J$31,0)</f>
        <v>2</v>
      </c>
      <c r="L28" s="65">
        <f>VLOOKUP($A28,'Return Data'!$B$7:$R$2843,17,0)</f>
        <v>11.431699999999999</v>
      </c>
      <c r="M28" s="66">
        <f t="shared" si="4"/>
        <v>4</v>
      </c>
      <c r="N28" s="65">
        <f>VLOOKUP($A28,'Return Data'!$B$7:$R$2843,14,0)</f>
        <v>8.9158000000000008</v>
      </c>
      <c r="O28" s="66">
        <f t="shared" si="5"/>
        <v>5</v>
      </c>
      <c r="P28" s="65">
        <f>VLOOKUP($A28,'Return Data'!$B$7:$R$2843,15,0)</f>
        <v>9.3422000000000001</v>
      </c>
      <c r="Q28" s="66">
        <f t="shared" si="6"/>
        <v>6</v>
      </c>
      <c r="R28" s="65">
        <f>VLOOKUP($A28,'Return Data'!$B$7:$R$2843,16,0)</f>
        <v>9.7832000000000008</v>
      </c>
      <c r="S28" s="67">
        <f t="shared" si="7"/>
        <v>7</v>
      </c>
    </row>
    <row r="29" spans="1:19" x14ac:dyDescent="0.3">
      <c r="A29" s="63" t="s">
        <v>1646</v>
      </c>
      <c r="B29" s="64">
        <f>VLOOKUP($A29,'Return Data'!$B$7:$R$2843,3,0)</f>
        <v>44315</v>
      </c>
      <c r="C29" s="65">
        <f>VLOOKUP($A29,'Return Data'!$B$7:$R$2843,4,0)</f>
        <v>22.479800000000001</v>
      </c>
      <c r="D29" s="65">
        <f>VLOOKUP($A29,'Return Data'!$B$7:$R$2843,10,0)</f>
        <v>11.148</v>
      </c>
      <c r="E29" s="66">
        <f>RANK(D29,D$8:D$31,0)</f>
        <v>12</v>
      </c>
      <c r="F29" s="65">
        <f>VLOOKUP($A29,'Return Data'!$B$7:$R$2843,11,0)</f>
        <v>13.4442</v>
      </c>
      <c r="G29" s="66">
        <f>RANK(F29,F$8:F$31,0)</f>
        <v>15</v>
      </c>
      <c r="H29" s="65">
        <f>VLOOKUP($A29,'Return Data'!$B$7:$R$2843,12,0)</f>
        <v>10.745699999999999</v>
      </c>
      <c r="I29" s="66">
        <f>RANK(H29,H$8:H$31,0)</f>
        <v>17</v>
      </c>
      <c r="J29" s="65">
        <f>VLOOKUP($A29,'Return Data'!$B$7:$R$2843,13,0)</f>
        <v>14.387</v>
      </c>
      <c r="K29" s="66">
        <f>RANK(J29,J$8:J$31,0)</f>
        <v>14</v>
      </c>
      <c r="L29" s="65">
        <f>VLOOKUP($A29,'Return Data'!$B$7:$R$2843,17,0)</f>
        <v>4.9095000000000004</v>
      </c>
      <c r="M29" s="66">
        <f t="shared" si="4"/>
        <v>19</v>
      </c>
      <c r="N29" s="65">
        <f>VLOOKUP($A29,'Return Data'!$B$7:$R$2843,14,0)</f>
        <v>4.5034000000000001</v>
      </c>
      <c r="O29" s="66">
        <f t="shared" si="5"/>
        <v>19</v>
      </c>
      <c r="P29" s="65">
        <f>VLOOKUP($A29,'Return Data'!$B$7:$R$2843,15,0)</f>
        <v>7.0396000000000001</v>
      </c>
      <c r="Q29" s="66">
        <f t="shared" si="6"/>
        <v>18</v>
      </c>
      <c r="R29" s="65">
        <f>VLOOKUP($A29,'Return Data'!$B$7:$R$2843,16,0)</f>
        <v>7.8602999999999996</v>
      </c>
      <c r="S29" s="67">
        <f t="shared" si="7"/>
        <v>19</v>
      </c>
    </row>
    <row r="30" spans="1:19" x14ac:dyDescent="0.3">
      <c r="A30" s="63" t="s">
        <v>1647</v>
      </c>
      <c r="B30" s="64">
        <f>VLOOKUP($A30,'Return Data'!$B$7:$R$2843,3,0)</f>
        <v>44315</v>
      </c>
      <c r="C30" s="65">
        <f>VLOOKUP($A30,'Return Data'!$B$7:$R$2843,4,0)</f>
        <v>0.95640000000000003</v>
      </c>
      <c r="D30" s="65">
        <f>VLOOKUP($A30,'Return Data'!$B$7:$R$2843,10,0)</f>
        <v>11.467700000000001</v>
      </c>
      <c r="E30" s="66">
        <f>RANK(D30,D$8:D$31,0)</f>
        <v>11</v>
      </c>
      <c r="F30" s="65">
        <f>VLOOKUP($A30,'Return Data'!$B$7:$R$2843,11,0)</f>
        <v>-40.791400000000003</v>
      </c>
      <c r="G30" s="66">
        <f>RANK(F30,F$8:F$31,0)</f>
        <v>22</v>
      </c>
      <c r="H30" s="65"/>
      <c r="I30" s="66"/>
      <c r="J30" s="65"/>
      <c r="K30" s="66"/>
      <c r="L30" s="65"/>
      <c r="M30" s="66"/>
      <c r="N30" s="65"/>
      <c r="O30" s="66"/>
      <c r="P30" s="65"/>
      <c r="Q30" s="66"/>
      <c r="R30" s="65">
        <f>VLOOKUP($A30,'Return Data'!$B$7:$R$2843,16,0)</f>
        <v>-13.036799999999999</v>
      </c>
      <c r="S30" s="67">
        <f t="shared" si="7"/>
        <v>22</v>
      </c>
    </row>
    <row r="31" spans="1:19" x14ac:dyDescent="0.3">
      <c r="A31" s="63" t="s">
        <v>1648</v>
      </c>
      <c r="B31" s="64">
        <f>VLOOKUP($A31,'Return Data'!$B$7:$R$2843,3,0)</f>
        <v>44315</v>
      </c>
      <c r="C31" s="65">
        <f>VLOOKUP($A31,'Return Data'!$B$7:$R$2843,4,0)</f>
        <v>49.232900000000001</v>
      </c>
      <c r="D31" s="65">
        <f>VLOOKUP($A31,'Return Data'!$B$7:$R$2843,10,0)</f>
        <v>10.151</v>
      </c>
      <c r="E31" s="66">
        <f>RANK(D31,D$8:D$31,0)</f>
        <v>15</v>
      </c>
      <c r="F31" s="65">
        <f>VLOOKUP($A31,'Return Data'!$B$7:$R$2843,11,0)</f>
        <v>19.1052</v>
      </c>
      <c r="G31" s="66">
        <f>RANK(F31,F$8:F$31,0)</f>
        <v>6</v>
      </c>
      <c r="H31" s="65">
        <f>VLOOKUP($A31,'Return Data'!$B$7:$R$2843,12,0)</f>
        <v>18.987400000000001</v>
      </c>
      <c r="I31" s="66">
        <f>RANK(H31,H$8:H$31,0)</f>
        <v>4</v>
      </c>
      <c r="J31" s="65">
        <f>VLOOKUP($A31,'Return Data'!$B$7:$R$2843,13,0)</f>
        <v>22.6557</v>
      </c>
      <c r="K31" s="66">
        <f>RANK(J31,J$8:J$31,0)</f>
        <v>4</v>
      </c>
      <c r="L31" s="65">
        <f>VLOOKUP($A31,'Return Data'!$B$7:$R$2843,17,0)</f>
        <v>6.7538</v>
      </c>
      <c r="M31" s="66">
        <f t="shared" si="4"/>
        <v>18</v>
      </c>
      <c r="N31" s="65">
        <f>VLOOKUP($A31,'Return Data'!$B$7:$R$2843,14,0)</f>
        <v>6.2541000000000002</v>
      </c>
      <c r="O31" s="66">
        <f t="shared" si="5"/>
        <v>17</v>
      </c>
      <c r="P31" s="65">
        <f>VLOOKUP($A31,'Return Data'!$B$7:$R$2843,15,0)</f>
        <v>8.1234000000000002</v>
      </c>
      <c r="Q31" s="66">
        <f t="shared" si="6"/>
        <v>12</v>
      </c>
      <c r="R31" s="65">
        <f>VLOOKUP($A31,'Return Data'!$B$7:$R$2843,16,0)</f>
        <v>9.4925999999999995</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11.052418181818181</v>
      </c>
      <c r="E33" s="74"/>
      <c r="F33" s="75">
        <f>AVERAGE(F8:F31)</f>
        <v>13.497068181818181</v>
      </c>
      <c r="G33" s="74"/>
      <c r="H33" s="75">
        <f>AVERAGE(H8:H31)</f>
        <v>14.482166666666663</v>
      </c>
      <c r="I33" s="74"/>
      <c r="J33" s="75">
        <f>AVERAGE(J8:J31)</f>
        <v>17.466223809523811</v>
      </c>
      <c r="K33" s="74"/>
      <c r="L33" s="75">
        <f>AVERAGE(L8:L31)</f>
        <v>8.684919047619049</v>
      </c>
      <c r="M33" s="74"/>
      <c r="N33" s="75">
        <f>AVERAGE(N8:N31)</f>
        <v>7.4980285714285708</v>
      </c>
      <c r="O33" s="74"/>
      <c r="P33" s="75">
        <f>AVERAGE(P8:P31)</f>
        <v>8.4605250000000005</v>
      </c>
      <c r="Q33" s="74"/>
      <c r="R33" s="75">
        <f>AVERAGE(R8:R31)</f>
        <v>8.1965454545454559</v>
      </c>
      <c r="S33" s="76"/>
    </row>
    <row r="34" spans="1:19" x14ac:dyDescent="0.3">
      <c r="A34" s="73" t="s">
        <v>28</v>
      </c>
      <c r="B34" s="74"/>
      <c r="C34" s="74"/>
      <c r="D34" s="75">
        <f>MIN(D8:D31)</f>
        <v>3.4026000000000001</v>
      </c>
      <c r="E34" s="74"/>
      <c r="F34" s="75">
        <f>MIN(F8:F31)</f>
        <v>-40.791400000000003</v>
      </c>
      <c r="G34" s="74"/>
      <c r="H34" s="75">
        <f>MIN(H8:H31)</f>
        <v>7.7119</v>
      </c>
      <c r="I34" s="74"/>
      <c r="J34" s="75">
        <f>MIN(J8:J31)</f>
        <v>11.557499999999999</v>
      </c>
      <c r="K34" s="74"/>
      <c r="L34" s="75">
        <f>MIN(L8:L31)</f>
        <v>-1.6816</v>
      </c>
      <c r="M34" s="74"/>
      <c r="N34" s="75">
        <f>MIN(N8:N31)</f>
        <v>1.0938000000000001</v>
      </c>
      <c r="O34" s="74"/>
      <c r="P34" s="75">
        <f>MIN(P8:P31)</f>
        <v>4.2881999999999998</v>
      </c>
      <c r="Q34" s="74"/>
      <c r="R34" s="75">
        <f>MIN(R8:R31)</f>
        <v>-13.036799999999999</v>
      </c>
      <c r="S34" s="76"/>
    </row>
    <row r="35" spans="1:19" ht="15" thickBot="1" x14ac:dyDescent="0.35">
      <c r="A35" s="77" t="s">
        <v>29</v>
      </c>
      <c r="B35" s="78"/>
      <c r="C35" s="78"/>
      <c r="D35" s="79">
        <f>MAX(D8:D31)</f>
        <v>16.451000000000001</v>
      </c>
      <c r="E35" s="78"/>
      <c r="F35" s="79">
        <f>MAX(F8:F31)</f>
        <v>29.1084</v>
      </c>
      <c r="G35" s="78"/>
      <c r="H35" s="79">
        <f>MAX(H8:H31)</f>
        <v>25.282800000000002</v>
      </c>
      <c r="I35" s="78"/>
      <c r="J35" s="79">
        <f>MAX(J8:J31)</f>
        <v>30.0716</v>
      </c>
      <c r="K35" s="78"/>
      <c r="L35" s="79">
        <f>MAX(L8:L31)</f>
        <v>13.775399999999999</v>
      </c>
      <c r="M35" s="78"/>
      <c r="N35" s="79">
        <f>MAX(N8:N31)</f>
        <v>11.377800000000001</v>
      </c>
      <c r="O35" s="78"/>
      <c r="P35" s="79">
        <f>MAX(P8:P31)</f>
        <v>10.927</v>
      </c>
      <c r="Q35" s="78"/>
      <c r="R35" s="79">
        <f>MAX(R8:R31)</f>
        <v>11.0284</v>
      </c>
      <c r="S35" s="80"/>
    </row>
    <row r="36" spans="1:19" x14ac:dyDescent="0.3">
      <c r="A36" s="112" t="s">
        <v>433</v>
      </c>
    </row>
    <row r="37" spans="1:19" x14ac:dyDescent="0.3">
      <c r="A37" s="14" t="s">
        <v>340</v>
      </c>
    </row>
  </sheetData>
  <sheetProtection algorithmName="SHA-512" hashValue="KfbQ8u1zsrv48cPRXvzsv+Weo47CJfh8MTVzUNQeQOljPjusddEFBbGXI3R+YSJfLkDF8CR2qKmHD/4kBWP4MQ==" saltValue="j9XRoJJG2jO+Oo4SgevAD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1623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Data'!$B$7:$R$2843,3,0)</f>
        <v>44315</v>
      </c>
      <c r="C8" s="65">
        <f>VLOOKUP($A8,'Return Data'!$B$7:$R$2843,4,0)</f>
        <v>46.5334</v>
      </c>
      <c r="D8" s="65">
        <f>VLOOKUP($A8,'Return Data'!$B$7:$R$2843,10,0)</f>
        <v>15.5799</v>
      </c>
      <c r="E8" s="66">
        <f>RANK(D8,D$8:D$31,0)</f>
        <v>1</v>
      </c>
      <c r="F8" s="65">
        <f>VLOOKUP($A8,'Return Data'!$B$7:$R$2843,11,0)</f>
        <v>28.153500000000001</v>
      </c>
      <c r="G8" s="66">
        <f>RANK(F8,F$8:F$31,0)</f>
        <v>1</v>
      </c>
      <c r="H8" s="65">
        <f>VLOOKUP($A8,'Return Data'!$B$7:$R$2843,12,0)</f>
        <v>24.293600000000001</v>
      </c>
      <c r="I8" s="66">
        <f>RANK(H8,H$8:H$31,0)</f>
        <v>1</v>
      </c>
      <c r="J8" s="65">
        <f>VLOOKUP($A8,'Return Data'!$B$7:$R$2843,13,0)</f>
        <v>28.9514</v>
      </c>
      <c r="K8" s="66">
        <f>RANK(J8,J$8:J$31,0)</f>
        <v>1</v>
      </c>
      <c r="L8" s="65">
        <f>VLOOKUP($A8,'Return Data'!$B$7:$R$2843,17,0)</f>
        <v>9.2188999999999997</v>
      </c>
      <c r="M8" s="66">
        <f>RANK(L8,L$8:L$31,0)</f>
        <v>6</v>
      </c>
      <c r="N8" s="65">
        <f>VLOOKUP($A8,'Return Data'!$B$7:$R$2843,14,0)</f>
        <v>6.38</v>
      </c>
      <c r="O8" s="66">
        <f>RANK(N8,N$8:N$31,0)</f>
        <v>14</v>
      </c>
      <c r="P8" s="65">
        <f>VLOOKUP($A8,'Return Data'!$B$7:$R$2843,15,0)</f>
        <v>8.7250999999999994</v>
      </c>
      <c r="Q8" s="66">
        <f>RANK(P8,P$8:P$31,0)</f>
        <v>4</v>
      </c>
      <c r="R8" s="65">
        <f>VLOOKUP($A8,'Return Data'!$B$7:$R$2843,16,0)</f>
        <v>9.4967000000000006</v>
      </c>
      <c r="S8" s="67">
        <f>RANK(R8,R$8:R$31,0)</f>
        <v>4</v>
      </c>
    </row>
    <row r="9" spans="1:20" x14ac:dyDescent="0.3">
      <c r="A9" s="63" t="s">
        <v>1650</v>
      </c>
      <c r="B9" s="64">
        <f>VLOOKUP($A9,'Return Data'!$B$7:$R$2843,3,0)</f>
        <v>44315</v>
      </c>
      <c r="C9" s="65">
        <f>VLOOKUP($A9,'Return Data'!$B$7:$R$2843,4,0)</f>
        <v>22.6374</v>
      </c>
      <c r="D9" s="65">
        <f>VLOOKUP($A9,'Return Data'!$B$7:$R$2843,10,0)</f>
        <v>13.408799999999999</v>
      </c>
      <c r="E9" s="66">
        <f t="shared" ref="E9:E31" si="0">RANK(D9,D$8:D$31,0)</f>
        <v>4</v>
      </c>
      <c r="F9" s="65">
        <f>VLOOKUP($A9,'Return Data'!$B$7:$R$2843,11,0)</f>
        <v>16.127199999999998</v>
      </c>
      <c r="G9" s="66">
        <f t="shared" ref="G9:G31" si="1">RANK(F9,F$8:F$31,0)</f>
        <v>8</v>
      </c>
      <c r="H9" s="65">
        <f>VLOOKUP($A9,'Return Data'!$B$7:$R$2843,12,0)</f>
        <v>14.563800000000001</v>
      </c>
      <c r="I9" s="66">
        <f t="shared" ref="I9:I31" si="2">RANK(H9,H$8:H$31,0)</f>
        <v>7</v>
      </c>
      <c r="J9" s="65">
        <f>VLOOKUP($A9,'Return Data'!$B$7:$R$2843,13,0)</f>
        <v>18.201699999999999</v>
      </c>
      <c r="K9" s="66">
        <f t="shared" ref="K9:K31" si="3">RANK(J9,J$8:J$31,0)</f>
        <v>6</v>
      </c>
      <c r="L9" s="65">
        <f>VLOOKUP($A9,'Return Data'!$B$7:$R$2843,17,0)</f>
        <v>7.5670999999999999</v>
      </c>
      <c r="M9" s="66">
        <f t="shared" ref="M9:M31" si="4">RANK(L9,L$8:L$31,0)</f>
        <v>14</v>
      </c>
      <c r="N9" s="65">
        <f>VLOOKUP($A9,'Return Data'!$B$7:$R$2843,14,0)</f>
        <v>6.6119000000000003</v>
      </c>
      <c r="O9" s="66">
        <f t="shared" ref="O9:O31" si="5">RANK(N9,N$8:N$31,0)</f>
        <v>13</v>
      </c>
      <c r="P9" s="65">
        <f>VLOOKUP($A9,'Return Data'!$B$7:$R$2843,15,0)</f>
        <v>7.2019000000000002</v>
      </c>
      <c r="Q9" s="66">
        <f t="shared" ref="Q9:Q31" si="6">RANK(P9,P$8:P$31,0)</f>
        <v>14</v>
      </c>
      <c r="R9" s="65">
        <f>VLOOKUP($A9,'Return Data'!$B$7:$R$2843,16,0)</f>
        <v>7.8625999999999996</v>
      </c>
      <c r="S9" s="67">
        <f t="shared" ref="S9:S31" si="7">RANK(R9,R$8:R$31,0)</f>
        <v>15</v>
      </c>
    </row>
    <row r="10" spans="1:20" x14ac:dyDescent="0.3">
      <c r="A10" s="63" t="s">
        <v>1651</v>
      </c>
      <c r="B10" s="64">
        <f>VLOOKUP($A10,'Return Data'!$B$7:$R$2843,3,0)</f>
        <v>44315</v>
      </c>
      <c r="C10" s="65">
        <f>VLOOKUP($A10,'Return Data'!$B$7:$R$2843,4,0)</f>
        <v>29.077500000000001</v>
      </c>
      <c r="D10" s="65">
        <f>VLOOKUP($A10,'Return Data'!$B$7:$R$2843,10,0)</f>
        <v>2.5091999999999999</v>
      </c>
      <c r="E10" s="66">
        <f t="shared" si="0"/>
        <v>22</v>
      </c>
      <c r="F10" s="65">
        <f>VLOOKUP($A10,'Return Data'!$B$7:$R$2843,11,0)</f>
        <v>7.9222999999999999</v>
      </c>
      <c r="G10" s="66">
        <f t="shared" si="1"/>
        <v>21</v>
      </c>
      <c r="H10" s="65">
        <f>VLOOKUP($A10,'Return Data'!$B$7:$R$2843,12,0)</f>
        <v>7.0529000000000002</v>
      </c>
      <c r="I10" s="66">
        <f t="shared" si="2"/>
        <v>20</v>
      </c>
      <c r="J10" s="65">
        <f>VLOOKUP($A10,'Return Data'!$B$7:$R$2843,13,0)</f>
        <v>10.5852</v>
      </c>
      <c r="K10" s="66">
        <f t="shared" si="3"/>
        <v>20</v>
      </c>
      <c r="L10" s="65">
        <f>VLOOKUP($A10,'Return Data'!$B$7:$R$2843,17,0)</f>
        <v>10.764900000000001</v>
      </c>
      <c r="M10" s="66">
        <f t="shared" si="4"/>
        <v>4</v>
      </c>
      <c r="N10" s="65">
        <f>VLOOKUP($A10,'Return Data'!$B$7:$R$2843,14,0)</f>
        <v>9.3937000000000008</v>
      </c>
      <c r="O10" s="66">
        <f t="shared" si="5"/>
        <v>3</v>
      </c>
      <c r="P10" s="65">
        <f>VLOOKUP($A10,'Return Data'!$B$7:$R$2843,15,0)</f>
        <v>8.391</v>
      </c>
      <c r="Q10" s="66">
        <f t="shared" si="6"/>
        <v>7</v>
      </c>
      <c r="R10" s="65">
        <f>VLOOKUP($A10,'Return Data'!$B$7:$R$2843,16,0)</f>
        <v>6.6208999999999998</v>
      </c>
      <c r="S10" s="67">
        <f t="shared" si="7"/>
        <v>19</v>
      </c>
    </row>
    <row r="11" spans="1:20" x14ac:dyDescent="0.3">
      <c r="A11" s="63" t="s">
        <v>1652</v>
      </c>
      <c r="B11" s="64">
        <f>VLOOKUP($A11,'Return Data'!$B$7:$R$2843,3,0)</f>
        <v>44315</v>
      </c>
      <c r="C11" s="65">
        <f>VLOOKUP($A11,'Return Data'!$B$7:$R$2843,4,0)</f>
        <v>33.154699999999998</v>
      </c>
      <c r="D11" s="65">
        <f>VLOOKUP($A11,'Return Data'!$B$7:$R$2843,10,0)</f>
        <v>7.4568000000000003</v>
      </c>
      <c r="E11" s="66">
        <f t="shared" si="0"/>
        <v>16</v>
      </c>
      <c r="F11" s="65">
        <f>VLOOKUP($A11,'Return Data'!$B$7:$R$2843,11,0)</f>
        <v>12.7498</v>
      </c>
      <c r="G11" s="66">
        <f t="shared" si="1"/>
        <v>14</v>
      </c>
      <c r="H11" s="65">
        <f>VLOOKUP($A11,'Return Data'!$B$7:$R$2843,12,0)</f>
        <v>9.4694000000000003</v>
      </c>
      <c r="I11" s="66">
        <f t="shared" si="2"/>
        <v>18</v>
      </c>
      <c r="J11" s="65">
        <f>VLOOKUP($A11,'Return Data'!$B$7:$R$2843,13,0)</f>
        <v>12.922000000000001</v>
      </c>
      <c r="K11" s="66">
        <f t="shared" si="3"/>
        <v>15</v>
      </c>
      <c r="L11" s="65">
        <f>VLOOKUP($A11,'Return Data'!$B$7:$R$2843,17,0)</f>
        <v>8.0609999999999999</v>
      </c>
      <c r="M11" s="66">
        <f t="shared" si="4"/>
        <v>12</v>
      </c>
      <c r="N11" s="65">
        <f>VLOOKUP($A11,'Return Data'!$B$7:$R$2843,14,0)</f>
        <v>7.0824999999999996</v>
      </c>
      <c r="O11" s="66">
        <f t="shared" si="5"/>
        <v>10</v>
      </c>
      <c r="P11" s="65">
        <f>VLOOKUP($A11,'Return Data'!$B$7:$R$2843,15,0)</f>
        <v>7.5606999999999998</v>
      </c>
      <c r="Q11" s="66">
        <f t="shared" si="6"/>
        <v>8</v>
      </c>
      <c r="R11" s="65">
        <f>VLOOKUP($A11,'Return Data'!$B$7:$R$2843,16,0)</f>
        <v>7.4836999999999998</v>
      </c>
      <c r="S11" s="67">
        <f t="shared" si="7"/>
        <v>16</v>
      </c>
    </row>
    <row r="12" spans="1:20" x14ac:dyDescent="0.3">
      <c r="A12" s="63" t="s">
        <v>1653</v>
      </c>
      <c r="B12" s="64">
        <f>VLOOKUP($A12,'Return Data'!$B$7:$R$2843,3,0)</f>
        <v>44315</v>
      </c>
      <c r="C12" s="65">
        <f>VLOOKUP($A12,'Return Data'!$B$7:$R$2843,4,0)</f>
        <v>21.527100000000001</v>
      </c>
      <c r="D12" s="65">
        <f>VLOOKUP($A12,'Return Data'!$B$7:$R$2843,10,0)</f>
        <v>7.2836999999999996</v>
      </c>
      <c r="E12" s="66">
        <f t="shared" si="0"/>
        <v>17</v>
      </c>
      <c r="F12" s="65">
        <f>VLOOKUP($A12,'Return Data'!$B$7:$R$2843,11,0)</f>
        <v>9.9166000000000007</v>
      </c>
      <c r="G12" s="66">
        <f t="shared" si="1"/>
        <v>19</v>
      </c>
      <c r="H12" s="65">
        <f>VLOOKUP($A12,'Return Data'!$B$7:$R$2843,12,0)</f>
        <v>12.6792</v>
      </c>
      <c r="I12" s="66">
        <f t="shared" si="2"/>
        <v>12</v>
      </c>
      <c r="J12" s="65">
        <f>VLOOKUP($A12,'Return Data'!$B$7:$R$2843,13,0)</f>
        <v>14.4961</v>
      </c>
      <c r="K12" s="66">
        <f t="shared" si="3"/>
        <v>12</v>
      </c>
      <c r="L12" s="65">
        <f>VLOOKUP($A12,'Return Data'!$B$7:$R$2843,17,0)</f>
        <v>1.2767999999999999</v>
      </c>
      <c r="M12" s="66">
        <f t="shared" si="4"/>
        <v>20</v>
      </c>
      <c r="N12" s="65">
        <f>VLOOKUP($A12,'Return Data'!$B$7:$R$2843,14,0)</f>
        <v>0.48370000000000002</v>
      </c>
      <c r="O12" s="66">
        <f t="shared" si="5"/>
        <v>20</v>
      </c>
      <c r="P12" s="65">
        <f>VLOOKUP($A12,'Return Data'!$B$7:$R$2843,15,0)</f>
        <v>4.4351000000000003</v>
      </c>
      <c r="Q12" s="66">
        <f t="shared" si="6"/>
        <v>19</v>
      </c>
      <c r="R12" s="65">
        <f>VLOOKUP($A12,'Return Data'!$B$7:$R$2843,16,0)</f>
        <v>6.5286999999999997</v>
      </c>
      <c r="S12" s="67">
        <f t="shared" si="7"/>
        <v>20</v>
      </c>
    </row>
    <row r="13" spans="1:20" x14ac:dyDescent="0.3">
      <c r="A13" s="63" t="s">
        <v>1654</v>
      </c>
      <c r="B13" s="64">
        <f>VLOOKUP($A13,'Return Data'!$B$7:$R$2843,3,0)</f>
        <v>44315</v>
      </c>
      <c r="C13" s="65">
        <f>VLOOKUP($A13,'Return Data'!$B$7:$R$2843,4,0)</f>
        <v>81.461121786406494</v>
      </c>
      <c r="D13" s="65">
        <f>VLOOKUP($A13,'Return Data'!$B$7:$R$2843,10,0)</f>
        <v>14.327500000000001</v>
      </c>
      <c r="E13" s="66">
        <f t="shared" si="0"/>
        <v>2</v>
      </c>
      <c r="F13" s="65">
        <f>VLOOKUP($A13,'Return Data'!$B$7:$R$2843,11,0)</f>
        <v>15.4704</v>
      </c>
      <c r="G13" s="66">
        <f t="shared" si="1"/>
        <v>9</v>
      </c>
      <c r="H13" s="65">
        <f>VLOOKUP($A13,'Return Data'!$B$7:$R$2843,12,0)</f>
        <v>14.674799999999999</v>
      </c>
      <c r="I13" s="66">
        <f t="shared" si="2"/>
        <v>6</v>
      </c>
      <c r="J13" s="65">
        <f>VLOOKUP($A13,'Return Data'!$B$7:$R$2843,13,0)</f>
        <v>17.960100000000001</v>
      </c>
      <c r="K13" s="66">
        <f t="shared" si="3"/>
        <v>7</v>
      </c>
      <c r="L13" s="65">
        <f>VLOOKUP($A13,'Return Data'!$B$7:$R$2843,17,0)</f>
        <v>12.040699999999999</v>
      </c>
      <c r="M13" s="66">
        <f t="shared" si="4"/>
        <v>2</v>
      </c>
      <c r="N13" s="65">
        <f>VLOOKUP($A13,'Return Data'!$B$7:$R$2843,14,0)</f>
        <v>10.1973</v>
      </c>
      <c r="O13" s="66">
        <f t="shared" si="5"/>
        <v>1</v>
      </c>
      <c r="P13" s="65">
        <f>VLOOKUP($A13,'Return Data'!$B$7:$R$2843,15,0)</f>
        <v>9.0707000000000004</v>
      </c>
      <c r="Q13" s="66">
        <f t="shared" si="6"/>
        <v>3</v>
      </c>
      <c r="R13" s="65">
        <f>VLOOKUP($A13,'Return Data'!$B$7:$R$2843,16,0)</f>
        <v>8.5273000000000003</v>
      </c>
      <c r="S13" s="67">
        <f t="shared" si="7"/>
        <v>9</v>
      </c>
    </row>
    <row r="14" spans="1:20" x14ac:dyDescent="0.3">
      <c r="A14" s="63" t="s">
        <v>1655</v>
      </c>
      <c r="B14" s="64">
        <f>VLOOKUP($A14,'Return Data'!$B$7:$R$2843,3,0)</f>
        <v>44315</v>
      </c>
      <c r="C14" s="65">
        <f>VLOOKUP($A14,'Return Data'!$B$7:$R$2843,4,0)</f>
        <v>41.615699999999997</v>
      </c>
      <c r="D14" s="65">
        <f>VLOOKUP($A14,'Return Data'!$B$7:$R$2843,10,0)</f>
        <v>12.8521</v>
      </c>
      <c r="E14" s="66">
        <f t="shared" si="0"/>
        <v>6</v>
      </c>
      <c r="F14" s="65">
        <f>VLOOKUP($A14,'Return Data'!$B$7:$R$2843,11,0)</f>
        <v>14.678000000000001</v>
      </c>
      <c r="G14" s="66">
        <f t="shared" si="1"/>
        <v>10</v>
      </c>
      <c r="H14" s="65">
        <f>VLOOKUP($A14,'Return Data'!$B$7:$R$2843,12,0)</f>
        <v>13.981199999999999</v>
      </c>
      <c r="I14" s="66">
        <f t="shared" si="2"/>
        <v>8</v>
      </c>
      <c r="J14" s="65">
        <f>VLOOKUP($A14,'Return Data'!$B$7:$R$2843,13,0)</f>
        <v>17.539899999999999</v>
      </c>
      <c r="K14" s="66">
        <f t="shared" si="3"/>
        <v>8</v>
      </c>
      <c r="L14" s="65">
        <f>VLOOKUP($A14,'Return Data'!$B$7:$R$2843,17,0)</f>
        <v>8.2148000000000003</v>
      </c>
      <c r="M14" s="66">
        <f t="shared" si="4"/>
        <v>10</v>
      </c>
      <c r="N14" s="65">
        <f>VLOOKUP($A14,'Return Data'!$B$7:$R$2843,14,0)</f>
        <v>4.5044000000000004</v>
      </c>
      <c r="O14" s="66">
        <f t="shared" si="5"/>
        <v>18</v>
      </c>
      <c r="P14" s="65">
        <f>VLOOKUP($A14,'Return Data'!$B$7:$R$2843,15,0)</f>
        <v>6.7201000000000004</v>
      </c>
      <c r="Q14" s="66">
        <f t="shared" si="6"/>
        <v>16</v>
      </c>
      <c r="R14" s="65">
        <f>VLOOKUP($A14,'Return Data'!$B$7:$R$2843,16,0)</f>
        <v>8.8071000000000002</v>
      </c>
      <c r="S14" s="67">
        <f t="shared" si="7"/>
        <v>7</v>
      </c>
    </row>
    <row r="15" spans="1:20" x14ac:dyDescent="0.3">
      <c r="A15" s="63" t="s">
        <v>1656</v>
      </c>
      <c r="B15" s="64">
        <f>VLOOKUP($A15,'Return Data'!$B$7:$R$2843,3,0)</f>
        <v>44315</v>
      </c>
      <c r="C15" s="65">
        <f>VLOOKUP($A15,'Return Data'!$B$7:$R$2843,4,0)</f>
        <v>21.171500000000002</v>
      </c>
      <c r="D15" s="65">
        <f>VLOOKUP($A15,'Return Data'!$B$7:$R$2843,10,0)</f>
        <v>5.0483000000000002</v>
      </c>
      <c r="E15" s="66">
        <f t="shared" si="0"/>
        <v>20</v>
      </c>
      <c r="F15" s="65">
        <f>VLOOKUP($A15,'Return Data'!$B$7:$R$2843,11,0)</f>
        <v>10.1145</v>
      </c>
      <c r="G15" s="66">
        <f t="shared" si="1"/>
        <v>17</v>
      </c>
      <c r="H15" s="65">
        <f>VLOOKUP($A15,'Return Data'!$B$7:$R$2843,12,0)</f>
        <v>7.8353000000000002</v>
      </c>
      <c r="I15" s="66">
        <f t="shared" si="2"/>
        <v>19</v>
      </c>
      <c r="J15" s="65">
        <f>VLOOKUP($A15,'Return Data'!$B$7:$R$2843,13,0)</f>
        <v>10.8972</v>
      </c>
      <c r="K15" s="66">
        <f t="shared" si="3"/>
        <v>19</v>
      </c>
      <c r="L15" s="65">
        <f>VLOOKUP($A15,'Return Data'!$B$7:$R$2843,17,0)</f>
        <v>5.4786000000000001</v>
      </c>
      <c r="M15" s="66">
        <f t="shared" si="4"/>
        <v>18</v>
      </c>
      <c r="N15" s="65">
        <f>VLOOKUP($A15,'Return Data'!$B$7:$R$2843,14,0)</f>
        <v>5.3558000000000003</v>
      </c>
      <c r="O15" s="66">
        <f t="shared" si="5"/>
        <v>17</v>
      </c>
      <c r="P15" s="65">
        <f>VLOOKUP($A15,'Return Data'!$B$7:$R$2843,15,0)</f>
        <v>6.0913000000000004</v>
      </c>
      <c r="Q15" s="66">
        <f t="shared" si="6"/>
        <v>17</v>
      </c>
      <c r="R15" s="65">
        <f>VLOOKUP($A15,'Return Data'!$B$7:$R$2843,16,0)</f>
        <v>7.2203999999999997</v>
      </c>
      <c r="S15" s="67">
        <f t="shared" si="7"/>
        <v>17</v>
      </c>
    </row>
    <row r="16" spans="1:20" x14ac:dyDescent="0.3">
      <c r="A16" s="63" t="s">
        <v>1657</v>
      </c>
      <c r="B16" s="64">
        <f>VLOOKUP($A16,'Return Data'!$B$7:$R$2843,3,0)</f>
        <v>44315</v>
      </c>
      <c r="C16" s="65">
        <f>VLOOKUP($A16,'Return Data'!$B$7:$R$2843,4,0)</f>
        <v>64.810100000000006</v>
      </c>
      <c r="D16" s="65">
        <f>VLOOKUP($A16,'Return Data'!$B$7:$R$2843,10,0)</f>
        <v>12.4651</v>
      </c>
      <c r="E16" s="66">
        <f t="shared" si="0"/>
        <v>7</v>
      </c>
      <c r="F16" s="65">
        <f>VLOOKUP($A16,'Return Data'!$B$7:$R$2843,11,0)</f>
        <v>16.259799999999998</v>
      </c>
      <c r="G16" s="66">
        <f t="shared" si="1"/>
        <v>7</v>
      </c>
      <c r="H16" s="65">
        <f>VLOOKUP($A16,'Return Data'!$B$7:$R$2843,12,0)</f>
        <v>13.608700000000001</v>
      </c>
      <c r="I16" s="66">
        <f t="shared" si="2"/>
        <v>10</v>
      </c>
      <c r="J16" s="65">
        <f>VLOOKUP($A16,'Return Data'!$B$7:$R$2843,13,0)</f>
        <v>16.0305</v>
      </c>
      <c r="K16" s="66">
        <f t="shared" si="3"/>
        <v>10</v>
      </c>
      <c r="L16" s="65">
        <f>VLOOKUP($A16,'Return Data'!$B$7:$R$2843,17,0)</f>
        <v>8.0329999999999995</v>
      </c>
      <c r="M16" s="66">
        <f t="shared" si="4"/>
        <v>13</v>
      </c>
      <c r="N16" s="65">
        <f>VLOOKUP($A16,'Return Data'!$B$7:$R$2843,14,0)</f>
        <v>7.0971000000000002</v>
      </c>
      <c r="O16" s="66">
        <f t="shared" si="5"/>
        <v>8</v>
      </c>
      <c r="P16" s="65">
        <f>VLOOKUP($A16,'Return Data'!$B$7:$R$2843,15,0)</f>
        <v>7.2077999999999998</v>
      </c>
      <c r="Q16" s="66">
        <f t="shared" si="6"/>
        <v>13</v>
      </c>
      <c r="R16" s="65">
        <f>VLOOKUP($A16,'Return Data'!$B$7:$R$2843,16,0)</f>
        <v>9.4977999999999998</v>
      </c>
      <c r="S16" s="67">
        <f t="shared" si="7"/>
        <v>3</v>
      </c>
    </row>
    <row r="17" spans="1:19" x14ac:dyDescent="0.3">
      <c r="A17" s="63" t="s">
        <v>1658</v>
      </c>
      <c r="B17" s="64"/>
      <c r="C17" s="65"/>
      <c r="D17" s="65"/>
      <c r="E17" s="66"/>
      <c r="F17" s="65"/>
      <c r="G17" s="66"/>
      <c r="H17" s="65"/>
      <c r="I17" s="66"/>
      <c r="J17" s="65"/>
      <c r="K17" s="66"/>
      <c r="L17" s="65"/>
      <c r="M17" s="66"/>
      <c r="N17" s="65"/>
      <c r="O17" s="66"/>
      <c r="P17" s="65"/>
      <c r="Q17" s="66"/>
      <c r="R17" s="65"/>
      <c r="S17" s="67"/>
    </row>
    <row r="18" spans="1:19" x14ac:dyDescent="0.3">
      <c r="A18" s="63" t="s">
        <v>1659</v>
      </c>
      <c r="B18" s="64">
        <f>VLOOKUP($A18,'Return Data'!$B$7:$R$2843,3,0)</f>
        <v>44315</v>
      </c>
      <c r="C18" s="65">
        <f>VLOOKUP($A18,'Return Data'!$B$7:$R$2843,4,0)</f>
        <v>54.265999999999998</v>
      </c>
      <c r="D18" s="65">
        <f>VLOOKUP($A18,'Return Data'!$B$7:$R$2843,10,0)</f>
        <v>14.0441</v>
      </c>
      <c r="E18" s="66">
        <f t="shared" si="0"/>
        <v>3</v>
      </c>
      <c r="F18" s="65">
        <f>VLOOKUP($A18,'Return Data'!$B$7:$R$2843,11,0)</f>
        <v>22.612300000000001</v>
      </c>
      <c r="G18" s="66">
        <f t="shared" si="1"/>
        <v>2</v>
      </c>
      <c r="H18" s="65">
        <f>VLOOKUP($A18,'Return Data'!$B$7:$R$2843,12,0)</f>
        <v>18.131900000000002</v>
      </c>
      <c r="I18" s="66">
        <f t="shared" si="2"/>
        <v>5</v>
      </c>
      <c r="J18" s="65">
        <f>VLOOKUP($A18,'Return Data'!$B$7:$R$2843,13,0)</f>
        <v>21.313600000000001</v>
      </c>
      <c r="K18" s="66">
        <f t="shared" si="3"/>
        <v>5</v>
      </c>
      <c r="L18" s="65">
        <f>VLOOKUP($A18,'Return Data'!$B$7:$R$2843,17,0)</f>
        <v>9.1137999999999995</v>
      </c>
      <c r="M18" s="66">
        <f t="shared" si="4"/>
        <v>7</v>
      </c>
      <c r="N18" s="65">
        <f>VLOOKUP($A18,'Return Data'!$B$7:$R$2843,14,0)</f>
        <v>7.8474000000000004</v>
      </c>
      <c r="O18" s="66">
        <f t="shared" si="5"/>
        <v>6</v>
      </c>
      <c r="P18" s="65">
        <f>VLOOKUP($A18,'Return Data'!$B$7:$R$2843,15,0)</f>
        <v>8.5225000000000009</v>
      </c>
      <c r="Q18" s="66">
        <f t="shared" si="6"/>
        <v>5</v>
      </c>
      <c r="R18" s="65">
        <f>VLOOKUP($A18,'Return Data'!$B$7:$R$2843,16,0)</f>
        <v>10.237</v>
      </c>
      <c r="S18" s="67">
        <f t="shared" si="7"/>
        <v>1</v>
      </c>
    </row>
    <row r="19" spans="1:19" x14ac:dyDescent="0.3">
      <c r="A19" s="63" t="s">
        <v>1660</v>
      </c>
      <c r="B19" s="64">
        <f>VLOOKUP($A19,'Return Data'!$B$7:$R$2843,3,0)</f>
        <v>44315</v>
      </c>
      <c r="C19" s="65">
        <f>VLOOKUP($A19,'Return Data'!$B$7:$R$2843,4,0)</f>
        <v>43.162399999999998</v>
      </c>
      <c r="D19" s="65">
        <f>VLOOKUP($A19,'Return Data'!$B$7:$R$2843,10,0)</f>
        <v>6.7904999999999998</v>
      </c>
      <c r="E19" s="66">
        <f t="shared" si="0"/>
        <v>18</v>
      </c>
      <c r="F19" s="65">
        <f>VLOOKUP($A19,'Return Data'!$B$7:$R$2843,11,0)</f>
        <v>12.6195</v>
      </c>
      <c r="G19" s="66">
        <f t="shared" si="1"/>
        <v>15</v>
      </c>
      <c r="H19" s="65">
        <f>VLOOKUP($A19,'Return Data'!$B$7:$R$2843,12,0)</f>
        <v>11.465999999999999</v>
      </c>
      <c r="I19" s="66">
        <f t="shared" si="2"/>
        <v>14</v>
      </c>
      <c r="J19" s="65">
        <f>VLOOKUP($A19,'Return Data'!$B$7:$R$2843,13,0)</f>
        <v>14.700900000000001</v>
      </c>
      <c r="K19" s="66">
        <f t="shared" si="3"/>
        <v>11</v>
      </c>
      <c r="L19" s="65">
        <f>VLOOKUP($A19,'Return Data'!$B$7:$R$2843,17,0)</f>
        <v>8.9131</v>
      </c>
      <c r="M19" s="66">
        <f t="shared" si="4"/>
        <v>8</v>
      </c>
      <c r="N19" s="65">
        <f>VLOOKUP($A19,'Return Data'!$B$7:$R$2843,14,0)</f>
        <v>7.2027000000000001</v>
      </c>
      <c r="O19" s="66">
        <f t="shared" si="5"/>
        <v>7</v>
      </c>
      <c r="P19" s="65">
        <f>VLOOKUP($A19,'Return Data'!$B$7:$R$2843,15,0)</f>
        <v>7.4969000000000001</v>
      </c>
      <c r="Q19" s="66">
        <f t="shared" si="6"/>
        <v>9</v>
      </c>
      <c r="R19" s="65">
        <f>VLOOKUP($A19,'Return Data'!$B$7:$R$2843,16,0)</f>
        <v>8.8800000000000008</v>
      </c>
      <c r="S19" s="67">
        <f t="shared" si="7"/>
        <v>6</v>
      </c>
    </row>
    <row r="20" spans="1:19" x14ac:dyDescent="0.3">
      <c r="A20" s="63" t="s">
        <v>1661</v>
      </c>
      <c r="B20" s="64">
        <f>VLOOKUP($A20,'Return Data'!$B$7:$R$2843,3,0)</f>
        <v>44315</v>
      </c>
      <c r="C20" s="65">
        <f>VLOOKUP($A20,'Return Data'!$B$7:$R$2843,4,0)</f>
        <v>51.4831</v>
      </c>
      <c r="D20" s="65">
        <f>VLOOKUP($A20,'Return Data'!$B$7:$R$2843,10,0)</f>
        <v>9.7438000000000002</v>
      </c>
      <c r="E20" s="66">
        <f t="shared" si="0"/>
        <v>14</v>
      </c>
      <c r="F20" s="65">
        <f>VLOOKUP($A20,'Return Data'!$B$7:$R$2843,11,0)</f>
        <v>13.6251</v>
      </c>
      <c r="G20" s="66">
        <f t="shared" si="1"/>
        <v>11</v>
      </c>
      <c r="H20" s="65">
        <f>VLOOKUP($A20,'Return Data'!$B$7:$R$2843,12,0)</f>
        <v>13.6859</v>
      </c>
      <c r="I20" s="66">
        <f t="shared" si="2"/>
        <v>9</v>
      </c>
      <c r="J20" s="65">
        <f>VLOOKUP($A20,'Return Data'!$B$7:$R$2843,13,0)</f>
        <v>17.196400000000001</v>
      </c>
      <c r="K20" s="66">
        <f t="shared" si="3"/>
        <v>9</v>
      </c>
      <c r="L20" s="65">
        <f>VLOOKUP($A20,'Return Data'!$B$7:$R$2843,17,0)</f>
        <v>9.8909000000000002</v>
      </c>
      <c r="M20" s="66">
        <f t="shared" si="4"/>
        <v>5</v>
      </c>
      <c r="N20" s="65">
        <f>VLOOKUP($A20,'Return Data'!$B$7:$R$2843,14,0)</f>
        <v>8.9201999999999995</v>
      </c>
      <c r="O20" s="66">
        <f t="shared" si="5"/>
        <v>4</v>
      </c>
      <c r="P20" s="65">
        <f>VLOOKUP($A20,'Return Data'!$B$7:$R$2843,15,0)</f>
        <v>10.0006</v>
      </c>
      <c r="Q20" s="66">
        <f t="shared" si="6"/>
        <v>1</v>
      </c>
      <c r="R20" s="65">
        <f>VLOOKUP($A20,'Return Data'!$B$7:$R$2843,16,0)</f>
        <v>10.061299999999999</v>
      </c>
      <c r="S20" s="67">
        <f t="shared" si="7"/>
        <v>2</v>
      </c>
    </row>
    <row r="21" spans="1:19" x14ac:dyDescent="0.3">
      <c r="A21" s="63" t="s">
        <v>1662</v>
      </c>
      <c r="B21" s="64">
        <f>VLOOKUP($A21,'Return Data'!$B$7:$R$2843,3,0)</f>
        <v>44315</v>
      </c>
      <c r="C21" s="65">
        <f>VLOOKUP($A21,'Return Data'!$B$7:$R$2843,4,0)</f>
        <v>24.772200000000002</v>
      </c>
      <c r="D21" s="65">
        <f>VLOOKUP($A21,'Return Data'!$B$7:$R$2843,10,0)</f>
        <v>6.4093</v>
      </c>
      <c r="E21" s="66">
        <f t="shared" si="0"/>
        <v>19</v>
      </c>
      <c r="F21" s="65">
        <f>VLOOKUP($A21,'Return Data'!$B$7:$R$2843,11,0)</f>
        <v>9.9986999999999995</v>
      </c>
      <c r="G21" s="66">
        <f t="shared" si="1"/>
        <v>18</v>
      </c>
      <c r="H21" s="65">
        <f>VLOOKUP($A21,'Return Data'!$B$7:$R$2843,12,0)</f>
        <v>9.5361999999999991</v>
      </c>
      <c r="I21" s="66">
        <f t="shared" si="2"/>
        <v>17</v>
      </c>
      <c r="J21" s="65">
        <f>VLOOKUP($A21,'Return Data'!$B$7:$R$2843,13,0)</f>
        <v>12.743399999999999</v>
      </c>
      <c r="K21" s="66">
        <f t="shared" si="3"/>
        <v>16</v>
      </c>
      <c r="L21" s="65">
        <f>VLOOKUP($A21,'Return Data'!$B$7:$R$2843,17,0)</f>
        <v>7.3643000000000001</v>
      </c>
      <c r="M21" s="66">
        <f t="shared" si="4"/>
        <v>15</v>
      </c>
      <c r="N21" s="65">
        <f>VLOOKUP($A21,'Return Data'!$B$7:$R$2843,14,0)</f>
        <v>6.7397</v>
      </c>
      <c r="O21" s="66">
        <f t="shared" si="5"/>
        <v>12</v>
      </c>
      <c r="P21" s="65">
        <f>VLOOKUP($A21,'Return Data'!$B$7:$R$2843,15,0)</f>
        <v>7.4398</v>
      </c>
      <c r="Q21" s="66">
        <f t="shared" si="6"/>
        <v>10</v>
      </c>
      <c r="R21" s="65">
        <f>VLOOKUP($A21,'Return Data'!$B$7:$R$2843,16,0)</f>
        <v>8.4514999999999993</v>
      </c>
      <c r="S21" s="67">
        <f t="shared" si="7"/>
        <v>10</v>
      </c>
    </row>
    <row r="22" spans="1:19" x14ac:dyDescent="0.3">
      <c r="A22" s="63" t="s">
        <v>1663</v>
      </c>
      <c r="B22" s="64">
        <f>VLOOKUP($A22,'Return Data'!$B$7:$R$2843,3,0)</f>
        <v>44315</v>
      </c>
      <c r="C22" s="65">
        <f>VLOOKUP($A22,'Return Data'!$B$7:$R$2843,4,0)</f>
        <v>15.3827</v>
      </c>
      <c r="D22" s="65">
        <f>VLOOKUP($A22,'Return Data'!$B$7:$R$2843,10,0)</f>
        <v>10.1309</v>
      </c>
      <c r="E22" s="66">
        <f t="shared" si="0"/>
        <v>13</v>
      </c>
      <c r="F22" s="65">
        <f>VLOOKUP($A22,'Return Data'!$B$7:$R$2843,11,0)</f>
        <v>17.369499999999999</v>
      </c>
      <c r="G22" s="66">
        <f t="shared" si="1"/>
        <v>6</v>
      </c>
      <c r="H22" s="65">
        <f>VLOOKUP($A22,'Return Data'!$B$7:$R$2843,12,0)</f>
        <v>13.525499999999999</v>
      </c>
      <c r="I22" s="66">
        <f t="shared" si="2"/>
        <v>11</v>
      </c>
      <c r="J22" s="65">
        <f>VLOOKUP($A22,'Return Data'!$B$7:$R$2843,13,0)</f>
        <v>11.998799999999999</v>
      </c>
      <c r="K22" s="66">
        <f t="shared" si="3"/>
        <v>18</v>
      </c>
      <c r="L22" s="65">
        <f>VLOOKUP($A22,'Return Data'!$B$7:$R$2843,17,0)</f>
        <v>6.6961000000000004</v>
      </c>
      <c r="M22" s="66">
        <f t="shared" si="4"/>
        <v>16</v>
      </c>
      <c r="N22" s="65">
        <f>VLOOKUP($A22,'Return Data'!$B$7:$R$2843,14,0)</f>
        <v>6.2243000000000004</v>
      </c>
      <c r="O22" s="66">
        <f t="shared" si="5"/>
        <v>15</v>
      </c>
      <c r="P22" s="65"/>
      <c r="Q22" s="66"/>
      <c r="R22" s="65">
        <f>VLOOKUP($A22,'Return Data'!$B$7:$R$2843,16,0)</f>
        <v>8.2843</v>
      </c>
      <c r="S22" s="67">
        <f t="shared" si="7"/>
        <v>12</v>
      </c>
    </row>
    <row r="23" spans="1:19" x14ac:dyDescent="0.3">
      <c r="A23" s="63" t="s">
        <v>1664</v>
      </c>
      <c r="B23" s="64">
        <f>VLOOKUP($A23,'Return Data'!$B$7:$R$2843,3,0)</f>
        <v>44315</v>
      </c>
      <c r="C23" s="65">
        <f>VLOOKUP($A23,'Return Data'!$B$7:$R$2843,4,0)</f>
        <v>39.093499999999999</v>
      </c>
      <c r="D23" s="65">
        <f>VLOOKUP($A23,'Return Data'!$B$7:$R$2843,10,0)</f>
        <v>12.1904</v>
      </c>
      <c r="E23" s="66">
        <f t="shared" si="0"/>
        <v>8</v>
      </c>
      <c r="F23" s="65">
        <f>VLOOKUP($A23,'Return Data'!$B$7:$R$2843,11,0)</f>
        <v>20.4999</v>
      </c>
      <c r="G23" s="66">
        <f t="shared" si="1"/>
        <v>4</v>
      </c>
      <c r="H23" s="65">
        <f>VLOOKUP($A23,'Return Data'!$B$7:$R$2843,12,0)</f>
        <v>18.6312</v>
      </c>
      <c r="I23" s="66">
        <f t="shared" si="2"/>
        <v>3</v>
      </c>
      <c r="J23" s="65">
        <f>VLOOKUP($A23,'Return Data'!$B$7:$R$2843,13,0)</f>
        <v>21.587700000000002</v>
      </c>
      <c r="K23" s="66">
        <f t="shared" si="3"/>
        <v>4</v>
      </c>
      <c r="L23" s="65">
        <f>VLOOKUP($A23,'Return Data'!$B$7:$R$2843,17,0)</f>
        <v>12.481999999999999</v>
      </c>
      <c r="M23" s="66">
        <f t="shared" si="4"/>
        <v>1</v>
      </c>
      <c r="N23" s="65">
        <f>VLOOKUP($A23,'Return Data'!$B$7:$R$2843,14,0)</f>
        <v>9.6820000000000004</v>
      </c>
      <c r="O23" s="66">
        <f t="shared" si="5"/>
        <v>2</v>
      </c>
      <c r="P23" s="65">
        <f>VLOOKUP($A23,'Return Data'!$B$7:$R$2843,15,0)</f>
        <v>9.5726999999999993</v>
      </c>
      <c r="Q23" s="66">
        <f t="shared" si="6"/>
        <v>2</v>
      </c>
      <c r="R23" s="65">
        <f>VLOOKUP($A23,'Return Data'!$B$7:$R$2843,16,0)</f>
        <v>8.1412999999999993</v>
      </c>
      <c r="S23" s="67">
        <f t="shared" si="7"/>
        <v>14</v>
      </c>
    </row>
    <row r="24" spans="1:19" x14ac:dyDescent="0.3">
      <c r="A24" s="63" t="s">
        <v>1665</v>
      </c>
      <c r="B24" s="64">
        <f>VLOOKUP($A24,'Return Data'!$B$7:$R$2843,3,0)</f>
        <v>44315</v>
      </c>
      <c r="C24" s="65">
        <f>VLOOKUP($A24,'Return Data'!$B$7:$R$2843,4,0)</f>
        <v>40.563800000000001</v>
      </c>
      <c r="D24" s="65">
        <f>VLOOKUP($A24,'Return Data'!$B$7:$R$2843,10,0)</f>
        <v>10.504099999999999</v>
      </c>
      <c r="E24" s="66">
        <f t="shared" si="0"/>
        <v>12</v>
      </c>
      <c r="F24" s="65">
        <f>VLOOKUP($A24,'Return Data'!$B$7:$R$2843,11,0)</f>
        <v>11.837300000000001</v>
      </c>
      <c r="G24" s="66">
        <f t="shared" si="1"/>
        <v>16</v>
      </c>
      <c r="H24" s="65">
        <f>VLOOKUP($A24,'Return Data'!$B$7:$R$2843,12,0)</f>
        <v>10.864699999999999</v>
      </c>
      <c r="I24" s="66">
        <f t="shared" si="2"/>
        <v>15</v>
      </c>
      <c r="J24" s="65">
        <f>VLOOKUP($A24,'Return Data'!$B$7:$R$2843,13,0)</f>
        <v>12.992699999999999</v>
      </c>
      <c r="K24" s="66">
        <f t="shared" si="3"/>
        <v>14</v>
      </c>
      <c r="L24" s="65">
        <f>VLOOKUP($A24,'Return Data'!$B$7:$R$2843,17,0)</f>
        <v>8.2173999999999996</v>
      </c>
      <c r="M24" s="66">
        <f t="shared" si="4"/>
        <v>9</v>
      </c>
      <c r="N24" s="65">
        <f>VLOOKUP($A24,'Return Data'!$B$7:$R$2843,14,0)</f>
        <v>7.0852000000000004</v>
      </c>
      <c r="O24" s="66">
        <f t="shared" si="5"/>
        <v>9</v>
      </c>
      <c r="P24" s="65">
        <f>VLOOKUP($A24,'Return Data'!$B$7:$R$2843,15,0)</f>
        <v>7.3994999999999997</v>
      </c>
      <c r="Q24" s="66">
        <f t="shared" si="6"/>
        <v>11</v>
      </c>
      <c r="R24" s="65">
        <f>VLOOKUP($A24,'Return Data'!$B$7:$R$2843,16,0)</f>
        <v>5.9508999999999999</v>
      </c>
      <c r="S24" s="67">
        <f t="shared" si="7"/>
        <v>21</v>
      </c>
    </row>
    <row r="25" spans="1:19" x14ac:dyDescent="0.3">
      <c r="A25" s="63" t="s">
        <v>1666</v>
      </c>
      <c r="B25" s="64">
        <f>VLOOKUP($A25,'Return Data'!$B$7:$R$2843,3,0)</f>
        <v>44315</v>
      </c>
      <c r="C25" s="65">
        <f>VLOOKUP($A25,'Return Data'!$B$7:$R$2843,4,0)</f>
        <v>63.4968</v>
      </c>
      <c r="D25" s="65">
        <f>VLOOKUP($A25,'Return Data'!$B$7:$R$2843,10,0)</f>
        <v>4.5011999999999999</v>
      </c>
      <c r="E25" s="66">
        <f t="shared" si="0"/>
        <v>21</v>
      </c>
      <c r="F25" s="65">
        <f>VLOOKUP($A25,'Return Data'!$B$7:$R$2843,11,0)</f>
        <v>8.8923000000000005</v>
      </c>
      <c r="G25" s="66">
        <f t="shared" si="1"/>
        <v>20</v>
      </c>
      <c r="H25" s="65">
        <f>VLOOKUP($A25,'Return Data'!$B$7:$R$2843,12,0)</f>
        <v>6.8167999999999997</v>
      </c>
      <c r="I25" s="66">
        <f t="shared" si="2"/>
        <v>21</v>
      </c>
      <c r="J25" s="65">
        <f>VLOOKUP($A25,'Return Data'!$B$7:$R$2843,13,0)</f>
        <v>10.5717</v>
      </c>
      <c r="K25" s="66">
        <f t="shared" si="3"/>
        <v>21</v>
      </c>
      <c r="L25" s="65">
        <f>VLOOKUP($A25,'Return Data'!$B$7:$R$2843,17,0)</f>
        <v>8.1425000000000001</v>
      </c>
      <c r="M25" s="66">
        <f t="shared" si="4"/>
        <v>11</v>
      </c>
      <c r="N25" s="65">
        <f>VLOOKUP($A25,'Return Data'!$B$7:$R$2843,14,0)</f>
        <v>6.9843000000000002</v>
      </c>
      <c r="O25" s="66">
        <f t="shared" si="5"/>
        <v>11</v>
      </c>
      <c r="P25" s="65">
        <f>VLOOKUP($A25,'Return Data'!$B$7:$R$2843,15,0)</f>
        <v>7.1062000000000003</v>
      </c>
      <c r="Q25" s="66">
        <f t="shared" si="6"/>
        <v>15</v>
      </c>
      <c r="R25" s="65">
        <f>VLOOKUP($A25,'Return Data'!$B$7:$R$2843,16,0)</f>
        <v>8.3331999999999997</v>
      </c>
      <c r="S25" s="67">
        <f t="shared" si="7"/>
        <v>11</v>
      </c>
    </row>
    <row r="26" spans="1:19" x14ac:dyDescent="0.3">
      <c r="A26" s="63" t="s">
        <v>1667</v>
      </c>
      <c r="B26" s="64">
        <f>VLOOKUP($A26,'Return Data'!$B$7:$R$2843,3,0)</f>
        <v>44315</v>
      </c>
      <c r="C26" s="65">
        <f>VLOOKUP($A26,'Return Data'!$B$7:$R$2843,4,0)</f>
        <v>41.2652</v>
      </c>
      <c r="D26" s="65">
        <f>VLOOKUP($A26,'Return Data'!$B$7:$R$2843,10,0)</f>
        <v>11.3124</v>
      </c>
      <c r="E26" s="66">
        <f t="shared" si="0"/>
        <v>10</v>
      </c>
      <c r="F26" s="65">
        <f>VLOOKUP($A26,'Return Data'!$B$7:$R$2843,11,0)</f>
        <v>13.312099999999999</v>
      </c>
      <c r="G26" s="66">
        <f t="shared" si="1"/>
        <v>12</v>
      </c>
      <c r="H26" s="65">
        <f>VLOOKUP($A26,'Return Data'!$B$7:$R$2843,12,0)</f>
        <v>12.0304</v>
      </c>
      <c r="I26" s="66">
        <f t="shared" si="2"/>
        <v>13</v>
      </c>
      <c r="J26" s="65">
        <f>VLOOKUP($A26,'Return Data'!$B$7:$R$2843,13,0)</f>
        <v>12.6769</v>
      </c>
      <c r="K26" s="66">
        <f t="shared" si="3"/>
        <v>17</v>
      </c>
      <c r="L26" s="65">
        <f>VLOOKUP($A26,'Return Data'!$B$7:$R$2843,17,0)</f>
        <v>-2.3411</v>
      </c>
      <c r="M26" s="66">
        <f t="shared" si="4"/>
        <v>21</v>
      </c>
      <c r="N26" s="65">
        <f>VLOOKUP($A26,'Return Data'!$B$7:$R$2843,14,0)</f>
        <v>0.37369999999999998</v>
      </c>
      <c r="O26" s="66">
        <f t="shared" si="5"/>
        <v>21</v>
      </c>
      <c r="P26" s="65">
        <f>VLOOKUP($A26,'Return Data'!$B$7:$R$2843,15,0)</f>
        <v>3.4579</v>
      </c>
      <c r="Q26" s="66">
        <f t="shared" si="6"/>
        <v>20</v>
      </c>
      <c r="R26" s="65">
        <f>VLOOKUP($A26,'Return Data'!$B$7:$R$2843,16,0)</f>
        <v>8.5347000000000008</v>
      </c>
      <c r="S26" s="67">
        <f t="shared" si="7"/>
        <v>8</v>
      </c>
    </row>
    <row r="27" spans="1:19" x14ac:dyDescent="0.3">
      <c r="A27" s="63" t="s">
        <v>1668</v>
      </c>
      <c r="B27" s="64"/>
      <c r="C27" s="65"/>
      <c r="D27" s="65"/>
      <c r="E27" s="66"/>
      <c r="F27" s="65"/>
      <c r="G27" s="66"/>
      <c r="H27" s="65"/>
      <c r="I27" s="66"/>
      <c r="J27" s="65"/>
      <c r="K27" s="66"/>
      <c r="L27" s="65"/>
      <c r="M27" s="66"/>
      <c r="N27" s="65"/>
      <c r="O27" s="66"/>
      <c r="P27" s="65"/>
      <c r="Q27" s="66"/>
      <c r="R27" s="65"/>
      <c r="S27" s="67"/>
    </row>
    <row r="28" spans="1:19" x14ac:dyDescent="0.3">
      <c r="A28" s="63" t="s">
        <v>1669</v>
      </c>
      <c r="B28" s="64">
        <f>VLOOKUP($A28,'Return Data'!$B$7:$R$2843,3,0)</f>
        <v>44315</v>
      </c>
      <c r="C28" s="65">
        <f>VLOOKUP($A28,'Return Data'!$B$7:$R$2843,4,0)</f>
        <v>48.4786</v>
      </c>
      <c r="D28" s="65">
        <f>VLOOKUP($A28,'Return Data'!$B$7:$R$2843,10,0)</f>
        <v>12.966100000000001</v>
      </c>
      <c r="E28" s="66">
        <f t="shared" si="0"/>
        <v>5</v>
      </c>
      <c r="F28" s="65">
        <f>VLOOKUP($A28,'Return Data'!$B$7:$R$2843,11,0)</f>
        <v>21.198899999999998</v>
      </c>
      <c r="G28" s="66">
        <f t="shared" si="1"/>
        <v>3</v>
      </c>
      <c r="H28" s="65">
        <f>VLOOKUP($A28,'Return Data'!$B$7:$R$2843,12,0)</f>
        <v>19.327200000000001</v>
      </c>
      <c r="I28" s="66">
        <f t="shared" si="2"/>
        <v>2</v>
      </c>
      <c r="J28" s="65">
        <f>VLOOKUP($A28,'Return Data'!$B$7:$R$2843,13,0)</f>
        <v>23.024999999999999</v>
      </c>
      <c r="K28" s="66">
        <f t="shared" si="3"/>
        <v>2</v>
      </c>
      <c r="L28" s="65">
        <f>VLOOKUP($A28,'Return Data'!$B$7:$R$2843,17,0)</f>
        <v>10.773099999999999</v>
      </c>
      <c r="M28" s="66">
        <f t="shared" si="4"/>
        <v>3</v>
      </c>
      <c r="N28" s="65">
        <f>VLOOKUP($A28,'Return Data'!$B$7:$R$2843,14,0)</f>
        <v>8.1744000000000003</v>
      </c>
      <c r="O28" s="66">
        <f t="shared" si="5"/>
        <v>5</v>
      </c>
      <c r="P28" s="65">
        <f>VLOOKUP($A28,'Return Data'!$B$7:$R$2843,15,0)</f>
        <v>8.4720999999999993</v>
      </c>
      <c r="Q28" s="66">
        <f t="shared" si="6"/>
        <v>6</v>
      </c>
      <c r="R28" s="65">
        <f>VLOOKUP($A28,'Return Data'!$B$7:$R$2843,16,0)</f>
        <v>8.1637000000000004</v>
      </c>
      <c r="S28" s="67">
        <f t="shared" si="7"/>
        <v>13</v>
      </c>
    </row>
    <row r="29" spans="1:19" x14ac:dyDescent="0.3">
      <c r="A29" s="63" t="s">
        <v>1670</v>
      </c>
      <c r="B29" s="64">
        <f>VLOOKUP($A29,'Return Data'!$B$7:$R$2843,3,0)</f>
        <v>44315</v>
      </c>
      <c r="C29" s="65">
        <f>VLOOKUP($A29,'Return Data'!$B$7:$R$2843,4,0)</f>
        <v>21.206299999999999</v>
      </c>
      <c r="D29" s="65">
        <f>VLOOKUP($A29,'Return Data'!$B$7:$R$2843,10,0)</f>
        <v>10.601000000000001</v>
      </c>
      <c r="E29" s="66">
        <f t="shared" si="0"/>
        <v>11</v>
      </c>
      <c r="F29" s="65">
        <f>VLOOKUP($A29,'Return Data'!$B$7:$R$2843,11,0)</f>
        <v>12.8377</v>
      </c>
      <c r="G29" s="66">
        <f t="shared" si="1"/>
        <v>13</v>
      </c>
      <c r="H29" s="65">
        <f>VLOOKUP($A29,'Return Data'!$B$7:$R$2843,12,0)</f>
        <v>10.038</v>
      </c>
      <c r="I29" s="66">
        <f t="shared" si="2"/>
        <v>16</v>
      </c>
      <c r="J29" s="65">
        <f>VLOOKUP($A29,'Return Data'!$B$7:$R$2843,13,0)</f>
        <v>13.5892</v>
      </c>
      <c r="K29" s="66">
        <f t="shared" si="3"/>
        <v>13</v>
      </c>
      <c r="L29" s="65">
        <f>VLOOKUP($A29,'Return Data'!$B$7:$R$2843,17,0)</f>
        <v>4.1020000000000003</v>
      </c>
      <c r="M29" s="66">
        <f t="shared" si="4"/>
        <v>19</v>
      </c>
      <c r="N29" s="65">
        <f>VLOOKUP($A29,'Return Data'!$B$7:$R$2843,14,0)</f>
        <v>3.5104000000000002</v>
      </c>
      <c r="O29" s="66">
        <f t="shared" si="5"/>
        <v>19</v>
      </c>
      <c r="P29" s="65">
        <f>VLOOKUP($A29,'Return Data'!$B$7:$R$2843,15,0)</f>
        <v>6.0193000000000003</v>
      </c>
      <c r="Q29" s="66">
        <f t="shared" si="6"/>
        <v>18</v>
      </c>
      <c r="R29" s="65">
        <f>VLOOKUP($A29,'Return Data'!$B$7:$R$2843,16,0)</f>
        <v>6.9737999999999998</v>
      </c>
      <c r="S29" s="67">
        <f t="shared" si="7"/>
        <v>18</v>
      </c>
    </row>
    <row r="30" spans="1:19" x14ac:dyDescent="0.3">
      <c r="A30" s="63" t="s">
        <v>1671</v>
      </c>
      <c r="B30" s="64">
        <f>VLOOKUP($A30,'Return Data'!$B$7:$R$2843,3,0)</f>
        <v>44315</v>
      </c>
      <c r="C30" s="65">
        <f>VLOOKUP($A30,'Return Data'!$B$7:$R$2843,4,0)</f>
        <v>0.91100000000000003</v>
      </c>
      <c r="D30" s="65">
        <f>VLOOKUP($A30,'Return Data'!$B$7:$R$2843,10,0)</f>
        <v>11.490500000000001</v>
      </c>
      <c r="E30" s="66">
        <f t="shared" si="0"/>
        <v>9</v>
      </c>
      <c r="F30" s="65">
        <f>VLOOKUP($A30,'Return Data'!$B$7:$R$2843,11,0)</f>
        <v>-41.166600000000003</v>
      </c>
      <c r="G30" s="66">
        <f t="shared" si="1"/>
        <v>22</v>
      </c>
      <c r="H30" s="65"/>
      <c r="I30" s="66"/>
      <c r="J30" s="65"/>
      <c r="K30" s="66"/>
      <c r="L30" s="65"/>
      <c r="M30" s="66"/>
      <c r="N30" s="65"/>
      <c r="O30" s="66"/>
      <c r="P30" s="65"/>
      <c r="Q30" s="66"/>
      <c r="R30" s="65">
        <f>VLOOKUP($A30,'Return Data'!$B$7:$R$2843,16,0)</f>
        <v>-13.2094</v>
      </c>
      <c r="S30" s="67">
        <f t="shared" si="7"/>
        <v>22</v>
      </c>
    </row>
    <row r="31" spans="1:19" x14ac:dyDescent="0.3">
      <c r="A31" s="63" t="s">
        <v>1672</v>
      </c>
      <c r="B31" s="64">
        <f>VLOOKUP($A31,'Return Data'!$B$7:$R$2843,3,0)</f>
        <v>44315</v>
      </c>
      <c r="C31" s="65">
        <f>VLOOKUP($A31,'Return Data'!$B$7:$R$2843,4,0)</f>
        <v>46.645600000000002</v>
      </c>
      <c r="D31" s="65">
        <f>VLOOKUP($A31,'Return Data'!$B$7:$R$2843,10,0)</f>
        <v>9.5196000000000005</v>
      </c>
      <c r="E31" s="66">
        <f t="shared" si="0"/>
        <v>15</v>
      </c>
      <c r="F31" s="65">
        <f>VLOOKUP($A31,'Return Data'!$B$7:$R$2843,11,0)</f>
        <v>18.424700000000001</v>
      </c>
      <c r="G31" s="66">
        <f t="shared" si="1"/>
        <v>5</v>
      </c>
      <c r="H31" s="65">
        <f>VLOOKUP($A31,'Return Data'!$B$7:$R$2843,12,0)</f>
        <v>18.272400000000001</v>
      </c>
      <c r="I31" s="66">
        <f t="shared" si="2"/>
        <v>4</v>
      </c>
      <c r="J31" s="65">
        <f>VLOOKUP($A31,'Return Data'!$B$7:$R$2843,13,0)</f>
        <v>21.877600000000001</v>
      </c>
      <c r="K31" s="66">
        <f t="shared" si="3"/>
        <v>3</v>
      </c>
      <c r="L31" s="65">
        <f>VLOOKUP($A31,'Return Data'!$B$7:$R$2843,17,0)</f>
        <v>6.0574000000000003</v>
      </c>
      <c r="M31" s="66">
        <f t="shared" si="4"/>
        <v>17</v>
      </c>
      <c r="N31" s="65">
        <f>VLOOKUP($A31,'Return Data'!$B$7:$R$2843,14,0)</f>
        <v>5.5553999999999997</v>
      </c>
      <c r="O31" s="66">
        <f t="shared" si="5"/>
        <v>16</v>
      </c>
      <c r="P31" s="65">
        <f>VLOOKUP($A31,'Return Data'!$B$7:$R$2843,15,0)</f>
        <v>7.3968999999999996</v>
      </c>
      <c r="Q31" s="66">
        <f t="shared" si="6"/>
        <v>12</v>
      </c>
      <c r="R31" s="65">
        <f>VLOOKUP($A31,'Return Data'!$B$7:$R$2843,16,0)</f>
        <v>9.2646999999999995</v>
      </c>
      <c r="S31" s="67">
        <f t="shared" si="7"/>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10.051604545454545</v>
      </c>
      <c r="E33" s="74"/>
      <c r="F33" s="75">
        <f>AVERAGE(F8:F31)</f>
        <v>12.429704545454539</v>
      </c>
      <c r="G33" s="74"/>
      <c r="H33" s="75">
        <f>AVERAGE(H8:H31)</f>
        <v>13.356433333333335</v>
      </c>
      <c r="I33" s="74"/>
      <c r="J33" s="75">
        <f>AVERAGE(J8:J31)</f>
        <v>16.278952380952379</v>
      </c>
      <c r="K33" s="74"/>
      <c r="L33" s="75">
        <f>AVERAGE(L8:L31)</f>
        <v>7.6222523809523821</v>
      </c>
      <c r="M33" s="74"/>
      <c r="N33" s="75">
        <f>AVERAGE(N8:N31)</f>
        <v>6.447909523809523</v>
      </c>
      <c r="O33" s="74"/>
      <c r="P33" s="75">
        <f>AVERAGE(P8:P31)</f>
        <v>7.4144050000000004</v>
      </c>
      <c r="Q33" s="74"/>
      <c r="R33" s="75">
        <f>AVERAGE(R8:R31)</f>
        <v>7.2778272727272739</v>
      </c>
      <c r="S33" s="76"/>
    </row>
    <row r="34" spans="1:19" x14ac:dyDescent="0.3">
      <c r="A34" s="73" t="s">
        <v>28</v>
      </c>
      <c r="B34" s="74"/>
      <c r="C34" s="74"/>
      <c r="D34" s="75">
        <f>MIN(D8:D31)</f>
        <v>2.5091999999999999</v>
      </c>
      <c r="E34" s="74"/>
      <c r="F34" s="75">
        <f>MIN(F8:F31)</f>
        <v>-41.166600000000003</v>
      </c>
      <c r="G34" s="74"/>
      <c r="H34" s="75">
        <f>MIN(H8:H31)</f>
        <v>6.8167999999999997</v>
      </c>
      <c r="I34" s="74"/>
      <c r="J34" s="75">
        <f>MIN(J8:J31)</f>
        <v>10.5717</v>
      </c>
      <c r="K34" s="74"/>
      <c r="L34" s="75">
        <f>MIN(L8:L31)</f>
        <v>-2.3411</v>
      </c>
      <c r="M34" s="74"/>
      <c r="N34" s="75">
        <f>MIN(N8:N31)</f>
        <v>0.37369999999999998</v>
      </c>
      <c r="O34" s="74"/>
      <c r="P34" s="75">
        <f>MIN(P8:P31)</f>
        <v>3.4579</v>
      </c>
      <c r="Q34" s="74"/>
      <c r="R34" s="75">
        <f>MIN(R8:R31)</f>
        <v>-13.2094</v>
      </c>
      <c r="S34" s="76"/>
    </row>
    <row r="35" spans="1:19" ht="15" thickBot="1" x14ac:dyDescent="0.35">
      <c r="A35" s="77" t="s">
        <v>29</v>
      </c>
      <c r="B35" s="78"/>
      <c r="C35" s="78"/>
      <c r="D35" s="79">
        <f>MAX(D8:D31)</f>
        <v>15.5799</v>
      </c>
      <c r="E35" s="78"/>
      <c r="F35" s="79">
        <f>MAX(F8:F31)</f>
        <v>28.153500000000001</v>
      </c>
      <c r="G35" s="78"/>
      <c r="H35" s="79">
        <f>MAX(H8:H31)</f>
        <v>24.293600000000001</v>
      </c>
      <c r="I35" s="78"/>
      <c r="J35" s="79">
        <f>MAX(J8:J31)</f>
        <v>28.9514</v>
      </c>
      <c r="K35" s="78"/>
      <c r="L35" s="79">
        <f>MAX(L8:L31)</f>
        <v>12.481999999999999</v>
      </c>
      <c r="M35" s="78"/>
      <c r="N35" s="79">
        <f>MAX(N8:N31)</f>
        <v>10.1973</v>
      </c>
      <c r="O35" s="78"/>
      <c r="P35" s="79">
        <f>MAX(P8:P31)</f>
        <v>10.0006</v>
      </c>
      <c r="Q35" s="78"/>
      <c r="R35" s="79">
        <f>MAX(R8:R31)</f>
        <v>10.237</v>
      </c>
      <c r="S35" s="80"/>
    </row>
    <row r="36" spans="1:19" x14ac:dyDescent="0.3">
      <c r="A36" s="112" t="s">
        <v>433</v>
      </c>
    </row>
    <row r="37" spans="1:19" x14ac:dyDescent="0.3">
      <c r="A37" s="14" t="s">
        <v>340</v>
      </c>
    </row>
  </sheetData>
  <sheetProtection algorithmName="SHA-512" hashValue="nw2dLbrhkC8x6FuINCr9yzOm456/GYvVO+15KcKXR6AQoVqIi33MBykzj3bWpYhuj0nqcd1cdkJ4AYDXbGrfAg==" saltValue="G/xu8brc6bnL4Jg2jlVS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1677</v>
      </c>
      <c r="B8" s="64">
        <f>VLOOKUP($A8,'Return Data'!$B$7:$R$2843,3,0)</f>
        <v>44315</v>
      </c>
      <c r="C8" s="65">
        <f>VLOOKUP($A8,'Return Data'!$B$7:$R$2843,4,0)</f>
        <v>17.39</v>
      </c>
      <c r="D8" s="65">
        <f>VLOOKUP($A8,'Return Data'!$B$7:$R$2843,10,0)</f>
        <v>5.3939000000000004</v>
      </c>
      <c r="E8" s="66">
        <f>RANK(D8,D$8:D$32,0)</f>
        <v>5</v>
      </c>
      <c r="F8" s="65">
        <f>VLOOKUP($A8,'Return Data'!$B$7:$R$2843,11,0)</f>
        <v>14.4079</v>
      </c>
      <c r="G8" s="66">
        <f>RANK(F8,F$8:F$32,0)</f>
        <v>6</v>
      </c>
      <c r="H8" s="65">
        <f>VLOOKUP($A8,'Return Data'!$B$7:$R$2843,12,0)</f>
        <v>19.765799999999999</v>
      </c>
      <c r="I8" s="66">
        <f>RANK(H8,H$8:H$32,0)</f>
        <v>1</v>
      </c>
      <c r="J8" s="65">
        <f>VLOOKUP($A8,'Return Data'!$B$7:$R$2843,13,0)</f>
        <v>26.749300000000002</v>
      </c>
      <c r="K8" s="66">
        <f>RANK(J8,J$8:J$32,0)</f>
        <v>7</v>
      </c>
      <c r="L8" s="65">
        <f>VLOOKUP($A8,'Return Data'!$B$7:$R$2843,17,0)</f>
        <v>11.3461</v>
      </c>
      <c r="M8" s="66">
        <f>RANK(L8,L$8:L$32,0)</f>
        <v>3</v>
      </c>
      <c r="N8" s="65">
        <f>VLOOKUP($A8,'Return Data'!$B$7:$R$2843,14,0)</f>
        <v>8.2248000000000001</v>
      </c>
      <c r="O8" s="66">
        <f>RANK(N8,N$8:N$32,0)</f>
        <v>7</v>
      </c>
      <c r="P8" s="65">
        <f>VLOOKUP($A8,'Return Data'!$B$7:$R$2843,15,0)</f>
        <v>10.1534</v>
      </c>
      <c r="Q8" s="66">
        <f>RANK(P8,P$8:P$32,0)</f>
        <v>3</v>
      </c>
      <c r="R8" s="65">
        <f>VLOOKUP($A8,'Return Data'!$B$7:$R$2843,16,0)</f>
        <v>8.9979999999999993</v>
      </c>
      <c r="S8" s="67">
        <f>RANK(R8,R$8:R$32,0)</f>
        <v>14</v>
      </c>
    </row>
    <row r="9" spans="1:20" x14ac:dyDescent="0.3">
      <c r="A9" s="63" t="s">
        <v>1678</v>
      </c>
      <c r="B9" s="64">
        <f>VLOOKUP($A9,'Return Data'!$B$7:$R$2843,3,0)</f>
        <v>44315</v>
      </c>
      <c r="C9" s="65">
        <f>VLOOKUP($A9,'Return Data'!$B$7:$R$2843,4,0)</f>
        <v>16.43</v>
      </c>
      <c r="D9" s="65">
        <f>VLOOKUP($A9,'Return Data'!$B$7:$R$2843,10,0)</f>
        <v>4.6497000000000002</v>
      </c>
      <c r="E9" s="66">
        <f t="shared" ref="E9:E32" si="0">RANK(D9,D$8:D$32,0)</f>
        <v>11</v>
      </c>
      <c r="F9" s="65">
        <f>VLOOKUP($A9,'Return Data'!$B$7:$R$2843,11,0)</f>
        <v>12.226800000000001</v>
      </c>
      <c r="G9" s="66">
        <f t="shared" ref="G9:G32" si="1">RANK(F9,F$8:F$32,0)</f>
        <v>13</v>
      </c>
      <c r="H9" s="65">
        <f>VLOOKUP($A9,'Return Data'!$B$7:$R$2843,12,0)</f>
        <v>16.4422</v>
      </c>
      <c r="I9" s="66">
        <f t="shared" ref="I9:I32" si="2">RANK(H9,H$8:H$32,0)</f>
        <v>11</v>
      </c>
      <c r="J9" s="65">
        <f>VLOOKUP($A9,'Return Data'!$B$7:$R$2843,13,0)</f>
        <v>24.6586</v>
      </c>
      <c r="K9" s="66">
        <f t="shared" ref="K9:K32" si="3">RANK(J9,J$8:J$32,0)</f>
        <v>11</v>
      </c>
      <c r="L9" s="65">
        <f>VLOOKUP($A9,'Return Data'!$B$7:$R$2843,17,0)</f>
        <v>10.4232</v>
      </c>
      <c r="M9" s="66">
        <f t="shared" ref="M9:M32" si="4">RANK(L9,L$8:L$32,0)</f>
        <v>6</v>
      </c>
      <c r="N9" s="65">
        <f>VLOOKUP($A9,'Return Data'!$B$7:$R$2843,14,0)</f>
        <v>9.4844000000000008</v>
      </c>
      <c r="O9" s="66">
        <f t="shared" ref="O9:O30" si="5">RANK(N9,N$8:N$32,0)</f>
        <v>4</v>
      </c>
      <c r="P9" s="65">
        <f>VLOOKUP($A9,'Return Data'!$B$7:$R$2843,15,0)</f>
        <v>10.2585</v>
      </c>
      <c r="Q9" s="66">
        <f t="shared" ref="Q9:Q30" si="6">RANK(P9,P$8:P$32,0)</f>
        <v>2</v>
      </c>
      <c r="R9" s="65">
        <f>VLOOKUP($A9,'Return Data'!$B$7:$R$2843,16,0)</f>
        <v>9.0810999999999993</v>
      </c>
      <c r="S9" s="67">
        <f t="shared" ref="S9:S32" si="7">RANK(R9,R$8:R$32,0)</f>
        <v>11</v>
      </c>
    </row>
    <row r="10" spans="1:20" x14ac:dyDescent="0.3">
      <c r="A10" s="63" t="s">
        <v>1679</v>
      </c>
      <c r="B10" s="64">
        <f>VLOOKUP($A10,'Return Data'!$B$7:$R$2843,3,0)</f>
        <v>44315</v>
      </c>
      <c r="C10" s="65">
        <f>VLOOKUP($A10,'Return Data'!$B$7:$R$2843,4,0)</f>
        <v>11.94</v>
      </c>
      <c r="D10" s="65">
        <f>VLOOKUP($A10,'Return Data'!$B$7:$R$2843,10,0)</f>
        <v>1.617</v>
      </c>
      <c r="E10" s="66">
        <f t="shared" si="0"/>
        <v>23</v>
      </c>
      <c r="F10" s="65">
        <f>VLOOKUP($A10,'Return Data'!$B$7:$R$2843,11,0)</f>
        <v>4.8288000000000002</v>
      </c>
      <c r="G10" s="66">
        <f t="shared" si="1"/>
        <v>23</v>
      </c>
      <c r="H10" s="65">
        <f>VLOOKUP($A10,'Return Data'!$B$7:$R$2843,12,0)</f>
        <v>7.1813000000000002</v>
      </c>
      <c r="I10" s="66">
        <f t="shared" si="2"/>
        <v>23</v>
      </c>
      <c r="J10" s="65">
        <f>VLOOKUP($A10,'Return Data'!$B$7:$R$2843,13,0)</f>
        <v>15.0289</v>
      </c>
      <c r="K10" s="66">
        <f t="shared" si="3"/>
        <v>23</v>
      </c>
      <c r="L10" s="65"/>
      <c r="M10" s="66"/>
      <c r="N10" s="65"/>
      <c r="O10" s="66"/>
      <c r="P10" s="65"/>
      <c r="Q10" s="66"/>
      <c r="R10" s="65">
        <f>VLOOKUP($A10,'Return Data'!$B$7:$R$2843,16,0)</f>
        <v>10.5716</v>
      </c>
      <c r="S10" s="67">
        <f t="shared" si="7"/>
        <v>2</v>
      </c>
    </row>
    <row r="11" spans="1:20" x14ac:dyDescent="0.3">
      <c r="A11" s="63" t="s">
        <v>1680</v>
      </c>
      <c r="B11" s="64">
        <f>VLOOKUP($A11,'Return Data'!$B$7:$R$2843,3,0)</f>
        <v>44315</v>
      </c>
      <c r="C11" s="65">
        <f>VLOOKUP($A11,'Return Data'!$B$7:$R$2843,4,0)</f>
        <v>16.013999999999999</v>
      </c>
      <c r="D11" s="65">
        <f>VLOOKUP($A11,'Return Data'!$B$7:$R$2843,10,0)</f>
        <v>4.5095999999999998</v>
      </c>
      <c r="E11" s="66">
        <f t="shared" si="0"/>
        <v>13</v>
      </c>
      <c r="F11" s="65">
        <f>VLOOKUP($A11,'Return Data'!$B$7:$R$2843,11,0)</f>
        <v>12.7826</v>
      </c>
      <c r="G11" s="66">
        <f t="shared" si="1"/>
        <v>10</v>
      </c>
      <c r="H11" s="65">
        <f>VLOOKUP($A11,'Return Data'!$B$7:$R$2843,12,0)</f>
        <v>18.543199999999999</v>
      </c>
      <c r="I11" s="66">
        <f t="shared" si="2"/>
        <v>7</v>
      </c>
      <c r="J11" s="65">
        <f>VLOOKUP($A11,'Return Data'!$B$7:$R$2843,13,0)</f>
        <v>27.795100000000001</v>
      </c>
      <c r="K11" s="66">
        <f t="shared" si="3"/>
        <v>6</v>
      </c>
      <c r="L11" s="65">
        <f>VLOOKUP($A11,'Return Data'!$B$7:$R$2843,17,0)</f>
        <v>10.132199999999999</v>
      </c>
      <c r="M11" s="66">
        <f t="shared" si="4"/>
        <v>8</v>
      </c>
      <c r="N11" s="65">
        <f>VLOOKUP($A11,'Return Data'!$B$7:$R$2843,14,0)</f>
        <v>7.8235999999999999</v>
      </c>
      <c r="O11" s="66">
        <f t="shared" si="5"/>
        <v>13</v>
      </c>
      <c r="P11" s="65"/>
      <c r="Q11" s="66"/>
      <c r="R11" s="65">
        <f>VLOOKUP($A11,'Return Data'!$B$7:$R$2843,16,0)</f>
        <v>9.6915999999999993</v>
      </c>
      <c r="S11" s="67">
        <f t="shared" si="7"/>
        <v>5</v>
      </c>
    </row>
    <row r="12" spans="1:20" x14ac:dyDescent="0.3">
      <c r="A12" s="63" t="s">
        <v>1681</v>
      </c>
      <c r="B12" s="64">
        <f>VLOOKUP($A12,'Return Data'!$B$7:$R$2843,3,0)</f>
        <v>44315</v>
      </c>
      <c r="C12" s="65">
        <f>VLOOKUP($A12,'Return Data'!$B$7:$R$2843,4,0)</f>
        <v>17.732500000000002</v>
      </c>
      <c r="D12" s="65">
        <f>VLOOKUP($A12,'Return Data'!$B$7:$R$2843,10,0)</f>
        <v>3.7867999999999999</v>
      </c>
      <c r="E12" s="66">
        <f t="shared" si="0"/>
        <v>16</v>
      </c>
      <c r="F12" s="65">
        <f>VLOOKUP($A12,'Return Data'!$B$7:$R$2843,11,0)</f>
        <v>10.321300000000001</v>
      </c>
      <c r="G12" s="66">
        <f t="shared" si="1"/>
        <v>17</v>
      </c>
      <c r="H12" s="65">
        <f>VLOOKUP($A12,'Return Data'!$B$7:$R$2843,12,0)</f>
        <v>12.496600000000001</v>
      </c>
      <c r="I12" s="66">
        <f t="shared" si="2"/>
        <v>17</v>
      </c>
      <c r="J12" s="65">
        <f>VLOOKUP($A12,'Return Data'!$B$7:$R$2843,13,0)</f>
        <v>18.9709</v>
      </c>
      <c r="K12" s="66">
        <f t="shared" si="3"/>
        <v>21</v>
      </c>
      <c r="L12" s="65">
        <f>VLOOKUP($A12,'Return Data'!$B$7:$R$2843,17,0)</f>
        <v>11.283899999999999</v>
      </c>
      <c r="M12" s="66">
        <f t="shared" si="4"/>
        <v>4</v>
      </c>
      <c r="N12" s="65">
        <f>VLOOKUP($A12,'Return Data'!$B$7:$R$2843,14,0)</f>
        <v>9.5451999999999995</v>
      </c>
      <c r="O12" s="66">
        <f t="shared" si="5"/>
        <v>3</v>
      </c>
      <c r="P12" s="65">
        <f>VLOOKUP($A12,'Return Data'!$B$7:$R$2843,15,0)</f>
        <v>10.0182</v>
      </c>
      <c r="Q12" s="66">
        <f t="shared" si="6"/>
        <v>5</v>
      </c>
      <c r="R12" s="65">
        <f>VLOOKUP($A12,'Return Data'!$B$7:$R$2843,16,0)</f>
        <v>9.1419999999999995</v>
      </c>
      <c r="S12" s="67">
        <f t="shared" si="7"/>
        <v>9</v>
      </c>
    </row>
    <row r="13" spans="1:20" x14ac:dyDescent="0.3">
      <c r="A13" s="63" t="s">
        <v>1682</v>
      </c>
      <c r="B13" s="64">
        <f>VLOOKUP($A13,'Return Data'!$B$7:$R$2843,3,0)</f>
        <v>44315</v>
      </c>
      <c r="C13" s="65">
        <f>VLOOKUP($A13,'Return Data'!$B$7:$R$2843,4,0)</f>
        <v>12.1432</v>
      </c>
      <c r="D13" s="65">
        <f>VLOOKUP($A13,'Return Data'!$B$7:$R$2843,10,0)</f>
        <v>3.3622000000000001</v>
      </c>
      <c r="E13" s="66">
        <f t="shared" si="0"/>
        <v>18</v>
      </c>
      <c r="F13" s="65">
        <f>VLOOKUP($A13,'Return Data'!$B$7:$R$2843,11,0)</f>
        <v>13.0252</v>
      </c>
      <c r="G13" s="66">
        <f t="shared" si="1"/>
        <v>9</v>
      </c>
      <c r="H13" s="65">
        <f>VLOOKUP($A13,'Return Data'!$B$7:$R$2843,12,0)</f>
        <v>16.421199999999999</v>
      </c>
      <c r="I13" s="66">
        <f t="shared" si="2"/>
        <v>12</v>
      </c>
      <c r="J13" s="65">
        <f>VLOOKUP($A13,'Return Data'!$B$7:$R$2843,13,0)</f>
        <v>25.200500000000002</v>
      </c>
      <c r="K13" s="66">
        <f t="shared" si="3"/>
        <v>10</v>
      </c>
      <c r="L13" s="65">
        <f>VLOOKUP($A13,'Return Data'!$B$7:$R$2843,17,0)</f>
        <v>8.3297000000000008</v>
      </c>
      <c r="M13" s="66">
        <f t="shared" si="4"/>
        <v>17</v>
      </c>
      <c r="N13" s="65"/>
      <c r="O13" s="66"/>
      <c r="P13" s="65"/>
      <c r="Q13" s="66"/>
      <c r="R13" s="65">
        <f>VLOOKUP($A13,'Return Data'!$B$7:$R$2843,16,0)</f>
        <v>7.5321999999999996</v>
      </c>
      <c r="S13" s="67">
        <f t="shared" si="7"/>
        <v>21</v>
      </c>
    </row>
    <row r="14" spans="1:20" x14ac:dyDescent="0.3">
      <c r="A14" s="63" t="s">
        <v>1683</v>
      </c>
      <c r="B14" s="64">
        <f>VLOOKUP($A14,'Return Data'!$B$7:$R$2843,3,0)</f>
        <v>44315</v>
      </c>
      <c r="C14" s="65">
        <f>VLOOKUP($A14,'Return Data'!$B$7:$R$2843,4,0)</f>
        <v>46.353999999999999</v>
      </c>
      <c r="D14" s="65">
        <f>VLOOKUP($A14,'Return Data'!$B$7:$R$2843,10,0)</f>
        <v>5.3883000000000001</v>
      </c>
      <c r="E14" s="66">
        <f t="shared" si="0"/>
        <v>6</v>
      </c>
      <c r="F14" s="65">
        <f>VLOOKUP($A14,'Return Data'!$B$7:$R$2843,11,0)</f>
        <v>16.849</v>
      </c>
      <c r="G14" s="66">
        <f t="shared" si="1"/>
        <v>1</v>
      </c>
      <c r="H14" s="65">
        <f>VLOOKUP($A14,'Return Data'!$B$7:$R$2843,12,0)</f>
        <v>19.241700000000002</v>
      </c>
      <c r="I14" s="66">
        <f t="shared" si="2"/>
        <v>5</v>
      </c>
      <c r="J14" s="65">
        <f>VLOOKUP($A14,'Return Data'!$B$7:$R$2843,13,0)</f>
        <v>26.563800000000001</v>
      </c>
      <c r="K14" s="66">
        <f t="shared" si="3"/>
        <v>8</v>
      </c>
      <c r="L14" s="65">
        <f>VLOOKUP($A14,'Return Data'!$B$7:$R$2843,17,0)</f>
        <v>8.8437999999999999</v>
      </c>
      <c r="M14" s="66">
        <f t="shared" si="4"/>
        <v>13</v>
      </c>
      <c r="N14" s="65">
        <f>VLOOKUP($A14,'Return Data'!$B$7:$R$2843,14,0)</f>
        <v>8.1204000000000001</v>
      </c>
      <c r="O14" s="66">
        <f t="shared" si="5"/>
        <v>8</v>
      </c>
      <c r="P14" s="65">
        <f>VLOOKUP($A14,'Return Data'!$B$7:$R$2843,15,0)</f>
        <v>11.137700000000001</v>
      </c>
      <c r="Q14" s="66">
        <f t="shared" si="6"/>
        <v>1</v>
      </c>
      <c r="R14" s="65">
        <f>VLOOKUP($A14,'Return Data'!$B$7:$R$2843,16,0)</f>
        <v>9.9406999999999996</v>
      </c>
      <c r="S14" s="67">
        <f t="shared" si="7"/>
        <v>4</v>
      </c>
    </row>
    <row r="15" spans="1:20" x14ac:dyDescent="0.3">
      <c r="A15" s="63" t="s">
        <v>1684</v>
      </c>
      <c r="B15" s="64">
        <f>VLOOKUP($A15,'Return Data'!$B$7:$R$2843,3,0)</f>
        <v>44315</v>
      </c>
      <c r="C15" s="65">
        <f>VLOOKUP($A15,'Return Data'!$B$7:$R$2843,4,0)</f>
        <v>16.82</v>
      </c>
      <c r="D15" s="65">
        <f>VLOOKUP($A15,'Return Data'!$B$7:$R$2843,10,0)</f>
        <v>4.0198</v>
      </c>
      <c r="E15" s="66">
        <f t="shared" si="0"/>
        <v>15</v>
      </c>
      <c r="F15" s="65">
        <f>VLOOKUP($A15,'Return Data'!$B$7:$R$2843,11,0)</f>
        <v>11.6866</v>
      </c>
      <c r="G15" s="66">
        <f t="shared" si="1"/>
        <v>14</v>
      </c>
      <c r="H15" s="65">
        <f>VLOOKUP($A15,'Return Data'!$B$7:$R$2843,12,0)</f>
        <v>13.266</v>
      </c>
      <c r="I15" s="66">
        <f t="shared" si="2"/>
        <v>16</v>
      </c>
      <c r="J15" s="65">
        <f>VLOOKUP($A15,'Return Data'!$B$7:$R$2843,13,0)</f>
        <v>21.7958</v>
      </c>
      <c r="K15" s="66">
        <f t="shared" si="3"/>
        <v>12</v>
      </c>
      <c r="L15" s="65">
        <f>VLOOKUP($A15,'Return Data'!$B$7:$R$2843,17,0)</f>
        <v>8.4059000000000008</v>
      </c>
      <c r="M15" s="66">
        <f t="shared" si="4"/>
        <v>16</v>
      </c>
      <c r="N15" s="65">
        <f>VLOOKUP($A15,'Return Data'!$B$7:$R$2843,14,0)</f>
        <v>8.0103000000000009</v>
      </c>
      <c r="O15" s="66">
        <f t="shared" si="5"/>
        <v>10</v>
      </c>
      <c r="P15" s="65">
        <f>VLOOKUP($A15,'Return Data'!$B$7:$R$2843,15,0)</f>
        <v>9.3812999999999995</v>
      </c>
      <c r="Q15" s="66">
        <f t="shared" si="6"/>
        <v>8</v>
      </c>
      <c r="R15" s="65">
        <f>VLOOKUP($A15,'Return Data'!$B$7:$R$2843,16,0)</f>
        <v>8.4602000000000004</v>
      </c>
      <c r="S15" s="67">
        <f t="shared" si="7"/>
        <v>17</v>
      </c>
    </row>
    <row r="16" spans="1:20" x14ac:dyDescent="0.3">
      <c r="A16" s="63" t="s">
        <v>1685</v>
      </c>
      <c r="B16" s="64">
        <f>VLOOKUP($A16,'Return Data'!$B$7:$R$2843,3,0)</f>
        <v>44315</v>
      </c>
      <c r="C16" s="65">
        <f>VLOOKUP($A16,'Return Data'!$B$7:$R$2843,4,0)</f>
        <v>21.124300000000002</v>
      </c>
      <c r="D16" s="65">
        <f>VLOOKUP($A16,'Return Data'!$B$7:$R$2843,10,0)</f>
        <v>4.5499000000000001</v>
      </c>
      <c r="E16" s="66">
        <f t="shared" si="0"/>
        <v>12</v>
      </c>
      <c r="F16" s="65">
        <f>VLOOKUP($A16,'Return Data'!$B$7:$R$2843,11,0)</f>
        <v>12.5777</v>
      </c>
      <c r="G16" s="66">
        <f t="shared" si="1"/>
        <v>11</v>
      </c>
      <c r="H16" s="65">
        <f>VLOOKUP($A16,'Return Data'!$B$7:$R$2843,12,0)</f>
        <v>16.6264</v>
      </c>
      <c r="I16" s="66">
        <f t="shared" si="2"/>
        <v>10</v>
      </c>
      <c r="J16" s="65">
        <f>VLOOKUP($A16,'Return Data'!$B$7:$R$2843,13,0)</f>
        <v>21.578700000000001</v>
      </c>
      <c r="K16" s="66">
        <f t="shared" si="3"/>
        <v>14</v>
      </c>
      <c r="L16" s="65">
        <f>VLOOKUP($A16,'Return Data'!$B$7:$R$2843,17,0)</f>
        <v>10.1571</v>
      </c>
      <c r="M16" s="66">
        <f t="shared" si="4"/>
        <v>7</v>
      </c>
      <c r="N16" s="65">
        <f>VLOOKUP($A16,'Return Data'!$B$7:$R$2843,14,0)</f>
        <v>7.9466000000000001</v>
      </c>
      <c r="O16" s="66">
        <f t="shared" si="5"/>
        <v>11</v>
      </c>
      <c r="P16" s="65">
        <f>VLOOKUP($A16,'Return Data'!$B$7:$R$2843,15,0)</f>
        <v>7.3795999999999999</v>
      </c>
      <c r="Q16" s="66">
        <f t="shared" si="6"/>
        <v>12</v>
      </c>
      <c r="R16" s="65">
        <f>VLOOKUP($A16,'Return Data'!$B$7:$R$2843,16,0)</f>
        <v>7.4981999999999998</v>
      </c>
      <c r="S16" s="67">
        <f t="shared" si="7"/>
        <v>22</v>
      </c>
    </row>
    <row r="17" spans="1:19" x14ac:dyDescent="0.3">
      <c r="A17" s="63" t="s">
        <v>1686</v>
      </c>
      <c r="B17" s="64">
        <f>VLOOKUP($A17,'Return Data'!$B$7:$R$2843,3,0)</f>
        <v>44315</v>
      </c>
      <c r="C17" s="65">
        <f>VLOOKUP($A17,'Return Data'!$B$7:$R$2843,4,0)</f>
        <v>24.66</v>
      </c>
      <c r="D17" s="65">
        <f>VLOOKUP($A17,'Return Data'!$B$7:$R$2843,10,0)</f>
        <v>2.4937999999999998</v>
      </c>
      <c r="E17" s="66">
        <f t="shared" si="0"/>
        <v>22</v>
      </c>
      <c r="F17" s="65">
        <f>VLOOKUP($A17,'Return Data'!$B$7:$R$2843,11,0)</f>
        <v>8.8261000000000003</v>
      </c>
      <c r="G17" s="66">
        <f t="shared" si="1"/>
        <v>20</v>
      </c>
      <c r="H17" s="65">
        <f>VLOOKUP($A17,'Return Data'!$B$7:$R$2843,12,0)</f>
        <v>11.989100000000001</v>
      </c>
      <c r="I17" s="66">
        <f t="shared" si="2"/>
        <v>19</v>
      </c>
      <c r="J17" s="65">
        <f>VLOOKUP($A17,'Return Data'!$B$7:$R$2843,13,0)</f>
        <v>19.883299999999998</v>
      </c>
      <c r="K17" s="66">
        <f t="shared" si="3"/>
        <v>18</v>
      </c>
      <c r="L17" s="65">
        <f>VLOOKUP($A17,'Return Data'!$B$7:$R$2843,17,0)</f>
        <v>8.7037999999999993</v>
      </c>
      <c r="M17" s="66">
        <f t="shared" si="4"/>
        <v>15</v>
      </c>
      <c r="N17" s="65">
        <f>VLOOKUP($A17,'Return Data'!$B$7:$R$2843,14,0)</f>
        <v>7.4659000000000004</v>
      </c>
      <c r="O17" s="66">
        <f t="shared" si="5"/>
        <v>14</v>
      </c>
      <c r="P17" s="65">
        <f>VLOOKUP($A17,'Return Data'!$B$7:$R$2843,15,0)</f>
        <v>7.1622000000000003</v>
      </c>
      <c r="Q17" s="66">
        <f t="shared" si="6"/>
        <v>13</v>
      </c>
      <c r="R17" s="65">
        <f>VLOOKUP($A17,'Return Data'!$B$7:$R$2843,16,0)</f>
        <v>7.5597000000000003</v>
      </c>
      <c r="S17" s="67">
        <f t="shared" si="7"/>
        <v>20</v>
      </c>
    </row>
    <row r="18" spans="1:19" x14ac:dyDescent="0.3">
      <c r="A18" s="63" t="s">
        <v>1687</v>
      </c>
      <c r="B18" s="64">
        <f>VLOOKUP($A18,'Return Data'!$B$7:$R$2843,3,0)</f>
        <v>44315</v>
      </c>
      <c r="C18" s="65">
        <f>VLOOKUP($A18,'Return Data'!$B$7:$R$2843,4,0)</f>
        <v>12.1882</v>
      </c>
      <c r="D18" s="65">
        <f>VLOOKUP($A18,'Return Data'!$B$7:$R$2843,10,0)</f>
        <v>3.0994000000000002</v>
      </c>
      <c r="E18" s="66">
        <f t="shared" si="0"/>
        <v>19</v>
      </c>
      <c r="F18" s="65">
        <f>VLOOKUP($A18,'Return Data'!$B$7:$R$2843,11,0)</f>
        <v>8.0830000000000002</v>
      </c>
      <c r="G18" s="66">
        <f t="shared" si="1"/>
        <v>22</v>
      </c>
      <c r="H18" s="65">
        <f>VLOOKUP($A18,'Return Data'!$B$7:$R$2843,12,0)</f>
        <v>10.667</v>
      </c>
      <c r="I18" s="66">
        <f t="shared" si="2"/>
        <v>22</v>
      </c>
      <c r="J18" s="65">
        <f>VLOOKUP($A18,'Return Data'!$B$7:$R$2843,13,0)</f>
        <v>17.151399999999999</v>
      </c>
      <c r="K18" s="66">
        <f t="shared" si="3"/>
        <v>22</v>
      </c>
      <c r="L18" s="65"/>
      <c r="M18" s="66"/>
      <c r="N18" s="65"/>
      <c r="O18" s="66"/>
      <c r="P18" s="65"/>
      <c r="Q18" s="66"/>
      <c r="R18" s="65">
        <f>VLOOKUP($A18,'Return Data'!$B$7:$R$2843,16,0)</f>
        <v>9.6503999999999994</v>
      </c>
      <c r="S18" s="67">
        <f t="shared" si="7"/>
        <v>6</v>
      </c>
    </row>
    <row r="19" spans="1:19" x14ac:dyDescent="0.3">
      <c r="A19" s="63" t="s">
        <v>1688</v>
      </c>
      <c r="B19" s="64">
        <f>VLOOKUP($A19,'Return Data'!$B$7:$R$2843,3,0)</f>
        <v>44315</v>
      </c>
      <c r="C19" s="65">
        <f>VLOOKUP($A19,'Return Data'!$B$7:$R$2843,4,0)</f>
        <v>17.704999999999998</v>
      </c>
      <c r="D19" s="65">
        <f>VLOOKUP($A19,'Return Data'!$B$7:$R$2843,10,0)</f>
        <v>3.0390999999999999</v>
      </c>
      <c r="E19" s="66">
        <f t="shared" si="0"/>
        <v>20</v>
      </c>
      <c r="F19" s="65">
        <f>VLOOKUP($A19,'Return Data'!$B$7:$R$2843,11,0)</f>
        <v>9.0551999999999992</v>
      </c>
      <c r="G19" s="66">
        <f t="shared" si="1"/>
        <v>19</v>
      </c>
      <c r="H19" s="65">
        <f>VLOOKUP($A19,'Return Data'!$B$7:$R$2843,12,0)</f>
        <v>12.324299999999999</v>
      </c>
      <c r="I19" s="66">
        <f t="shared" si="2"/>
        <v>18</v>
      </c>
      <c r="J19" s="65">
        <f>VLOOKUP($A19,'Return Data'!$B$7:$R$2843,13,0)</f>
        <v>20.645700000000001</v>
      </c>
      <c r="K19" s="66">
        <f t="shared" si="3"/>
        <v>15</v>
      </c>
      <c r="L19" s="65">
        <f>VLOOKUP($A19,'Return Data'!$B$7:$R$2843,17,0)</f>
        <v>9.6020000000000003</v>
      </c>
      <c r="M19" s="66">
        <f t="shared" si="4"/>
        <v>11</v>
      </c>
      <c r="N19" s="65">
        <f>VLOOKUP($A19,'Return Data'!$B$7:$R$2843,14,0)</f>
        <v>8.6390999999999991</v>
      </c>
      <c r="O19" s="66">
        <f t="shared" si="5"/>
        <v>6</v>
      </c>
      <c r="P19" s="65">
        <f>VLOOKUP($A19,'Return Data'!$B$7:$R$2843,15,0)</f>
        <v>9.6440999999999999</v>
      </c>
      <c r="Q19" s="66">
        <f t="shared" si="6"/>
        <v>7</v>
      </c>
      <c r="R19" s="65">
        <f>VLOOKUP($A19,'Return Data'!$B$7:$R$2843,16,0)</f>
        <v>9.1161999999999992</v>
      </c>
      <c r="S19" s="67">
        <f t="shared" si="7"/>
        <v>10</v>
      </c>
    </row>
    <row r="20" spans="1:19" x14ac:dyDescent="0.3">
      <c r="A20" s="63" t="s">
        <v>1689</v>
      </c>
      <c r="B20" s="64">
        <f>VLOOKUP($A20,'Return Data'!$B$7:$R$2843,3,0)</f>
        <v>44315</v>
      </c>
      <c r="C20" s="65">
        <f>VLOOKUP($A20,'Return Data'!$B$7:$R$2843,4,0)</f>
        <v>22.186</v>
      </c>
      <c r="D20" s="65">
        <f>VLOOKUP($A20,'Return Data'!$B$7:$R$2843,10,0)</f>
        <v>5.9858000000000002</v>
      </c>
      <c r="E20" s="66">
        <f t="shared" si="0"/>
        <v>1</v>
      </c>
      <c r="F20" s="65">
        <f>VLOOKUP($A20,'Return Data'!$B$7:$R$2843,11,0)</f>
        <v>14.520200000000001</v>
      </c>
      <c r="G20" s="66">
        <f t="shared" si="1"/>
        <v>4</v>
      </c>
      <c r="H20" s="65">
        <f>VLOOKUP($A20,'Return Data'!$B$7:$R$2843,12,0)</f>
        <v>19.588200000000001</v>
      </c>
      <c r="I20" s="66">
        <f t="shared" si="2"/>
        <v>3</v>
      </c>
      <c r="J20" s="65">
        <f>VLOOKUP($A20,'Return Data'!$B$7:$R$2843,13,0)</f>
        <v>31.706700000000001</v>
      </c>
      <c r="K20" s="66">
        <f t="shared" si="3"/>
        <v>2</v>
      </c>
      <c r="L20" s="65">
        <f>VLOOKUP($A20,'Return Data'!$B$7:$R$2843,17,0)</f>
        <v>8.7247000000000003</v>
      </c>
      <c r="M20" s="66">
        <f t="shared" si="4"/>
        <v>14</v>
      </c>
      <c r="N20" s="65">
        <f>VLOOKUP($A20,'Return Data'!$B$7:$R$2843,14,0)</f>
        <v>6.8868999999999998</v>
      </c>
      <c r="O20" s="66">
        <f t="shared" si="5"/>
        <v>15</v>
      </c>
      <c r="P20" s="65">
        <f>VLOOKUP($A20,'Return Data'!$B$7:$R$2843,15,0)</f>
        <v>8.3104999999999993</v>
      </c>
      <c r="Q20" s="66">
        <f t="shared" si="6"/>
        <v>11</v>
      </c>
      <c r="R20" s="65">
        <f>VLOOKUP($A20,'Return Data'!$B$7:$R$2843,16,0)</f>
        <v>8.6957000000000004</v>
      </c>
      <c r="S20" s="67">
        <f t="shared" si="7"/>
        <v>15</v>
      </c>
    </row>
    <row r="21" spans="1:19" x14ac:dyDescent="0.3">
      <c r="A21" s="63" t="s">
        <v>1690</v>
      </c>
      <c r="B21" s="64">
        <f>VLOOKUP($A21,'Return Data'!$B$7:$R$2843,3,0)</f>
        <v>44315</v>
      </c>
      <c r="C21" s="65">
        <f>VLOOKUP($A21,'Return Data'!$B$7:$R$2843,4,0)</f>
        <v>15.187099999999999</v>
      </c>
      <c r="D21" s="65">
        <f>VLOOKUP($A21,'Return Data'!$B$7:$R$2843,10,0)</f>
        <v>5.5429000000000004</v>
      </c>
      <c r="E21" s="66">
        <f t="shared" si="0"/>
        <v>3</v>
      </c>
      <c r="F21" s="65">
        <f>VLOOKUP($A21,'Return Data'!$B$7:$R$2843,11,0)</f>
        <v>16.031300000000002</v>
      </c>
      <c r="G21" s="66">
        <f t="shared" si="1"/>
        <v>2</v>
      </c>
      <c r="H21" s="65">
        <f>VLOOKUP($A21,'Return Data'!$B$7:$R$2843,12,0)</f>
        <v>19.751300000000001</v>
      </c>
      <c r="I21" s="66">
        <f t="shared" si="2"/>
        <v>2</v>
      </c>
      <c r="J21" s="65">
        <f>VLOOKUP($A21,'Return Data'!$B$7:$R$2843,13,0)</f>
        <v>32.671999999999997</v>
      </c>
      <c r="K21" s="66">
        <f t="shared" si="3"/>
        <v>1</v>
      </c>
      <c r="L21" s="65">
        <f>VLOOKUP($A21,'Return Data'!$B$7:$R$2843,17,0)</f>
        <v>13.493399999999999</v>
      </c>
      <c r="M21" s="66">
        <f t="shared" si="4"/>
        <v>1</v>
      </c>
      <c r="N21" s="65">
        <f>VLOOKUP($A21,'Return Data'!$B$7:$R$2843,14,0)</f>
        <v>10.258900000000001</v>
      </c>
      <c r="O21" s="66">
        <f t="shared" si="5"/>
        <v>1</v>
      </c>
      <c r="P21" s="65"/>
      <c r="Q21" s="66"/>
      <c r="R21" s="65">
        <f>VLOOKUP($A21,'Return Data'!$B$7:$R$2843,16,0)</f>
        <v>10.3544</v>
      </c>
      <c r="S21" s="67">
        <f t="shared" si="7"/>
        <v>3</v>
      </c>
    </row>
    <row r="22" spans="1:19" x14ac:dyDescent="0.3">
      <c r="A22" s="63" t="s">
        <v>1691</v>
      </c>
      <c r="B22" s="64">
        <f>VLOOKUP($A22,'Return Data'!$B$7:$R$2843,3,0)</f>
        <v>44315</v>
      </c>
      <c r="C22" s="65">
        <f>VLOOKUP($A22,'Return Data'!$B$7:$R$2843,4,0)</f>
        <v>13.638999999999999</v>
      </c>
      <c r="D22" s="65">
        <f>VLOOKUP($A22,'Return Data'!$B$7:$R$2843,10,0)</f>
        <v>5.7942999999999998</v>
      </c>
      <c r="E22" s="66">
        <f t="shared" si="0"/>
        <v>2</v>
      </c>
      <c r="F22" s="65">
        <f>VLOOKUP($A22,'Return Data'!$B$7:$R$2843,11,0)</f>
        <v>14.219900000000001</v>
      </c>
      <c r="G22" s="66">
        <f t="shared" si="1"/>
        <v>8</v>
      </c>
      <c r="H22" s="65">
        <f>VLOOKUP($A22,'Return Data'!$B$7:$R$2843,12,0)</f>
        <v>19.5669</v>
      </c>
      <c r="I22" s="66">
        <f t="shared" si="2"/>
        <v>4</v>
      </c>
      <c r="J22" s="65">
        <f>VLOOKUP($A22,'Return Data'!$B$7:$R$2843,13,0)</f>
        <v>30.829699999999999</v>
      </c>
      <c r="K22" s="66">
        <f t="shared" si="3"/>
        <v>3</v>
      </c>
      <c r="L22" s="65"/>
      <c r="M22" s="66"/>
      <c r="N22" s="65"/>
      <c r="O22" s="66"/>
      <c r="P22" s="65"/>
      <c r="Q22" s="66"/>
      <c r="R22" s="65">
        <f>VLOOKUP($A22,'Return Data'!$B$7:$R$2843,16,0)</f>
        <v>14.0091</v>
      </c>
      <c r="S22" s="67">
        <f t="shared" si="7"/>
        <v>1</v>
      </c>
    </row>
    <row r="23" spans="1:19" x14ac:dyDescent="0.3">
      <c r="A23" s="63" t="s">
        <v>1692</v>
      </c>
      <c r="B23" s="64">
        <f>VLOOKUP($A23,'Return Data'!$B$7:$R$2843,3,0)</f>
        <v>44315</v>
      </c>
      <c r="C23" s="65">
        <f>VLOOKUP($A23,'Return Data'!$B$7:$R$2843,4,0)</f>
        <v>12.136200000000001</v>
      </c>
      <c r="D23" s="65">
        <f>VLOOKUP($A23,'Return Data'!$B$7:$R$2843,10,0)</f>
        <v>4.7986000000000004</v>
      </c>
      <c r="E23" s="66">
        <f t="shared" si="0"/>
        <v>8</v>
      </c>
      <c r="F23" s="65">
        <f>VLOOKUP($A23,'Return Data'!$B$7:$R$2843,11,0)</f>
        <v>12.4316</v>
      </c>
      <c r="G23" s="66">
        <f t="shared" si="1"/>
        <v>12</v>
      </c>
      <c r="H23" s="65">
        <f>VLOOKUP($A23,'Return Data'!$B$7:$R$2843,12,0)</f>
        <v>14.368399999999999</v>
      </c>
      <c r="I23" s="66">
        <f t="shared" si="2"/>
        <v>14</v>
      </c>
      <c r="J23" s="65">
        <f>VLOOKUP($A23,'Return Data'!$B$7:$R$2843,13,0)</f>
        <v>20.1556</v>
      </c>
      <c r="K23" s="66">
        <f t="shared" si="3"/>
        <v>17</v>
      </c>
      <c r="L23" s="65">
        <f>VLOOKUP($A23,'Return Data'!$B$7:$R$2843,17,0)</f>
        <v>-4.3936000000000002</v>
      </c>
      <c r="M23" s="66">
        <f t="shared" si="4"/>
        <v>19</v>
      </c>
      <c r="N23" s="65">
        <f>VLOOKUP($A23,'Return Data'!$B$7:$R$2843,14,0)</f>
        <v>-2.4228999999999998</v>
      </c>
      <c r="O23" s="66">
        <f t="shared" si="5"/>
        <v>16</v>
      </c>
      <c r="P23" s="65">
        <f>VLOOKUP($A23,'Return Data'!$B$7:$R$2843,15,0)</f>
        <v>3.2963</v>
      </c>
      <c r="Q23" s="66">
        <f t="shared" si="6"/>
        <v>14</v>
      </c>
      <c r="R23" s="65">
        <f>VLOOKUP($A23,'Return Data'!$B$7:$R$2843,16,0)</f>
        <v>3.3241999999999998</v>
      </c>
      <c r="S23" s="67">
        <f t="shared" si="7"/>
        <v>23</v>
      </c>
    </row>
    <row r="24" spans="1:19" x14ac:dyDescent="0.3">
      <c r="A24" s="63" t="s">
        <v>1693</v>
      </c>
      <c r="B24" s="64">
        <f>VLOOKUP($A24,'Return Data'!$B$7:$R$2843,3,0)</f>
        <v>44315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1694</v>
      </c>
      <c r="B25" s="64"/>
      <c r="C25" s="65"/>
      <c r="D25" s="65"/>
      <c r="E25" s="66"/>
      <c r="F25" s="65"/>
      <c r="G25" s="66"/>
      <c r="H25" s="65"/>
      <c r="I25" s="66"/>
      <c r="J25" s="65"/>
      <c r="K25" s="66"/>
      <c r="L25" s="65"/>
      <c r="M25" s="66"/>
      <c r="N25" s="65"/>
      <c r="O25" s="66"/>
      <c r="P25" s="65"/>
      <c r="Q25" s="66"/>
      <c r="R25" s="65"/>
      <c r="S25" s="67"/>
    </row>
    <row r="26" spans="1:19" x14ac:dyDescent="0.3">
      <c r="A26" s="63" t="s">
        <v>1695</v>
      </c>
      <c r="B26" s="64">
        <f>VLOOKUP($A26,'Return Data'!$B$7:$R$2843,3,0)</f>
        <v>44315</v>
      </c>
      <c r="C26" s="65">
        <f>VLOOKUP($A26,'Return Data'!$B$7:$R$2843,4,0)</f>
        <v>39.9711</v>
      </c>
      <c r="D26" s="65">
        <f>VLOOKUP($A26,'Return Data'!$B$7:$R$2843,10,0)</f>
        <v>4.8944999999999999</v>
      </c>
      <c r="E26" s="66">
        <f t="shared" si="0"/>
        <v>7</v>
      </c>
      <c r="F26" s="65">
        <f>VLOOKUP($A26,'Return Data'!$B$7:$R$2843,11,0)</f>
        <v>11.4307</v>
      </c>
      <c r="G26" s="66">
        <f t="shared" si="1"/>
        <v>15</v>
      </c>
      <c r="H26" s="65">
        <f>VLOOKUP($A26,'Return Data'!$B$7:$R$2843,12,0)</f>
        <v>15.0764</v>
      </c>
      <c r="I26" s="66">
        <f t="shared" si="2"/>
        <v>13</v>
      </c>
      <c r="J26" s="65">
        <f>VLOOKUP($A26,'Return Data'!$B$7:$R$2843,13,0)</f>
        <v>20.536799999999999</v>
      </c>
      <c r="K26" s="66">
        <f t="shared" si="3"/>
        <v>16</v>
      </c>
      <c r="L26" s="65">
        <f>VLOOKUP($A26,'Return Data'!$B$7:$R$2843,17,0)</f>
        <v>8.3223000000000003</v>
      </c>
      <c r="M26" s="66">
        <f t="shared" si="4"/>
        <v>18</v>
      </c>
      <c r="N26" s="65">
        <f>VLOOKUP($A26,'Return Data'!$B$7:$R$2843,14,0)</f>
        <v>7.8684000000000003</v>
      </c>
      <c r="O26" s="66">
        <f t="shared" si="5"/>
        <v>12</v>
      </c>
      <c r="P26" s="65">
        <f>VLOOKUP($A26,'Return Data'!$B$7:$R$2843,15,0)</f>
        <v>8.5763999999999996</v>
      </c>
      <c r="Q26" s="66">
        <f t="shared" si="6"/>
        <v>9</v>
      </c>
      <c r="R26" s="65">
        <f>VLOOKUP($A26,'Return Data'!$B$7:$R$2843,16,0)</f>
        <v>9.4077000000000002</v>
      </c>
      <c r="S26" s="67">
        <f t="shared" si="7"/>
        <v>8</v>
      </c>
    </row>
    <row r="27" spans="1:19" x14ac:dyDescent="0.3">
      <c r="A27" s="63" t="s">
        <v>1696</v>
      </c>
      <c r="B27" s="64">
        <f>VLOOKUP($A27,'Return Data'!$B$7:$R$2843,3,0)</f>
        <v>44315</v>
      </c>
      <c r="C27" s="65">
        <f>VLOOKUP($A27,'Return Data'!$B$7:$R$2843,4,0)</f>
        <v>48.034300000000002</v>
      </c>
      <c r="D27" s="65">
        <f>VLOOKUP($A27,'Return Data'!$B$7:$R$2843,10,0)</f>
        <v>4.6900000000000004</v>
      </c>
      <c r="E27" s="66">
        <f t="shared" si="0"/>
        <v>10</v>
      </c>
      <c r="F27" s="65">
        <f>VLOOKUP($A27,'Return Data'!$B$7:$R$2843,11,0)</f>
        <v>14.295299999999999</v>
      </c>
      <c r="G27" s="66">
        <f t="shared" si="1"/>
        <v>7</v>
      </c>
      <c r="H27" s="65">
        <f>VLOOKUP($A27,'Return Data'!$B$7:$R$2843,12,0)</f>
        <v>17.854800000000001</v>
      </c>
      <c r="I27" s="66">
        <f t="shared" si="2"/>
        <v>8</v>
      </c>
      <c r="J27" s="65">
        <f>VLOOKUP($A27,'Return Data'!$B$7:$R$2843,13,0)</f>
        <v>28.5746</v>
      </c>
      <c r="K27" s="66">
        <f t="shared" si="3"/>
        <v>5</v>
      </c>
      <c r="L27" s="65">
        <f>VLOOKUP($A27,'Return Data'!$B$7:$R$2843,17,0)</f>
        <v>12.4016</v>
      </c>
      <c r="M27" s="66">
        <f t="shared" si="4"/>
        <v>2</v>
      </c>
      <c r="N27" s="65">
        <f>VLOOKUP($A27,'Return Data'!$B$7:$R$2843,14,0)</f>
        <v>9.7317999999999998</v>
      </c>
      <c r="O27" s="66">
        <f t="shared" si="5"/>
        <v>2</v>
      </c>
      <c r="P27" s="65">
        <f>VLOOKUP($A27,'Return Data'!$B$7:$R$2843,15,0)</f>
        <v>10.028700000000001</v>
      </c>
      <c r="Q27" s="66">
        <f t="shared" si="6"/>
        <v>4</v>
      </c>
      <c r="R27" s="65">
        <f>VLOOKUP($A27,'Return Data'!$B$7:$R$2843,16,0)</f>
        <v>8.5791000000000004</v>
      </c>
      <c r="S27" s="67">
        <f t="shared" si="7"/>
        <v>16</v>
      </c>
    </row>
    <row r="28" spans="1:19" x14ac:dyDescent="0.3">
      <c r="A28" s="63" t="s">
        <v>1697</v>
      </c>
      <c r="B28" s="64">
        <f>VLOOKUP($A28,'Return Data'!$B$7:$R$2843,3,0)</f>
        <v>44315</v>
      </c>
      <c r="C28" s="65">
        <f>VLOOKUP($A28,'Return Data'!$B$7:$R$2843,4,0)</f>
        <v>17.198399999999999</v>
      </c>
      <c r="D28" s="65">
        <f>VLOOKUP($A28,'Return Data'!$B$7:$R$2843,10,0)</f>
        <v>4.7717999999999998</v>
      </c>
      <c r="E28" s="66">
        <f t="shared" si="0"/>
        <v>9</v>
      </c>
      <c r="F28" s="65">
        <f>VLOOKUP($A28,'Return Data'!$B$7:$R$2843,11,0)</f>
        <v>14.478199999999999</v>
      </c>
      <c r="G28" s="66">
        <f t="shared" si="1"/>
        <v>5</v>
      </c>
      <c r="H28" s="65">
        <f>VLOOKUP($A28,'Return Data'!$B$7:$R$2843,12,0)</f>
        <v>18.762</v>
      </c>
      <c r="I28" s="66">
        <f t="shared" si="2"/>
        <v>6</v>
      </c>
      <c r="J28" s="65">
        <f>VLOOKUP($A28,'Return Data'!$B$7:$R$2843,13,0)</f>
        <v>28.898399999999999</v>
      </c>
      <c r="K28" s="66">
        <f t="shared" si="3"/>
        <v>4</v>
      </c>
      <c r="L28" s="65">
        <f>VLOOKUP($A28,'Return Data'!$B$7:$R$2843,17,0)</f>
        <v>11.207800000000001</v>
      </c>
      <c r="M28" s="66">
        <f t="shared" si="4"/>
        <v>5</v>
      </c>
      <c r="N28" s="65">
        <f>VLOOKUP($A28,'Return Data'!$B$7:$R$2843,14,0)</f>
        <v>9.1105999999999998</v>
      </c>
      <c r="O28" s="66">
        <f t="shared" si="5"/>
        <v>5</v>
      </c>
      <c r="P28" s="65">
        <f>VLOOKUP($A28,'Return Data'!$B$7:$R$2843,15,0)</f>
        <v>9.9207999999999998</v>
      </c>
      <c r="Q28" s="66">
        <f t="shared" si="6"/>
        <v>6</v>
      </c>
      <c r="R28" s="65">
        <f>VLOOKUP($A28,'Return Data'!$B$7:$R$2843,16,0)</f>
        <v>9.577</v>
      </c>
      <c r="S28" s="67">
        <f t="shared" si="7"/>
        <v>7</v>
      </c>
    </row>
    <row r="29" spans="1:19" x14ac:dyDescent="0.3">
      <c r="A29" s="63" t="s">
        <v>1698</v>
      </c>
      <c r="B29" s="64">
        <f>VLOOKUP($A29,'Return Data'!$B$7:$R$2843,3,0)</f>
        <v>44315</v>
      </c>
      <c r="C29" s="65">
        <f>VLOOKUP($A29,'Return Data'!$B$7:$R$2843,4,0)</f>
        <v>12.313800000000001</v>
      </c>
      <c r="D29" s="65">
        <f>VLOOKUP($A29,'Return Data'!$B$7:$R$2843,10,0)</f>
        <v>3.5695999999999999</v>
      </c>
      <c r="E29" s="66">
        <f t="shared" si="0"/>
        <v>17</v>
      </c>
      <c r="F29" s="65">
        <f>VLOOKUP($A29,'Return Data'!$B$7:$R$2843,11,0)</f>
        <v>9.1890999999999998</v>
      </c>
      <c r="G29" s="66">
        <f t="shared" si="1"/>
        <v>18</v>
      </c>
      <c r="H29" s="65">
        <f>VLOOKUP($A29,'Return Data'!$B$7:$R$2843,12,0)</f>
        <v>11.669499999999999</v>
      </c>
      <c r="I29" s="66">
        <f t="shared" si="2"/>
        <v>20</v>
      </c>
      <c r="J29" s="65">
        <f>VLOOKUP($A29,'Return Data'!$B$7:$R$2843,13,0)</f>
        <v>19.148900000000001</v>
      </c>
      <c r="K29" s="66">
        <f t="shared" si="3"/>
        <v>20</v>
      </c>
      <c r="L29" s="65"/>
      <c r="M29" s="66"/>
      <c r="N29" s="65"/>
      <c r="O29" s="66"/>
      <c r="P29" s="65"/>
      <c r="Q29" s="66"/>
      <c r="R29" s="65">
        <f>VLOOKUP($A29,'Return Data'!$B$7:$R$2843,16,0)</f>
        <v>9.0810999999999993</v>
      </c>
      <c r="S29" s="67">
        <f t="shared" si="7"/>
        <v>11</v>
      </c>
    </row>
    <row r="30" spans="1:19" x14ac:dyDescent="0.3">
      <c r="A30" s="63" t="s">
        <v>1699</v>
      </c>
      <c r="B30" s="64">
        <f>VLOOKUP($A30,'Return Data'!$B$7:$R$2843,3,0)</f>
        <v>44315</v>
      </c>
      <c r="C30" s="65">
        <f>VLOOKUP($A30,'Return Data'!$B$7:$R$2843,4,0)</f>
        <v>41.661999999999999</v>
      </c>
      <c r="D30" s="65">
        <f>VLOOKUP($A30,'Return Data'!$B$7:$R$2843,10,0)</f>
        <v>4.0454999999999997</v>
      </c>
      <c r="E30" s="66">
        <f t="shared" si="0"/>
        <v>14</v>
      </c>
      <c r="F30" s="65">
        <f>VLOOKUP($A30,'Return Data'!$B$7:$R$2843,11,0)</f>
        <v>10.6493</v>
      </c>
      <c r="G30" s="66">
        <f t="shared" si="1"/>
        <v>16</v>
      </c>
      <c r="H30" s="65">
        <f>VLOOKUP($A30,'Return Data'!$B$7:$R$2843,12,0)</f>
        <v>14.1447</v>
      </c>
      <c r="I30" s="66">
        <f t="shared" si="2"/>
        <v>15</v>
      </c>
      <c r="J30" s="65">
        <f>VLOOKUP($A30,'Return Data'!$B$7:$R$2843,13,0)</f>
        <v>21.585100000000001</v>
      </c>
      <c r="K30" s="66">
        <f t="shared" si="3"/>
        <v>13</v>
      </c>
      <c r="L30" s="65">
        <f>VLOOKUP($A30,'Return Data'!$B$7:$R$2843,17,0)</f>
        <v>9.3362999999999996</v>
      </c>
      <c r="M30" s="66">
        <f t="shared" si="4"/>
        <v>12</v>
      </c>
      <c r="N30" s="65">
        <f>VLOOKUP($A30,'Return Data'!$B$7:$R$2843,14,0)</f>
        <v>8.1005000000000003</v>
      </c>
      <c r="O30" s="66">
        <f t="shared" si="5"/>
        <v>9</v>
      </c>
      <c r="P30" s="65">
        <f>VLOOKUP($A30,'Return Data'!$B$7:$R$2843,15,0)</f>
        <v>8.3862000000000005</v>
      </c>
      <c r="Q30" s="66">
        <f t="shared" si="6"/>
        <v>10</v>
      </c>
      <c r="R30" s="65">
        <f>VLOOKUP($A30,'Return Data'!$B$7:$R$2843,16,0)</f>
        <v>8.2100000000000009</v>
      </c>
      <c r="S30" s="67">
        <f t="shared" si="7"/>
        <v>19</v>
      </c>
    </row>
    <row r="31" spans="1:19" x14ac:dyDescent="0.3">
      <c r="A31" s="63" t="s">
        <v>1700</v>
      </c>
      <c r="B31" s="64">
        <f>VLOOKUP($A31,'Return Data'!$B$7:$R$2843,3,0)</f>
        <v>44315</v>
      </c>
      <c r="C31" s="65">
        <f>VLOOKUP($A31,'Return Data'!$B$7:$R$2843,4,0)</f>
        <v>12.65</v>
      </c>
      <c r="D31" s="65">
        <f>VLOOKUP($A31,'Return Data'!$B$7:$R$2843,10,0)</f>
        <v>2.6785999999999999</v>
      </c>
      <c r="E31" s="66">
        <f t="shared" si="0"/>
        <v>21</v>
      </c>
      <c r="F31" s="65">
        <f>VLOOKUP($A31,'Return Data'!$B$7:$R$2843,11,0)</f>
        <v>8.7704000000000004</v>
      </c>
      <c r="G31" s="66">
        <f t="shared" si="1"/>
        <v>21</v>
      </c>
      <c r="H31" s="65">
        <f>VLOOKUP($A31,'Return Data'!$B$7:$R$2843,12,0)</f>
        <v>11.1599</v>
      </c>
      <c r="I31" s="66">
        <f t="shared" si="2"/>
        <v>21</v>
      </c>
      <c r="J31" s="65">
        <f>VLOOKUP($A31,'Return Data'!$B$7:$R$2843,13,0)</f>
        <v>19.565200000000001</v>
      </c>
      <c r="K31" s="66">
        <f t="shared" si="3"/>
        <v>19</v>
      </c>
      <c r="L31" s="65">
        <f>VLOOKUP($A31,'Return Data'!$B$7:$R$2843,17,0)</f>
        <v>9.6539999999999999</v>
      </c>
      <c r="M31" s="66">
        <f t="shared" si="4"/>
        <v>10</v>
      </c>
      <c r="N31" s="65"/>
      <c r="O31" s="66"/>
      <c r="P31" s="65"/>
      <c r="Q31" s="66"/>
      <c r="R31" s="65">
        <f>VLOOKUP($A31,'Return Data'!$B$7:$R$2843,16,0)</f>
        <v>9.0153999999999996</v>
      </c>
      <c r="S31" s="67">
        <f t="shared" si="7"/>
        <v>13</v>
      </c>
    </row>
    <row r="32" spans="1:19" x14ac:dyDescent="0.3">
      <c r="A32" s="63" t="s">
        <v>1701</v>
      </c>
      <c r="B32" s="64">
        <f>VLOOKUP($A32,'Return Data'!$B$7:$R$2843,3,0)</f>
        <v>44315</v>
      </c>
      <c r="C32" s="65">
        <f>VLOOKUP($A32,'Return Data'!$B$7:$R$2843,4,0)</f>
        <v>12.378399999999999</v>
      </c>
      <c r="D32" s="65">
        <f>VLOOKUP($A32,'Return Data'!$B$7:$R$2843,10,0)</f>
        <v>5.4341999999999997</v>
      </c>
      <c r="E32" s="66">
        <f t="shared" si="0"/>
        <v>4</v>
      </c>
      <c r="F32" s="65">
        <f>VLOOKUP($A32,'Return Data'!$B$7:$R$2843,11,0)</f>
        <v>14.7583</v>
      </c>
      <c r="G32" s="66">
        <f t="shared" si="1"/>
        <v>3</v>
      </c>
      <c r="H32" s="65">
        <f>VLOOKUP($A32,'Return Data'!$B$7:$R$2843,12,0)</f>
        <v>17.346399999999999</v>
      </c>
      <c r="I32" s="66">
        <f t="shared" si="2"/>
        <v>9</v>
      </c>
      <c r="J32" s="65">
        <f>VLOOKUP($A32,'Return Data'!$B$7:$R$2843,13,0)</f>
        <v>25.279800000000002</v>
      </c>
      <c r="K32" s="66">
        <f t="shared" si="3"/>
        <v>9</v>
      </c>
      <c r="L32" s="65">
        <f>VLOOKUP($A32,'Return Data'!$B$7:$R$2843,17,0)</f>
        <v>9.7344000000000008</v>
      </c>
      <c r="M32" s="66">
        <f t="shared" si="4"/>
        <v>9</v>
      </c>
      <c r="N32" s="65"/>
      <c r="O32" s="66"/>
      <c r="P32" s="65"/>
      <c r="Q32" s="66"/>
      <c r="R32" s="65">
        <f>VLOOKUP($A32,'Return Data'!$B$7:$R$2843,16,0)</f>
        <v>8.3331</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4.2658826086956525</v>
      </c>
      <c r="E34" s="74"/>
      <c r="F34" s="75">
        <f>AVERAGE(F8:F32)</f>
        <v>11.975847826086957</v>
      </c>
      <c r="G34" s="74"/>
      <c r="H34" s="75">
        <f>AVERAGE(H8:H32)</f>
        <v>15.402317391304349</v>
      </c>
      <c r="I34" s="74"/>
      <c r="J34" s="75">
        <f>AVERAGE(J8:J32)</f>
        <v>23.694556521739134</v>
      </c>
      <c r="K34" s="74"/>
      <c r="L34" s="75">
        <f>AVERAGE(L8:L32)</f>
        <v>9.2478210526315774</v>
      </c>
      <c r="M34" s="74"/>
      <c r="N34" s="75">
        <f>AVERAGE(N8:N32)</f>
        <v>7.7996562500000008</v>
      </c>
      <c r="O34" s="74"/>
      <c r="P34" s="75">
        <f>AVERAGE(P8:P32)</f>
        <v>8.8324214285714273</v>
      </c>
      <c r="Q34" s="74"/>
      <c r="R34" s="75">
        <f>AVERAGE(R8:R32)</f>
        <v>8.9490739130434793</v>
      </c>
      <c r="S34" s="76"/>
    </row>
    <row r="35" spans="1:19" x14ac:dyDescent="0.3">
      <c r="A35" s="73" t="s">
        <v>28</v>
      </c>
      <c r="B35" s="74"/>
      <c r="C35" s="74"/>
      <c r="D35" s="75">
        <f>MIN(D8:D32)</f>
        <v>1.617</v>
      </c>
      <c r="E35" s="74"/>
      <c r="F35" s="75">
        <f>MIN(F8:F32)</f>
        <v>4.8288000000000002</v>
      </c>
      <c r="G35" s="74"/>
      <c r="H35" s="75">
        <f>MIN(H8:H32)</f>
        <v>7.1813000000000002</v>
      </c>
      <c r="I35" s="74"/>
      <c r="J35" s="75">
        <f>MIN(J8:J32)</f>
        <v>15.0289</v>
      </c>
      <c r="K35" s="74"/>
      <c r="L35" s="75">
        <f>MIN(L8:L32)</f>
        <v>-4.3936000000000002</v>
      </c>
      <c r="M35" s="74"/>
      <c r="N35" s="75">
        <f>MIN(N8:N32)</f>
        <v>-2.4228999999999998</v>
      </c>
      <c r="O35" s="74"/>
      <c r="P35" s="75">
        <f>MIN(P8:P32)</f>
        <v>3.2963</v>
      </c>
      <c r="Q35" s="74"/>
      <c r="R35" s="75">
        <f>MIN(R8:R32)</f>
        <v>3.3241999999999998</v>
      </c>
      <c r="S35" s="76"/>
    </row>
    <row r="36" spans="1:19" ht="15" thickBot="1" x14ac:dyDescent="0.35">
      <c r="A36" s="77" t="s">
        <v>29</v>
      </c>
      <c r="B36" s="78"/>
      <c r="C36" s="78"/>
      <c r="D36" s="79">
        <f>MAX(D8:D32)</f>
        <v>5.9858000000000002</v>
      </c>
      <c r="E36" s="78"/>
      <c r="F36" s="79">
        <f>MAX(F8:F32)</f>
        <v>16.849</v>
      </c>
      <c r="G36" s="78"/>
      <c r="H36" s="79">
        <f>MAX(H8:H32)</f>
        <v>19.765799999999999</v>
      </c>
      <c r="I36" s="78"/>
      <c r="J36" s="79">
        <f>MAX(J8:J32)</f>
        <v>32.671999999999997</v>
      </c>
      <c r="K36" s="78"/>
      <c r="L36" s="79">
        <f>MAX(L8:L32)</f>
        <v>13.493399999999999</v>
      </c>
      <c r="M36" s="78"/>
      <c r="N36" s="79">
        <f>MAX(N8:N32)</f>
        <v>10.258900000000001</v>
      </c>
      <c r="O36" s="78"/>
      <c r="P36" s="79">
        <f>MAX(P8:P32)</f>
        <v>11.137700000000001</v>
      </c>
      <c r="Q36" s="78"/>
      <c r="R36" s="79">
        <f>MAX(R8:R32)</f>
        <v>14.0091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1702</v>
      </c>
      <c r="B8" s="64">
        <f>VLOOKUP($A8,'Return Data'!$B$7:$R$2843,3,0)</f>
        <v>44315</v>
      </c>
      <c r="C8" s="65">
        <f>VLOOKUP($A8,'Return Data'!$B$7:$R$2843,4,0)</f>
        <v>16.25</v>
      </c>
      <c r="D8" s="65">
        <f>VLOOKUP($A8,'Return Data'!$B$7:$R$2843,10,0)</f>
        <v>5.1779999999999999</v>
      </c>
      <c r="E8" s="66">
        <f>RANK(D8,D$8:D$32,0)</f>
        <v>5</v>
      </c>
      <c r="F8" s="65">
        <f>VLOOKUP($A8,'Return Data'!$B$7:$R$2843,11,0)</f>
        <v>13.875299999999999</v>
      </c>
      <c r="G8" s="66">
        <f>RANK(F8,F$8:F$32,0)</f>
        <v>6</v>
      </c>
      <c r="H8" s="65">
        <f>VLOOKUP($A8,'Return Data'!$B$7:$R$2843,12,0)</f>
        <v>18.8734</v>
      </c>
      <c r="I8" s="66">
        <f>RANK(H8,H$8:H$32,0)</f>
        <v>1</v>
      </c>
      <c r="J8" s="65">
        <f>VLOOKUP($A8,'Return Data'!$B$7:$R$2843,13,0)</f>
        <v>25.579599999999999</v>
      </c>
      <c r="K8" s="66">
        <f>RANK(J8,J$8:J$32,0)</f>
        <v>8</v>
      </c>
      <c r="L8" s="65">
        <f>VLOOKUP($A8,'Return Data'!$B$7:$R$2843,17,0)</f>
        <v>10.3101</v>
      </c>
      <c r="M8" s="66">
        <f>RANK(L8,L$8:L$32,0)</f>
        <v>4</v>
      </c>
      <c r="N8" s="65">
        <f>VLOOKUP($A8,'Return Data'!$B$7:$R$2843,14,0)</f>
        <v>7.1816000000000004</v>
      </c>
      <c r="O8" s="66">
        <f>RANK(N8,N$8:N$32,0)</f>
        <v>8</v>
      </c>
      <c r="P8" s="65">
        <f>VLOOKUP($A8,'Return Data'!$B$7:$R$2843,15,0)</f>
        <v>8.9977</v>
      </c>
      <c r="Q8" s="66">
        <f>RANK(P8,P$8:P$32,0)</f>
        <v>3</v>
      </c>
      <c r="R8" s="65">
        <f>VLOOKUP($A8,'Return Data'!$B$7:$R$2843,16,0)</f>
        <v>7.8532999999999999</v>
      </c>
      <c r="S8" s="67">
        <f>RANK(R8,R$8:R$32,0)</f>
        <v>12</v>
      </c>
    </row>
    <row r="9" spans="1:20" x14ac:dyDescent="0.3">
      <c r="A9" s="63" t="s">
        <v>1703</v>
      </c>
      <c r="B9" s="64">
        <f>VLOOKUP($A9,'Return Data'!$B$7:$R$2843,3,0)</f>
        <v>44315</v>
      </c>
      <c r="C9" s="65">
        <f>VLOOKUP($A9,'Return Data'!$B$7:$R$2843,4,0)</f>
        <v>15.33</v>
      </c>
      <c r="D9" s="65">
        <f>VLOOKUP($A9,'Return Data'!$B$7:$R$2843,10,0)</f>
        <v>4.2857000000000003</v>
      </c>
      <c r="E9" s="66">
        <f t="shared" ref="E9:E32" si="0">RANK(D9,D$8:D$32,0)</f>
        <v>12</v>
      </c>
      <c r="F9" s="65">
        <f>VLOOKUP($A9,'Return Data'!$B$7:$R$2843,11,0)</f>
        <v>11.4099</v>
      </c>
      <c r="G9" s="66">
        <f t="shared" ref="G9:G32" si="1">RANK(F9,F$8:F$32,0)</f>
        <v>13</v>
      </c>
      <c r="H9" s="65">
        <f>VLOOKUP($A9,'Return Data'!$B$7:$R$2843,12,0)</f>
        <v>15.263199999999999</v>
      </c>
      <c r="I9" s="66">
        <f t="shared" ref="I9:I32" si="2">RANK(H9,H$8:H$32,0)</f>
        <v>12</v>
      </c>
      <c r="J9" s="65">
        <f>VLOOKUP($A9,'Return Data'!$B$7:$R$2843,13,0)</f>
        <v>22.934999999999999</v>
      </c>
      <c r="K9" s="66">
        <f t="shared" ref="K9:K32" si="3">RANK(J9,J$8:J$32,0)</f>
        <v>11</v>
      </c>
      <c r="L9" s="65">
        <f>VLOOKUP($A9,'Return Data'!$B$7:$R$2843,17,0)</f>
        <v>9.0032999999999994</v>
      </c>
      <c r="M9" s="66">
        <f t="shared" ref="M9:M32" si="4">RANK(L9,L$8:L$32,0)</f>
        <v>8</v>
      </c>
      <c r="N9" s="65">
        <f>VLOOKUP($A9,'Return Data'!$B$7:$R$2843,14,0)</f>
        <v>8.1829000000000001</v>
      </c>
      <c r="O9" s="66">
        <f t="shared" ref="O9:O30" si="5">RANK(N9,N$8:N$32,0)</f>
        <v>4</v>
      </c>
      <c r="P9" s="65">
        <f>VLOOKUP($A9,'Return Data'!$B$7:$R$2843,15,0)</f>
        <v>8.9587000000000003</v>
      </c>
      <c r="Q9" s="66">
        <f t="shared" ref="Q9:Q30" si="6">RANK(P9,P$8:P$32,0)</f>
        <v>4</v>
      </c>
      <c r="R9" s="65">
        <f>VLOOKUP($A9,'Return Data'!$B$7:$R$2843,16,0)</f>
        <v>7.7657999999999996</v>
      </c>
      <c r="S9" s="67">
        <f t="shared" ref="S9:S32" si="7">RANK(R9,R$8:R$32,0)</f>
        <v>15</v>
      </c>
    </row>
    <row r="10" spans="1:20" x14ac:dyDescent="0.3">
      <c r="A10" s="63" t="s">
        <v>1704</v>
      </c>
      <c r="B10" s="64">
        <f>VLOOKUP($A10,'Return Data'!$B$7:$R$2843,3,0)</f>
        <v>44315</v>
      </c>
      <c r="C10" s="65">
        <f>VLOOKUP($A10,'Return Data'!$B$7:$R$2843,4,0)</f>
        <v>11.72</v>
      </c>
      <c r="D10" s="65">
        <f>VLOOKUP($A10,'Return Data'!$B$7:$R$2843,10,0)</f>
        <v>1.3841000000000001</v>
      </c>
      <c r="E10" s="66">
        <f t="shared" si="0"/>
        <v>23</v>
      </c>
      <c r="F10" s="65">
        <f>VLOOKUP($A10,'Return Data'!$B$7:$R$2843,11,0)</f>
        <v>4.2705000000000002</v>
      </c>
      <c r="G10" s="66">
        <f t="shared" si="1"/>
        <v>23</v>
      </c>
      <c r="H10" s="65">
        <f>VLOOKUP($A10,'Return Data'!$B$7:$R$2843,12,0)</f>
        <v>6.3521000000000001</v>
      </c>
      <c r="I10" s="66">
        <f t="shared" si="2"/>
        <v>23</v>
      </c>
      <c r="J10" s="65">
        <f>VLOOKUP($A10,'Return Data'!$B$7:$R$2843,13,0)</f>
        <v>13.897</v>
      </c>
      <c r="K10" s="66">
        <f t="shared" si="3"/>
        <v>23</v>
      </c>
      <c r="L10" s="65"/>
      <c r="M10" s="66"/>
      <c r="N10" s="65"/>
      <c r="O10" s="66"/>
      <c r="P10" s="65"/>
      <c r="Q10" s="66"/>
      <c r="R10" s="65">
        <f>VLOOKUP($A10,'Return Data'!$B$7:$R$2843,16,0)</f>
        <v>9.4123000000000001</v>
      </c>
      <c r="S10" s="67">
        <f t="shared" si="7"/>
        <v>2</v>
      </c>
    </row>
    <row r="11" spans="1:20" x14ac:dyDescent="0.3">
      <c r="A11" s="63" t="s">
        <v>1705</v>
      </c>
      <c r="B11" s="64">
        <f>VLOOKUP($A11,'Return Data'!$B$7:$R$2843,3,0)</f>
        <v>44315</v>
      </c>
      <c r="C11" s="65">
        <f>VLOOKUP($A11,'Return Data'!$B$7:$R$2843,4,0)</f>
        <v>14.871</v>
      </c>
      <c r="D11" s="65">
        <f>VLOOKUP($A11,'Return Data'!$B$7:$R$2843,10,0)</f>
        <v>4.1021999999999998</v>
      </c>
      <c r="E11" s="66">
        <f t="shared" si="0"/>
        <v>13</v>
      </c>
      <c r="F11" s="65">
        <f>VLOOKUP($A11,'Return Data'!$B$7:$R$2843,11,0)</f>
        <v>11.9046</v>
      </c>
      <c r="G11" s="66">
        <f t="shared" si="1"/>
        <v>12</v>
      </c>
      <c r="H11" s="65">
        <f>VLOOKUP($A11,'Return Data'!$B$7:$R$2843,12,0)</f>
        <v>17.159099999999999</v>
      </c>
      <c r="I11" s="66">
        <f t="shared" si="2"/>
        <v>7</v>
      </c>
      <c r="J11" s="65">
        <f>VLOOKUP($A11,'Return Data'!$B$7:$R$2843,13,0)</f>
        <v>25.822800000000001</v>
      </c>
      <c r="K11" s="66">
        <f t="shared" si="3"/>
        <v>6</v>
      </c>
      <c r="L11" s="65">
        <f>VLOOKUP($A11,'Return Data'!$B$7:$R$2843,17,0)</f>
        <v>8.4699000000000009</v>
      </c>
      <c r="M11" s="66">
        <f t="shared" si="4"/>
        <v>11</v>
      </c>
      <c r="N11" s="65">
        <f>VLOOKUP($A11,'Return Data'!$B$7:$R$2843,14,0)</f>
        <v>6.1870000000000003</v>
      </c>
      <c r="O11" s="66">
        <f t="shared" si="5"/>
        <v>14</v>
      </c>
      <c r="P11" s="65"/>
      <c r="Q11" s="66"/>
      <c r="R11" s="65">
        <f>VLOOKUP($A11,'Return Data'!$B$7:$R$2843,16,0)</f>
        <v>8.1074999999999999</v>
      </c>
      <c r="S11" s="67">
        <f t="shared" si="7"/>
        <v>10</v>
      </c>
    </row>
    <row r="12" spans="1:20" x14ac:dyDescent="0.3">
      <c r="A12" s="63" t="s">
        <v>1706</v>
      </c>
      <c r="B12" s="64">
        <f>VLOOKUP($A12,'Return Data'!$B$7:$R$2843,3,0)</f>
        <v>44315</v>
      </c>
      <c r="C12" s="65">
        <f>VLOOKUP($A12,'Return Data'!$B$7:$R$2843,4,0)</f>
        <v>16.883700000000001</v>
      </c>
      <c r="D12" s="65">
        <f>VLOOKUP($A12,'Return Data'!$B$7:$R$2843,10,0)</f>
        <v>3.5283000000000002</v>
      </c>
      <c r="E12" s="66">
        <f t="shared" si="0"/>
        <v>16</v>
      </c>
      <c r="F12" s="65">
        <f>VLOOKUP($A12,'Return Data'!$B$7:$R$2843,11,0)</f>
        <v>9.7690999999999999</v>
      </c>
      <c r="G12" s="66">
        <f t="shared" si="1"/>
        <v>17</v>
      </c>
      <c r="H12" s="65">
        <f>VLOOKUP($A12,'Return Data'!$B$7:$R$2843,12,0)</f>
        <v>11.651400000000001</v>
      </c>
      <c r="I12" s="66">
        <f t="shared" si="2"/>
        <v>17</v>
      </c>
      <c r="J12" s="65">
        <f>VLOOKUP($A12,'Return Data'!$B$7:$R$2843,13,0)</f>
        <v>17.7837</v>
      </c>
      <c r="K12" s="66">
        <f t="shared" si="3"/>
        <v>20</v>
      </c>
      <c r="L12" s="65">
        <f>VLOOKUP($A12,'Return Data'!$B$7:$R$2843,17,0)</f>
        <v>10.1814</v>
      </c>
      <c r="M12" s="66">
        <f t="shared" si="4"/>
        <v>5</v>
      </c>
      <c r="N12" s="65">
        <f>VLOOKUP($A12,'Return Data'!$B$7:$R$2843,14,0)</f>
        <v>8.4077000000000002</v>
      </c>
      <c r="O12" s="66">
        <f t="shared" si="5"/>
        <v>1</v>
      </c>
      <c r="P12" s="65">
        <f>VLOOKUP($A12,'Return Data'!$B$7:$R$2843,15,0)</f>
        <v>9.0927000000000007</v>
      </c>
      <c r="Q12" s="66">
        <f t="shared" si="6"/>
        <v>2</v>
      </c>
      <c r="R12" s="65">
        <f>VLOOKUP($A12,'Return Data'!$B$7:$R$2843,16,0)</f>
        <v>8.3275000000000006</v>
      </c>
      <c r="S12" s="67">
        <f t="shared" si="7"/>
        <v>5</v>
      </c>
    </row>
    <row r="13" spans="1:20" x14ac:dyDescent="0.3">
      <c r="A13" s="63" t="s">
        <v>1707</v>
      </c>
      <c r="B13" s="64">
        <f>VLOOKUP($A13,'Return Data'!$B$7:$R$2843,3,0)</f>
        <v>44315</v>
      </c>
      <c r="C13" s="65">
        <f>VLOOKUP($A13,'Return Data'!$B$7:$R$2843,4,0)</f>
        <v>11.6126</v>
      </c>
      <c r="D13" s="65">
        <f>VLOOKUP($A13,'Return Data'!$B$7:$R$2843,10,0)</f>
        <v>3.0061</v>
      </c>
      <c r="E13" s="66">
        <f t="shared" si="0"/>
        <v>18</v>
      </c>
      <c r="F13" s="65">
        <f>VLOOKUP($A13,'Return Data'!$B$7:$R$2843,11,0)</f>
        <v>12.261900000000001</v>
      </c>
      <c r="G13" s="66">
        <f t="shared" si="1"/>
        <v>9</v>
      </c>
      <c r="H13" s="65">
        <f>VLOOKUP($A13,'Return Data'!$B$7:$R$2843,12,0)</f>
        <v>15.281000000000001</v>
      </c>
      <c r="I13" s="66">
        <f t="shared" si="2"/>
        <v>11</v>
      </c>
      <c r="J13" s="65">
        <f>VLOOKUP($A13,'Return Data'!$B$7:$R$2843,13,0)</f>
        <v>23.466100000000001</v>
      </c>
      <c r="K13" s="66">
        <f t="shared" si="3"/>
        <v>10</v>
      </c>
      <c r="L13" s="65">
        <f>VLOOKUP($A13,'Return Data'!$B$7:$R$2843,17,0)</f>
        <v>6.5865</v>
      </c>
      <c r="M13" s="66">
        <f t="shared" si="4"/>
        <v>18</v>
      </c>
      <c r="N13" s="65"/>
      <c r="O13" s="66"/>
      <c r="P13" s="65"/>
      <c r="Q13" s="66"/>
      <c r="R13" s="65">
        <f>VLOOKUP($A13,'Return Data'!$B$7:$R$2843,16,0)</f>
        <v>5.7504</v>
      </c>
      <c r="S13" s="67">
        <f t="shared" si="7"/>
        <v>22</v>
      </c>
    </row>
    <row r="14" spans="1:20" x14ac:dyDescent="0.3">
      <c r="A14" s="63" t="s">
        <v>1708</v>
      </c>
      <c r="B14" s="64">
        <f>VLOOKUP($A14,'Return Data'!$B$7:$R$2843,3,0)</f>
        <v>44315</v>
      </c>
      <c r="C14" s="65">
        <f>VLOOKUP($A14,'Return Data'!$B$7:$R$2843,4,0)</f>
        <v>43.031999999999996</v>
      </c>
      <c r="D14" s="65">
        <f>VLOOKUP($A14,'Return Data'!$B$7:$R$2843,10,0)</f>
        <v>5.1947000000000001</v>
      </c>
      <c r="E14" s="66">
        <f t="shared" si="0"/>
        <v>4</v>
      </c>
      <c r="F14" s="65">
        <f>VLOOKUP($A14,'Return Data'!$B$7:$R$2843,11,0)</f>
        <v>16.400200000000002</v>
      </c>
      <c r="G14" s="66">
        <f t="shared" si="1"/>
        <v>1</v>
      </c>
      <c r="H14" s="65">
        <f>VLOOKUP($A14,'Return Data'!$B$7:$R$2843,12,0)</f>
        <v>18.555299999999999</v>
      </c>
      <c r="I14" s="66">
        <f t="shared" si="2"/>
        <v>4</v>
      </c>
      <c r="J14" s="65">
        <f>VLOOKUP($A14,'Return Data'!$B$7:$R$2843,13,0)</f>
        <v>25.596900000000002</v>
      </c>
      <c r="K14" s="66">
        <f t="shared" si="3"/>
        <v>7</v>
      </c>
      <c r="L14" s="65">
        <f>VLOOKUP($A14,'Return Data'!$B$7:$R$2843,17,0)</f>
        <v>8.0435999999999996</v>
      </c>
      <c r="M14" s="66">
        <f t="shared" si="4"/>
        <v>13</v>
      </c>
      <c r="N14" s="65">
        <f>VLOOKUP($A14,'Return Data'!$B$7:$R$2843,14,0)</f>
        <v>7.0968</v>
      </c>
      <c r="O14" s="66">
        <f t="shared" si="5"/>
        <v>9</v>
      </c>
      <c r="P14" s="65">
        <f>VLOOKUP($A14,'Return Data'!$B$7:$R$2843,15,0)</f>
        <v>9.8480000000000008</v>
      </c>
      <c r="Q14" s="66">
        <f t="shared" si="6"/>
        <v>1</v>
      </c>
      <c r="R14" s="65">
        <f>VLOOKUP($A14,'Return Data'!$B$7:$R$2843,16,0)</f>
        <v>9.1751000000000005</v>
      </c>
      <c r="S14" s="67">
        <f t="shared" si="7"/>
        <v>3</v>
      </c>
    </row>
    <row r="15" spans="1:20" x14ac:dyDescent="0.3">
      <c r="A15" s="63" t="s">
        <v>1709</v>
      </c>
      <c r="B15" s="64">
        <f>VLOOKUP($A15,'Return Data'!$B$7:$R$2843,3,0)</f>
        <v>44315</v>
      </c>
      <c r="C15" s="65">
        <f>VLOOKUP($A15,'Return Data'!$B$7:$R$2843,4,0)</f>
        <v>16.010000000000002</v>
      </c>
      <c r="D15" s="65">
        <f>VLOOKUP($A15,'Return Data'!$B$7:$R$2843,10,0)</f>
        <v>3.8936000000000002</v>
      </c>
      <c r="E15" s="66">
        <f t="shared" si="0"/>
        <v>14</v>
      </c>
      <c r="F15" s="65">
        <f>VLOOKUP($A15,'Return Data'!$B$7:$R$2843,11,0)</f>
        <v>11.3352</v>
      </c>
      <c r="G15" s="66">
        <f t="shared" si="1"/>
        <v>14</v>
      </c>
      <c r="H15" s="65">
        <f>VLOOKUP($A15,'Return Data'!$B$7:$R$2843,12,0)</f>
        <v>12.6671</v>
      </c>
      <c r="I15" s="66">
        <f t="shared" si="2"/>
        <v>16</v>
      </c>
      <c r="J15" s="65">
        <f>VLOOKUP($A15,'Return Data'!$B$7:$R$2843,13,0)</f>
        <v>21.012799999999999</v>
      </c>
      <c r="K15" s="66">
        <f t="shared" si="3"/>
        <v>12</v>
      </c>
      <c r="L15" s="65">
        <f>VLOOKUP($A15,'Return Data'!$B$7:$R$2843,17,0)</f>
        <v>7.7441000000000004</v>
      </c>
      <c r="M15" s="66">
        <f t="shared" si="4"/>
        <v>15</v>
      </c>
      <c r="N15" s="65">
        <f>VLOOKUP($A15,'Return Data'!$B$7:$R$2843,14,0)</f>
        <v>7.3057999999999996</v>
      </c>
      <c r="O15" s="66">
        <f t="shared" si="5"/>
        <v>7</v>
      </c>
      <c r="P15" s="65">
        <f>VLOOKUP($A15,'Return Data'!$B$7:$R$2843,15,0)</f>
        <v>8.5714000000000006</v>
      </c>
      <c r="Q15" s="66">
        <f t="shared" si="6"/>
        <v>8</v>
      </c>
      <c r="R15" s="65">
        <f>VLOOKUP($A15,'Return Data'!$B$7:$R$2843,16,0)</f>
        <v>7.6273</v>
      </c>
      <c r="S15" s="67">
        <f t="shared" si="7"/>
        <v>17</v>
      </c>
    </row>
    <row r="16" spans="1:20" x14ac:dyDescent="0.3">
      <c r="A16" s="63" t="s">
        <v>1710</v>
      </c>
      <c r="B16" s="64">
        <f>VLOOKUP($A16,'Return Data'!$B$7:$R$2843,3,0)</f>
        <v>44315</v>
      </c>
      <c r="C16" s="65">
        <f>VLOOKUP($A16,'Return Data'!$B$7:$R$2843,4,0)</f>
        <v>19.520499999999998</v>
      </c>
      <c r="D16" s="65">
        <f>VLOOKUP($A16,'Return Data'!$B$7:$R$2843,10,0)</f>
        <v>4.3330000000000002</v>
      </c>
      <c r="E16" s="66">
        <f t="shared" si="0"/>
        <v>10</v>
      </c>
      <c r="F16" s="65">
        <f>VLOOKUP($A16,'Return Data'!$B$7:$R$2843,11,0)</f>
        <v>12.085000000000001</v>
      </c>
      <c r="G16" s="66">
        <f t="shared" si="1"/>
        <v>10</v>
      </c>
      <c r="H16" s="65">
        <f>VLOOKUP($A16,'Return Data'!$B$7:$R$2843,12,0)</f>
        <v>15.790900000000001</v>
      </c>
      <c r="I16" s="66">
        <f t="shared" si="2"/>
        <v>10</v>
      </c>
      <c r="J16" s="65">
        <f>VLOOKUP($A16,'Return Data'!$B$7:$R$2843,13,0)</f>
        <v>20.401</v>
      </c>
      <c r="K16" s="66">
        <f t="shared" si="3"/>
        <v>13</v>
      </c>
      <c r="L16" s="65">
        <f>VLOOKUP($A16,'Return Data'!$B$7:$R$2843,17,0)</f>
        <v>9.0892999999999997</v>
      </c>
      <c r="M16" s="66">
        <f t="shared" si="4"/>
        <v>7</v>
      </c>
      <c r="N16" s="65">
        <f>VLOOKUP($A16,'Return Data'!$B$7:$R$2843,14,0)</f>
        <v>6.5279999999999996</v>
      </c>
      <c r="O16" s="66">
        <f t="shared" si="5"/>
        <v>12</v>
      </c>
      <c r="P16" s="65">
        <f>VLOOKUP($A16,'Return Data'!$B$7:$R$2843,15,0)</f>
        <v>6.0258000000000003</v>
      </c>
      <c r="Q16" s="66">
        <f t="shared" si="6"/>
        <v>13</v>
      </c>
      <c r="R16" s="65">
        <f>VLOOKUP($A16,'Return Data'!$B$7:$R$2843,16,0)</f>
        <v>6.8095999999999997</v>
      </c>
      <c r="S16" s="67">
        <f t="shared" si="7"/>
        <v>20</v>
      </c>
    </row>
    <row r="17" spans="1:19" x14ac:dyDescent="0.3">
      <c r="A17" s="63" t="s">
        <v>1711</v>
      </c>
      <c r="B17" s="64">
        <f>VLOOKUP($A17,'Return Data'!$B$7:$R$2843,3,0)</f>
        <v>44315</v>
      </c>
      <c r="C17" s="65">
        <f>VLOOKUP($A17,'Return Data'!$B$7:$R$2843,4,0)</f>
        <v>23.18</v>
      </c>
      <c r="D17" s="65">
        <f>VLOOKUP($A17,'Return Data'!$B$7:$R$2843,10,0)</f>
        <v>2.2496999999999998</v>
      </c>
      <c r="E17" s="66">
        <f t="shared" si="0"/>
        <v>22</v>
      </c>
      <c r="F17" s="65">
        <f>VLOOKUP($A17,'Return Data'!$B$7:$R$2843,11,0)</f>
        <v>8.2672000000000008</v>
      </c>
      <c r="G17" s="66">
        <f t="shared" si="1"/>
        <v>21</v>
      </c>
      <c r="H17" s="65">
        <f>VLOOKUP($A17,'Return Data'!$B$7:$R$2843,12,0)</f>
        <v>11.1218</v>
      </c>
      <c r="I17" s="66">
        <f t="shared" si="2"/>
        <v>19</v>
      </c>
      <c r="J17" s="65">
        <f>VLOOKUP($A17,'Return Data'!$B$7:$R$2843,13,0)</f>
        <v>18.6892</v>
      </c>
      <c r="K17" s="66">
        <f t="shared" si="3"/>
        <v>19</v>
      </c>
      <c r="L17" s="65">
        <f>VLOOKUP($A17,'Return Data'!$B$7:$R$2843,17,0)</f>
        <v>7.6403999999999996</v>
      </c>
      <c r="M17" s="66">
        <f t="shared" si="4"/>
        <v>16</v>
      </c>
      <c r="N17" s="65">
        <f>VLOOKUP($A17,'Return Data'!$B$7:$R$2843,14,0)</f>
        <v>6.3128000000000002</v>
      </c>
      <c r="O17" s="66">
        <f t="shared" si="5"/>
        <v>13</v>
      </c>
      <c r="P17" s="65">
        <f>VLOOKUP($A17,'Return Data'!$B$7:$R$2843,15,0)</f>
        <v>6.1599000000000004</v>
      </c>
      <c r="Q17" s="66">
        <f t="shared" si="6"/>
        <v>12</v>
      </c>
      <c r="R17" s="65">
        <f>VLOOKUP($A17,'Return Data'!$B$7:$R$2843,16,0)</f>
        <v>6.7363999999999997</v>
      </c>
      <c r="S17" s="67">
        <f t="shared" si="7"/>
        <v>21</v>
      </c>
    </row>
    <row r="18" spans="1:19" x14ac:dyDescent="0.3">
      <c r="A18" s="63" t="s">
        <v>1712</v>
      </c>
      <c r="B18" s="64">
        <f>VLOOKUP($A18,'Return Data'!$B$7:$R$2843,3,0)</f>
        <v>44315</v>
      </c>
      <c r="C18" s="65">
        <f>VLOOKUP($A18,'Return Data'!$B$7:$R$2843,4,0)</f>
        <v>11.7263</v>
      </c>
      <c r="D18" s="65">
        <f>VLOOKUP($A18,'Return Data'!$B$7:$R$2843,10,0)</f>
        <v>2.6543000000000001</v>
      </c>
      <c r="E18" s="66">
        <f t="shared" si="0"/>
        <v>20</v>
      </c>
      <c r="F18" s="65">
        <f>VLOOKUP($A18,'Return Data'!$B$7:$R$2843,11,0)</f>
        <v>7.1501999999999999</v>
      </c>
      <c r="G18" s="66">
        <f t="shared" si="1"/>
        <v>22</v>
      </c>
      <c r="H18" s="65">
        <f>VLOOKUP($A18,'Return Data'!$B$7:$R$2843,12,0)</f>
        <v>9.2403999999999993</v>
      </c>
      <c r="I18" s="66">
        <f t="shared" si="2"/>
        <v>22</v>
      </c>
      <c r="J18" s="65">
        <f>VLOOKUP($A18,'Return Data'!$B$7:$R$2843,13,0)</f>
        <v>15.142099999999999</v>
      </c>
      <c r="K18" s="66">
        <f t="shared" si="3"/>
        <v>22</v>
      </c>
      <c r="L18" s="65"/>
      <c r="M18" s="66"/>
      <c r="N18" s="65"/>
      <c r="O18" s="66"/>
      <c r="P18" s="65"/>
      <c r="Q18" s="66"/>
      <c r="R18" s="65">
        <f>VLOOKUP($A18,'Return Data'!$B$7:$R$2843,16,0)</f>
        <v>7.6958000000000002</v>
      </c>
      <c r="S18" s="67">
        <f t="shared" si="7"/>
        <v>16</v>
      </c>
    </row>
    <row r="19" spans="1:19" x14ac:dyDescent="0.3">
      <c r="A19" s="63" t="s">
        <v>1713</v>
      </c>
      <c r="B19" s="64">
        <f>VLOOKUP($A19,'Return Data'!$B$7:$R$2843,3,0)</f>
        <v>44315</v>
      </c>
      <c r="C19" s="65">
        <f>VLOOKUP($A19,'Return Data'!$B$7:$R$2843,4,0)</f>
        <v>16.853300000000001</v>
      </c>
      <c r="D19" s="65">
        <f>VLOOKUP($A19,'Return Data'!$B$7:$R$2843,10,0)</f>
        <v>2.7953999999999999</v>
      </c>
      <c r="E19" s="66">
        <f t="shared" si="0"/>
        <v>19</v>
      </c>
      <c r="F19" s="65">
        <f>VLOOKUP($A19,'Return Data'!$B$7:$R$2843,11,0)</f>
        <v>8.5342000000000002</v>
      </c>
      <c r="G19" s="66">
        <f t="shared" si="1"/>
        <v>19</v>
      </c>
      <c r="H19" s="65">
        <f>VLOOKUP($A19,'Return Data'!$B$7:$R$2843,12,0)</f>
        <v>11.5197</v>
      </c>
      <c r="I19" s="66">
        <f t="shared" si="2"/>
        <v>18</v>
      </c>
      <c r="J19" s="65">
        <f>VLOOKUP($A19,'Return Data'!$B$7:$R$2843,13,0)</f>
        <v>19.498999999999999</v>
      </c>
      <c r="K19" s="66">
        <f t="shared" si="3"/>
        <v>15</v>
      </c>
      <c r="L19" s="65">
        <f>VLOOKUP($A19,'Return Data'!$B$7:$R$2843,17,0)</f>
        <v>8.6074000000000002</v>
      </c>
      <c r="M19" s="66">
        <f t="shared" si="4"/>
        <v>10</v>
      </c>
      <c r="N19" s="65">
        <f>VLOOKUP($A19,'Return Data'!$B$7:$R$2843,14,0)</f>
        <v>7.7483000000000004</v>
      </c>
      <c r="O19" s="66">
        <f t="shared" si="5"/>
        <v>6</v>
      </c>
      <c r="P19" s="65">
        <f>VLOOKUP($A19,'Return Data'!$B$7:$R$2843,15,0)</f>
        <v>8.7848000000000006</v>
      </c>
      <c r="Q19" s="66">
        <f t="shared" si="6"/>
        <v>6</v>
      </c>
      <c r="R19" s="65">
        <f>VLOOKUP($A19,'Return Data'!$B$7:$R$2843,16,0)</f>
        <v>8.2977000000000007</v>
      </c>
      <c r="S19" s="67">
        <f t="shared" si="7"/>
        <v>6</v>
      </c>
    </row>
    <row r="20" spans="1:19" x14ac:dyDescent="0.3">
      <c r="A20" s="63" t="s">
        <v>1714</v>
      </c>
      <c r="B20" s="64">
        <f>VLOOKUP($A20,'Return Data'!$B$7:$R$2843,3,0)</f>
        <v>44315</v>
      </c>
      <c r="C20" s="65">
        <f>VLOOKUP($A20,'Return Data'!$B$7:$R$2843,4,0)</f>
        <v>20.765999999999998</v>
      </c>
      <c r="D20" s="65">
        <f>VLOOKUP($A20,'Return Data'!$B$7:$R$2843,10,0)</f>
        <v>5.7763</v>
      </c>
      <c r="E20" s="66">
        <f t="shared" si="0"/>
        <v>1</v>
      </c>
      <c r="F20" s="65">
        <f>VLOOKUP($A20,'Return Data'!$B$7:$R$2843,11,0)</f>
        <v>14.067600000000001</v>
      </c>
      <c r="G20" s="66">
        <f t="shared" si="1"/>
        <v>5</v>
      </c>
      <c r="H20" s="65">
        <f>VLOOKUP($A20,'Return Data'!$B$7:$R$2843,12,0)</f>
        <v>18.839400000000001</v>
      </c>
      <c r="I20" s="66">
        <f t="shared" si="2"/>
        <v>2</v>
      </c>
      <c r="J20" s="65">
        <f>VLOOKUP($A20,'Return Data'!$B$7:$R$2843,13,0)</f>
        <v>30.5791</v>
      </c>
      <c r="K20" s="66">
        <f t="shared" si="3"/>
        <v>1</v>
      </c>
      <c r="L20" s="65">
        <f>VLOOKUP($A20,'Return Data'!$B$7:$R$2843,17,0)</f>
        <v>7.7546999999999997</v>
      </c>
      <c r="M20" s="66">
        <f t="shared" si="4"/>
        <v>14</v>
      </c>
      <c r="N20" s="65">
        <f>VLOOKUP($A20,'Return Data'!$B$7:$R$2843,14,0)</f>
        <v>5.9619999999999997</v>
      </c>
      <c r="O20" s="66">
        <f t="shared" si="5"/>
        <v>15</v>
      </c>
      <c r="P20" s="65">
        <f>VLOOKUP($A20,'Return Data'!$B$7:$R$2843,15,0)</f>
        <v>7.4211999999999998</v>
      </c>
      <c r="Q20" s="66">
        <f t="shared" si="6"/>
        <v>9</v>
      </c>
      <c r="R20" s="65">
        <f>VLOOKUP($A20,'Return Data'!$B$7:$R$2843,16,0)</f>
        <v>7.9633000000000003</v>
      </c>
      <c r="S20" s="67">
        <f t="shared" si="7"/>
        <v>11</v>
      </c>
    </row>
    <row r="21" spans="1:19" x14ac:dyDescent="0.3">
      <c r="A21" s="63" t="s">
        <v>1715</v>
      </c>
      <c r="B21" s="64">
        <f>VLOOKUP($A21,'Return Data'!$B$7:$R$2843,3,0)</f>
        <v>44315</v>
      </c>
      <c r="C21" s="65">
        <f>VLOOKUP($A21,'Return Data'!$B$7:$R$2843,4,0)</f>
        <v>14.0062</v>
      </c>
      <c r="D21" s="65">
        <f>VLOOKUP($A21,'Return Data'!$B$7:$R$2843,10,0)</f>
        <v>5.1177000000000001</v>
      </c>
      <c r="E21" s="66">
        <f t="shared" si="0"/>
        <v>6</v>
      </c>
      <c r="F21" s="65">
        <f>VLOOKUP($A21,'Return Data'!$B$7:$R$2843,11,0)</f>
        <v>15.107799999999999</v>
      </c>
      <c r="G21" s="66">
        <f t="shared" si="1"/>
        <v>2</v>
      </c>
      <c r="H21" s="65">
        <f>VLOOKUP($A21,'Return Data'!$B$7:$R$2843,12,0)</f>
        <v>18.308599999999998</v>
      </c>
      <c r="I21" s="66">
        <f t="shared" si="2"/>
        <v>5</v>
      </c>
      <c r="J21" s="65">
        <f>VLOOKUP($A21,'Return Data'!$B$7:$R$2843,13,0)</f>
        <v>30.522099999999998</v>
      </c>
      <c r="K21" s="66">
        <f t="shared" si="3"/>
        <v>2</v>
      </c>
      <c r="L21" s="65">
        <f>VLOOKUP($A21,'Return Data'!$B$7:$R$2843,17,0)</f>
        <v>11.6654</v>
      </c>
      <c r="M21" s="66">
        <f t="shared" si="4"/>
        <v>1</v>
      </c>
      <c r="N21" s="65">
        <f>VLOOKUP($A21,'Return Data'!$B$7:$R$2843,14,0)</f>
        <v>8.3573000000000004</v>
      </c>
      <c r="O21" s="66">
        <f t="shared" si="5"/>
        <v>2</v>
      </c>
      <c r="P21" s="65"/>
      <c r="Q21" s="66"/>
      <c r="R21" s="65">
        <f>VLOOKUP($A21,'Return Data'!$B$7:$R$2843,16,0)</f>
        <v>8.2681000000000004</v>
      </c>
      <c r="S21" s="67">
        <f t="shared" si="7"/>
        <v>7</v>
      </c>
    </row>
    <row r="22" spans="1:19" x14ac:dyDescent="0.3">
      <c r="A22" s="63" t="s">
        <v>1716</v>
      </c>
      <c r="B22" s="64">
        <f>VLOOKUP($A22,'Return Data'!$B$7:$R$2843,3,0)</f>
        <v>44315</v>
      </c>
      <c r="C22" s="65">
        <f>VLOOKUP($A22,'Return Data'!$B$7:$R$2843,4,0)</f>
        <v>13.285</v>
      </c>
      <c r="D22" s="65">
        <f>VLOOKUP($A22,'Return Data'!$B$7:$R$2843,10,0)</f>
        <v>5.5286</v>
      </c>
      <c r="E22" s="66">
        <f t="shared" si="0"/>
        <v>2</v>
      </c>
      <c r="F22" s="65">
        <f>VLOOKUP($A22,'Return Data'!$B$7:$R$2843,11,0)</f>
        <v>13.634399999999999</v>
      </c>
      <c r="G22" s="66">
        <f t="shared" si="1"/>
        <v>7</v>
      </c>
      <c r="H22" s="65">
        <f>VLOOKUP($A22,'Return Data'!$B$7:$R$2843,12,0)</f>
        <v>18.6373</v>
      </c>
      <c r="I22" s="66">
        <f t="shared" si="2"/>
        <v>3</v>
      </c>
      <c r="J22" s="65">
        <f>VLOOKUP($A22,'Return Data'!$B$7:$R$2843,13,0)</f>
        <v>29.470800000000001</v>
      </c>
      <c r="K22" s="66">
        <f t="shared" si="3"/>
        <v>3</v>
      </c>
      <c r="L22" s="65"/>
      <c r="M22" s="66"/>
      <c r="N22" s="65"/>
      <c r="O22" s="66"/>
      <c r="P22" s="65"/>
      <c r="Q22" s="66"/>
      <c r="R22" s="65">
        <f>VLOOKUP($A22,'Return Data'!$B$7:$R$2843,16,0)</f>
        <v>12.749499999999999</v>
      </c>
      <c r="S22" s="67">
        <f t="shared" si="7"/>
        <v>1</v>
      </c>
    </row>
    <row r="23" spans="1:19" x14ac:dyDescent="0.3">
      <c r="A23" s="63" t="s">
        <v>1717</v>
      </c>
      <c r="B23" s="64">
        <f>VLOOKUP($A23,'Return Data'!$B$7:$R$2843,3,0)</f>
        <v>44315</v>
      </c>
      <c r="C23" s="65">
        <f>VLOOKUP($A23,'Return Data'!$B$7:$R$2843,4,0)</f>
        <v>11.4405</v>
      </c>
      <c r="D23" s="65">
        <f>VLOOKUP($A23,'Return Data'!$B$7:$R$2843,10,0)</f>
        <v>4.5873999999999997</v>
      </c>
      <c r="E23" s="66">
        <f t="shared" si="0"/>
        <v>8</v>
      </c>
      <c r="F23" s="65">
        <f>VLOOKUP($A23,'Return Data'!$B$7:$R$2843,11,0)</f>
        <v>11.975099999999999</v>
      </c>
      <c r="G23" s="66">
        <f t="shared" si="1"/>
        <v>11</v>
      </c>
      <c r="H23" s="65">
        <f>VLOOKUP($A23,'Return Data'!$B$7:$R$2843,12,0)</f>
        <v>13.671799999999999</v>
      </c>
      <c r="I23" s="66">
        <f t="shared" si="2"/>
        <v>14</v>
      </c>
      <c r="J23" s="65">
        <f>VLOOKUP($A23,'Return Data'!$B$7:$R$2843,13,0)</f>
        <v>19.1843</v>
      </c>
      <c r="K23" s="66">
        <f t="shared" si="3"/>
        <v>16</v>
      </c>
      <c r="L23" s="65">
        <f>VLOOKUP($A23,'Return Data'!$B$7:$R$2843,17,0)</f>
        <v>-5.1605999999999996</v>
      </c>
      <c r="M23" s="66">
        <f t="shared" si="4"/>
        <v>19</v>
      </c>
      <c r="N23" s="65">
        <f>VLOOKUP($A23,'Return Data'!$B$7:$R$2843,14,0)</f>
        <v>-3.2433999999999998</v>
      </c>
      <c r="O23" s="66">
        <f t="shared" si="5"/>
        <v>16</v>
      </c>
      <c r="P23" s="65">
        <f>VLOOKUP($A23,'Return Data'!$B$7:$R$2843,15,0)</f>
        <v>2.2898000000000001</v>
      </c>
      <c r="Q23" s="66">
        <f t="shared" si="6"/>
        <v>14</v>
      </c>
      <c r="R23" s="65">
        <f>VLOOKUP($A23,'Return Data'!$B$7:$R$2843,16,0)</f>
        <v>2.2989999999999999</v>
      </c>
      <c r="S23" s="67">
        <f t="shared" si="7"/>
        <v>23</v>
      </c>
    </row>
    <row r="24" spans="1:19" x14ac:dyDescent="0.3">
      <c r="A24" s="63" t="s">
        <v>1718</v>
      </c>
      <c r="B24" s="64">
        <f>VLOOKUP($A24,'Return Data'!$B$7:$R$2843,3,0)</f>
        <v>44315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1719</v>
      </c>
      <c r="B25" s="64"/>
      <c r="C25" s="65"/>
      <c r="D25" s="65"/>
      <c r="E25" s="66"/>
      <c r="F25" s="65"/>
      <c r="G25" s="66"/>
      <c r="H25" s="65"/>
      <c r="I25" s="66"/>
      <c r="J25" s="65"/>
      <c r="K25" s="66"/>
      <c r="L25" s="65"/>
      <c r="M25" s="66"/>
      <c r="N25" s="65"/>
      <c r="O25" s="66"/>
      <c r="P25" s="65"/>
      <c r="Q25" s="66"/>
      <c r="R25" s="65"/>
      <c r="S25" s="67"/>
    </row>
    <row r="26" spans="1:19" x14ac:dyDescent="0.3">
      <c r="A26" s="63" t="s">
        <v>1720</v>
      </c>
      <c r="B26" s="64">
        <f>VLOOKUP($A26,'Return Data'!$B$7:$R$2843,3,0)</f>
        <v>44315</v>
      </c>
      <c r="C26" s="65">
        <f>VLOOKUP($A26,'Return Data'!$B$7:$R$2843,4,0)</f>
        <v>36.596400000000003</v>
      </c>
      <c r="D26" s="65">
        <f>VLOOKUP($A26,'Return Data'!$B$7:$R$2843,10,0)</f>
        <v>4.5190000000000001</v>
      </c>
      <c r="E26" s="66">
        <f t="shared" si="0"/>
        <v>9</v>
      </c>
      <c r="F26" s="65">
        <f>VLOOKUP($A26,'Return Data'!$B$7:$R$2843,11,0)</f>
        <v>10.6464</v>
      </c>
      <c r="G26" s="66">
        <f t="shared" si="1"/>
        <v>15</v>
      </c>
      <c r="H26" s="65">
        <f>VLOOKUP($A26,'Return Data'!$B$7:$R$2843,12,0)</f>
        <v>13.9056</v>
      </c>
      <c r="I26" s="66">
        <f t="shared" si="2"/>
        <v>13</v>
      </c>
      <c r="J26" s="65">
        <f>VLOOKUP($A26,'Return Data'!$B$7:$R$2843,13,0)</f>
        <v>18.9651</v>
      </c>
      <c r="K26" s="66">
        <f t="shared" si="3"/>
        <v>18</v>
      </c>
      <c r="L26" s="65">
        <f>VLOOKUP($A26,'Return Data'!$B$7:$R$2843,17,0)</f>
        <v>7.0705999999999998</v>
      </c>
      <c r="M26" s="66">
        <f t="shared" si="4"/>
        <v>17</v>
      </c>
      <c r="N26" s="65">
        <f>VLOOKUP($A26,'Return Data'!$B$7:$R$2843,14,0)</f>
        <v>6.6882999999999999</v>
      </c>
      <c r="O26" s="66">
        <f t="shared" si="5"/>
        <v>11</v>
      </c>
      <c r="P26" s="65">
        <f>VLOOKUP($A26,'Return Data'!$B$7:$R$2843,15,0)</f>
        <v>7.2873000000000001</v>
      </c>
      <c r="Q26" s="66">
        <f t="shared" si="6"/>
        <v>10</v>
      </c>
      <c r="R26" s="65">
        <f>VLOOKUP($A26,'Return Data'!$B$7:$R$2843,16,0)</f>
        <v>7.8151999999999999</v>
      </c>
      <c r="S26" s="67">
        <f t="shared" si="7"/>
        <v>13</v>
      </c>
    </row>
    <row r="27" spans="1:19" x14ac:dyDescent="0.3">
      <c r="A27" s="63" t="s">
        <v>1721</v>
      </c>
      <c r="B27" s="64">
        <f>VLOOKUP($A27,'Return Data'!$B$7:$R$2843,3,0)</f>
        <v>44315</v>
      </c>
      <c r="C27" s="65">
        <f>VLOOKUP($A27,'Return Data'!$B$7:$R$2843,4,0)</f>
        <v>44.331899999999997</v>
      </c>
      <c r="D27" s="65">
        <f>VLOOKUP($A27,'Return Data'!$B$7:$R$2843,10,0)</f>
        <v>4.3032000000000004</v>
      </c>
      <c r="E27" s="66">
        <f t="shared" si="0"/>
        <v>11</v>
      </c>
      <c r="F27" s="65">
        <f>VLOOKUP($A27,'Return Data'!$B$7:$R$2843,11,0)</f>
        <v>13.505100000000001</v>
      </c>
      <c r="G27" s="66">
        <f t="shared" si="1"/>
        <v>8</v>
      </c>
      <c r="H27" s="65">
        <f>VLOOKUP($A27,'Return Data'!$B$7:$R$2843,12,0)</f>
        <v>16.665700000000001</v>
      </c>
      <c r="I27" s="66">
        <f t="shared" si="2"/>
        <v>8</v>
      </c>
      <c r="J27" s="65">
        <f>VLOOKUP($A27,'Return Data'!$B$7:$R$2843,13,0)</f>
        <v>26.933499999999999</v>
      </c>
      <c r="K27" s="66">
        <f t="shared" si="3"/>
        <v>5</v>
      </c>
      <c r="L27" s="65">
        <f>VLOOKUP($A27,'Return Data'!$B$7:$R$2843,17,0)</f>
        <v>11.045400000000001</v>
      </c>
      <c r="M27" s="66">
        <f t="shared" si="4"/>
        <v>2</v>
      </c>
      <c r="N27" s="65">
        <f>VLOOKUP($A27,'Return Data'!$B$7:$R$2843,14,0)</f>
        <v>8.3056999999999999</v>
      </c>
      <c r="O27" s="66">
        <f t="shared" si="5"/>
        <v>3</v>
      </c>
      <c r="P27" s="65">
        <f>VLOOKUP($A27,'Return Data'!$B$7:$R$2843,15,0)</f>
        <v>8.8110999999999997</v>
      </c>
      <c r="Q27" s="66">
        <f t="shared" si="6"/>
        <v>5</v>
      </c>
      <c r="R27" s="65">
        <f>VLOOKUP($A27,'Return Data'!$B$7:$R$2843,16,0)</f>
        <v>8.1760999999999999</v>
      </c>
      <c r="S27" s="67">
        <f t="shared" si="7"/>
        <v>9</v>
      </c>
    </row>
    <row r="28" spans="1:19" x14ac:dyDescent="0.3">
      <c r="A28" s="63" t="s">
        <v>1722</v>
      </c>
      <c r="B28" s="64">
        <f>VLOOKUP($A28,'Return Data'!$B$7:$R$2843,3,0)</f>
        <v>44315</v>
      </c>
      <c r="C28" s="65">
        <f>VLOOKUP($A28,'Return Data'!$B$7:$R$2843,4,0)</f>
        <v>15.9542</v>
      </c>
      <c r="D28" s="65">
        <f>VLOOKUP($A28,'Return Data'!$B$7:$R$2843,10,0)</f>
        <v>4.5910000000000002</v>
      </c>
      <c r="E28" s="66">
        <f t="shared" si="0"/>
        <v>7</v>
      </c>
      <c r="F28" s="65">
        <f>VLOOKUP($A28,'Return Data'!$B$7:$R$2843,11,0)</f>
        <v>14.0808</v>
      </c>
      <c r="G28" s="66">
        <f t="shared" si="1"/>
        <v>4</v>
      </c>
      <c r="H28" s="65">
        <f>VLOOKUP($A28,'Return Data'!$B$7:$R$2843,12,0)</f>
        <v>18.144300000000001</v>
      </c>
      <c r="I28" s="66">
        <f t="shared" si="2"/>
        <v>6</v>
      </c>
      <c r="J28" s="65">
        <f>VLOOKUP($A28,'Return Data'!$B$7:$R$2843,13,0)</f>
        <v>28.014600000000002</v>
      </c>
      <c r="K28" s="66">
        <f t="shared" si="3"/>
        <v>4</v>
      </c>
      <c r="L28" s="65">
        <f>VLOOKUP($A28,'Return Data'!$B$7:$R$2843,17,0)</f>
        <v>10.4838</v>
      </c>
      <c r="M28" s="66">
        <f t="shared" si="4"/>
        <v>3</v>
      </c>
      <c r="N28" s="65">
        <f>VLOOKUP($A28,'Return Data'!$B$7:$R$2843,14,0)</f>
        <v>8.0930999999999997</v>
      </c>
      <c r="O28" s="66">
        <f t="shared" si="5"/>
        <v>5</v>
      </c>
      <c r="P28" s="65">
        <f>VLOOKUP($A28,'Return Data'!$B$7:$R$2843,15,0)</f>
        <v>8.6708999999999996</v>
      </c>
      <c r="Q28" s="66">
        <f t="shared" si="6"/>
        <v>7</v>
      </c>
      <c r="R28" s="65">
        <f>VLOOKUP($A28,'Return Data'!$B$7:$R$2843,16,0)</f>
        <v>8.1979000000000006</v>
      </c>
      <c r="S28" s="67">
        <f t="shared" si="7"/>
        <v>8</v>
      </c>
    </row>
    <row r="29" spans="1:19" x14ac:dyDescent="0.3">
      <c r="A29" s="63" t="s">
        <v>1723</v>
      </c>
      <c r="B29" s="64">
        <f>VLOOKUP($A29,'Return Data'!$B$7:$R$2843,3,0)</f>
        <v>44315</v>
      </c>
      <c r="C29" s="65">
        <f>VLOOKUP($A29,'Return Data'!$B$7:$R$2843,4,0)</f>
        <v>11.808</v>
      </c>
      <c r="D29" s="65">
        <f>VLOOKUP($A29,'Return Data'!$B$7:$R$2843,10,0)</f>
        <v>3.1383000000000001</v>
      </c>
      <c r="E29" s="66">
        <f t="shared" si="0"/>
        <v>17</v>
      </c>
      <c r="F29" s="65">
        <f>VLOOKUP($A29,'Return Data'!$B$7:$R$2843,11,0)</f>
        <v>8.2866</v>
      </c>
      <c r="G29" s="66">
        <f t="shared" si="1"/>
        <v>20</v>
      </c>
      <c r="H29" s="65">
        <f>VLOOKUP($A29,'Return Data'!$B$7:$R$2843,12,0)</f>
        <v>10.3118</v>
      </c>
      <c r="I29" s="66">
        <f t="shared" si="2"/>
        <v>21</v>
      </c>
      <c r="J29" s="65">
        <f>VLOOKUP($A29,'Return Data'!$B$7:$R$2843,13,0)</f>
        <v>17.245200000000001</v>
      </c>
      <c r="K29" s="66">
        <f t="shared" si="3"/>
        <v>21</v>
      </c>
      <c r="L29" s="65"/>
      <c r="M29" s="66"/>
      <c r="N29" s="65"/>
      <c r="O29" s="66"/>
      <c r="P29" s="65"/>
      <c r="Q29" s="66"/>
      <c r="R29" s="65">
        <f>VLOOKUP($A29,'Return Data'!$B$7:$R$2843,16,0)</f>
        <v>7.1870000000000003</v>
      </c>
      <c r="S29" s="67">
        <f t="shared" si="7"/>
        <v>19</v>
      </c>
    </row>
    <row r="30" spans="1:19" x14ac:dyDescent="0.3">
      <c r="A30" s="63" t="s">
        <v>1724</v>
      </c>
      <c r="B30" s="64">
        <f>VLOOKUP($A30,'Return Data'!$B$7:$R$2843,3,0)</f>
        <v>44315</v>
      </c>
      <c r="C30" s="65">
        <f>VLOOKUP($A30,'Return Data'!$B$7:$R$2843,4,0)</f>
        <v>50.544493622535697</v>
      </c>
      <c r="D30" s="65">
        <f>VLOOKUP($A30,'Return Data'!$B$7:$R$2843,10,0)</f>
        <v>3.7652000000000001</v>
      </c>
      <c r="E30" s="66">
        <f t="shared" si="0"/>
        <v>15</v>
      </c>
      <c r="F30" s="65">
        <f>VLOOKUP($A30,'Return Data'!$B$7:$R$2843,11,0)</f>
        <v>10.0327</v>
      </c>
      <c r="G30" s="66">
        <f t="shared" si="1"/>
        <v>16</v>
      </c>
      <c r="H30" s="65">
        <f>VLOOKUP($A30,'Return Data'!$B$7:$R$2843,12,0)</f>
        <v>13.191599999999999</v>
      </c>
      <c r="I30" s="66">
        <f t="shared" si="2"/>
        <v>15</v>
      </c>
      <c r="J30" s="65">
        <f>VLOOKUP($A30,'Return Data'!$B$7:$R$2843,13,0)</f>
        <v>20.231000000000002</v>
      </c>
      <c r="K30" s="66">
        <f t="shared" si="3"/>
        <v>14</v>
      </c>
      <c r="L30" s="65">
        <f>VLOOKUP($A30,'Return Data'!$B$7:$R$2843,17,0)</f>
        <v>8.1501000000000001</v>
      </c>
      <c r="M30" s="66">
        <f t="shared" si="4"/>
        <v>12</v>
      </c>
      <c r="N30" s="65">
        <f>VLOOKUP($A30,'Return Data'!$B$7:$R$2843,14,0)</f>
        <v>6.9675000000000002</v>
      </c>
      <c r="O30" s="66">
        <f t="shared" si="5"/>
        <v>10</v>
      </c>
      <c r="P30" s="65">
        <f>VLOOKUP($A30,'Return Data'!$B$7:$R$2843,15,0)</f>
        <v>7.2316000000000003</v>
      </c>
      <c r="Q30" s="66">
        <f t="shared" si="6"/>
        <v>11</v>
      </c>
      <c r="R30" s="65">
        <f>VLOOKUP($A30,'Return Data'!$B$7:$R$2843,16,0)</f>
        <v>7.7708000000000004</v>
      </c>
      <c r="S30" s="67">
        <f t="shared" si="7"/>
        <v>14</v>
      </c>
    </row>
    <row r="31" spans="1:19" x14ac:dyDescent="0.3">
      <c r="A31" s="63" t="s">
        <v>1725</v>
      </c>
      <c r="B31" s="64">
        <f>VLOOKUP($A31,'Return Data'!$B$7:$R$2843,3,0)</f>
        <v>44315</v>
      </c>
      <c r="C31" s="65">
        <f>VLOOKUP($A31,'Return Data'!$B$7:$R$2843,4,0)</f>
        <v>12.45</v>
      </c>
      <c r="D31" s="65">
        <f>VLOOKUP($A31,'Return Data'!$B$7:$R$2843,10,0)</f>
        <v>2.5535000000000001</v>
      </c>
      <c r="E31" s="66">
        <f t="shared" si="0"/>
        <v>21</v>
      </c>
      <c r="F31" s="65">
        <f>VLOOKUP($A31,'Return Data'!$B$7:$R$2843,11,0)</f>
        <v>8.5440000000000005</v>
      </c>
      <c r="G31" s="66">
        <f t="shared" si="1"/>
        <v>18</v>
      </c>
      <c r="H31" s="65">
        <f>VLOOKUP($A31,'Return Data'!$B$7:$R$2843,12,0)</f>
        <v>10.7651</v>
      </c>
      <c r="I31" s="66">
        <f t="shared" si="2"/>
        <v>20</v>
      </c>
      <c r="J31" s="65">
        <f>VLOOKUP($A31,'Return Data'!$B$7:$R$2843,13,0)</f>
        <v>19.024899999999999</v>
      </c>
      <c r="K31" s="66">
        <f t="shared" si="3"/>
        <v>17</v>
      </c>
      <c r="L31" s="65">
        <f>VLOOKUP($A31,'Return Data'!$B$7:$R$2843,17,0)</f>
        <v>9.0985999999999994</v>
      </c>
      <c r="M31" s="66">
        <f t="shared" si="4"/>
        <v>6</v>
      </c>
      <c r="N31" s="65"/>
      <c r="O31" s="66"/>
      <c r="P31" s="65"/>
      <c r="Q31" s="66"/>
      <c r="R31" s="65">
        <f>VLOOKUP($A31,'Return Data'!$B$7:$R$2843,16,0)</f>
        <v>8.3793000000000006</v>
      </c>
      <c r="S31" s="67">
        <f t="shared" si="7"/>
        <v>4</v>
      </c>
    </row>
    <row r="32" spans="1:19" x14ac:dyDescent="0.3">
      <c r="A32" s="63" t="s">
        <v>1726</v>
      </c>
      <c r="B32" s="64">
        <f>VLOOKUP($A32,'Return Data'!$B$7:$R$2843,3,0)</f>
        <v>44315</v>
      </c>
      <c r="C32" s="65">
        <f>VLOOKUP($A32,'Return Data'!$B$7:$R$2843,4,0)</f>
        <v>12.0694</v>
      </c>
      <c r="D32" s="65">
        <f>VLOOKUP($A32,'Return Data'!$B$7:$R$2843,10,0)</f>
        <v>5.2165999999999997</v>
      </c>
      <c r="E32" s="66">
        <f t="shared" si="0"/>
        <v>3</v>
      </c>
      <c r="F32" s="65">
        <f>VLOOKUP($A32,'Return Data'!$B$7:$R$2843,11,0)</f>
        <v>14.2784</v>
      </c>
      <c r="G32" s="66">
        <f t="shared" si="1"/>
        <v>3</v>
      </c>
      <c r="H32" s="65">
        <f>VLOOKUP($A32,'Return Data'!$B$7:$R$2843,12,0)</f>
        <v>16.6035</v>
      </c>
      <c r="I32" s="66">
        <f t="shared" si="2"/>
        <v>9</v>
      </c>
      <c r="J32" s="65">
        <f>VLOOKUP($A32,'Return Data'!$B$7:$R$2843,13,0)</f>
        <v>24.255199999999999</v>
      </c>
      <c r="K32" s="66">
        <f t="shared" si="3"/>
        <v>9</v>
      </c>
      <c r="L32" s="65">
        <f>VLOOKUP($A32,'Return Data'!$B$7:$R$2843,17,0)</f>
        <v>8.8480000000000008</v>
      </c>
      <c r="M32" s="66">
        <f t="shared" si="4"/>
        <v>9</v>
      </c>
      <c r="N32" s="65"/>
      <c r="O32" s="66"/>
      <c r="P32" s="65"/>
      <c r="Q32" s="66"/>
      <c r="R32" s="65">
        <f>VLOOKUP($A32,'Return Data'!$B$7:$R$2843,16,0)</f>
        <v>7.3106</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3.9870391304347832</v>
      </c>
      <c r="E34" s="74"/>
      <c r="F34" s="75">
        <f>AVERAGE(F8:F32)</f>
        <v>11.366182608695654</v>
      </c>
      <c r="G34" s="74"/>
      <c r="H34" s="75">
        <f>AVERAGE(H8:H32)</f>
        <v>14.457395652173913</v>
      </c>
      <c r="I34" s="74"/>
      <c r="J34" s="75">
        <f>AVERAGE(J8:J32)</f>
        <v>22.358739130434781</v>
      </c>
      <c r="K34" s="74"/>
      <c r="L34" s="75">
        <f>AVERAGE(L8:L32)</f>
        <v>8.1385263157894752</v>
      </c>
      <c r="M34" s="74"/>
      <c r="N34" s="75">
        <f>AVERAGE(N8:N32)</f>
        <v>6.6300875000000001</v>
      </c>
      <c r="O34" s="74"/>
      <c r="P34" s="75">
        <f>AVERAGE(P8:P32)</f>
        <v>7.7250642857142866</v>
      </c>
      <c r="Q34" s="74"/>
      <c r="R34" s="75">
        <f>AVERAGE(R8:R32)</f>
        <v>7.8119782608695667</v>
      </c>
      <c r="S34" s="76"/>
    </row>
    <row r="35" spans="1:19" x14ac:dyDescent="0.3">
      <c r="A35" s="73" t="s">
        <v>28</v>
      </c>
      <c r="B35" s="74"/>
      <c r="C35" s="74"/>
      <c r="D35" s="75">
        <f>MIN(D8:D32)</f>
        <v>1.3841000000000001</v>
      </c>
      <c r="E35" s="74"/>
      <c r="F35" s="75">
        <f>MIN(F8:F32)</f>
        <v>4.2705000000000002</v>
      </c>
      <c r="G35" s="74"/>
      <c r="H35" s="75">
        <f>MIN(H8:H32)</f>
        <v>6.3521000000000001</v>
      </c>
      <c r="I35" s="74"/>
      <c r="J35" s="75">
        <f>MIN(J8:J32)</f>
        <v>13.897</v>
      </c>
      <c r="K35" s="74"/>
      <c r="L35" s="75">
        <f>MIN(L8:L32)</f>
        <v>-5.1605999999999996</v>
      </c>
      <c r="M35" s="74"/>
      <c r="N35" s="75">
        <f>MIN(N8:N32)</f>
        <v>-3.2433999999999998</v>
      </c>
      <c r="O35" s="74"/>
      <c r="P35" s="75">
        <f>MIN(P8:P32)</f>
        <v>2.2898000000000001</v>
      </c>
      <c r="Q35" s="74"/>
      <c r="R35" s="75">
        <f>MIN(R8:R32)</f>
        <v>2.2989999999999999</v>
      </c>
      <c r="S35" s="76"/>
    </row>
    <row r="36" spans="1:19" ht="15" thickBot="1" x14ac:dyDescent="0.35">
      <c r="A36" s="77" t="s">
        <v>29</v>
      </c>
      <c r="B36" s="78"/>
      <c r="C36" s="78"/>
      <c r="D36" s="79">
        <f>MAX(D8:D32)</f>
        <v>5.7763</v>
      </c>
      <c r="E36" s="78"/>
      <c r="F36" s="79">
        <f>MAX(F8:F32)</f>
        <v>16.400200000000002</v>
      </c>
      <c r="G36" s="78"/>
      <c r="H36" s="79">
        <f>MAX(H8:H32)</f>
        <v>18.8734</v>
      </c>
      <c r="I36" s="78"/>
      <c r="J36" s="79">
        <f>MAX(J8:J32)</f>
        <v>30.5791</v>
      </c>
      <c r="K36" s="78"/>
      <c r="L36" s="79">
        <f>MAX(L8:L32)</f>
        <v>11.6654</v>
      </c>
      <c r="M36" s="78"/>
      <c r="N36" s="79">
        <f>MAX(N8:N32)</f>
        <v>8.4077000000000002</v>
      </c>
      <c r="O36" s="78"/>
      <c r="P36" s="79">
        <f>MAX(P8:P32)</f>
        <v>9.8480000000000008</v>
      </c>
      <c r="Q36" s="78"/>
      <c r="R36" s="79">
        <f>MAX(R8:R32)</f>
        <v>12.749499999999999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1727</v>
      </c>
      <c r="B8" s="64">
        <f>VLOOKUP($A8,'Return Data'!$B$7:$R$2843,3,0)</f>
        <v>44315</v>
      </c>
      <c r="C8" s="65">
        <f>VLOOKUP($A8,'Return Data'!$B$7:$R$2843,4,0)</f>
        <v>21.888500000000001</v>
      </c>
      <c r="D8" s="65">
        <f>VLOOKUP($A8,'Return Data'!$B$7:$R$2843,10,0)</f>
        <v>1.3741000000000001</v>
      </c>
      <c r="E8" s="66">
        <f>RANK(D8,D$8:D$34,0)</f>
        <v>3</v>
      </c>
      <c r="F8" s="65">
        <f>VLOOKUP($A8,'Return Data'!$B$7:$R$2843,11,0)</f>
        <v>2.1867000000000001</v>
      </c>
      <c r="G8" s="66">
        <f>RANK(F8,F$8:F$34,0)</f>
        <v>2</v>
      </c>
      <c r="H8" s="65">
        <f>VLOOKUP($A8,'Return Data'!$B$7:$R$2843,12,0)</f>
        <v>3.3222</v>
      </c>
      <c r="I8" s="66">
        <f>RANK(H8,H$8:H$34,0)</f>
        <v>6</v>
      </c>
      <c r="J8" s="65">
        <f>VLOOKUP($A8,'Return Data'!$B$7:$R$2843,13,0)</f>
        <v>4.165</v>
      </c>
      <c r="K8" s="66">
        <f>RANK(J8,J$8:J$34,0)</f>
        <v>7</v>
      </c>
      <c r="L8" s="65">
        <f>VLOOKUP($A8,'Return Data'!$B$7:$R$2843,17,0)</f>
        <v>5.4043999999999999</v>
      </c>
      <c r="M8" s="66">
        <f>RANK(L8,L$8:L$34,0)</f>
        <v>8</v>
      </c>
      <c r="N8" s="65">
        <f>VLOOKUP($A8,'Return Data'!$B$7:$R$2843,14,0)</f>
        <v>5.8665000000000003</v>
      </c>
      <c r="O8" s="66">
        <f>RANK(N8,N$8:N$34,0)</f>
        <v>9</v>
      </c>
      <c r="P8" s="65">
        <f>VLOOKUP($A8,'Return Data'!$B$7:$R$2843,15,0)</f>
        <v>6.2103000000000002</v>
      </c>
      <c r="Q8" s="66">
        <f>RANK(P8,P$8:P$34,0)</f>
        <v>6</v>
      </c>
      <c r="R8" s="65">
        <f>VLOOKUP($A8,'Return Data'!$B$7:$R$2843,16,0)</f>
        <v>7.2020999999999997</v>
      </c>
      <c r="S8" s="67">
        <f>RANK(R8,R$8:R$34,0)</f>
        <v>4</v>
      </c>
    </row>
    <row r="9" spans="1:20" x14ac:dyDescent="0.3">
      <c r="A9" s="63" t="s">
        <v>1728</v>
      </c>
      <c r="B9" s="64">
        <f>VLOOKUP($A9,'Return Data'!$B$7:$R$2843,3,0)</f>
        <v>44315</v>
      </c>
      <c r="C9" s="65">
        <f>VLOOKUP($A9,'Return Data'!$B$7:$R$2843,4,0)</f>
        <v>15.5146</v>
      </c>
      <c r="D9" s="65">
        <f>VLOOKUP($A9,'Return Data'!$B$7:$R$2843,10,0)</f>
        <v>1.2992999999999999</v>
      </c>
      <c r="E9" s="66">
        <f t="shared" ref="E9:E34" si="0">RANK(D9,D$8:D$34,0)</f>
        <v>8</v>
      </c>
      <c r="F9" s="65">
        <f>VLOOKUP($A9,'Return Data'!$B$7:$R$2843,11,0)</f>
        <v>2.0535999999999999</v>
      </c>
      <c r="G9" s="66">
        <f t="shared" ref="G9:G34" si="1">RANK(F9,F$8:F$34,0)</f>
        <v>11</v>
      </c>
      <c r="H9" s="65">
        <f>VLOOKUP($A9,'Return Data'!$B$7:$R$2843,12,0)</f>
        <v>3.2057000000000002</v>
      </c>
      <c r="I9" s="66">
        <f t="shared" ref="I9:I34" si="2">RANK(H9,H$8:H$34,0)</f>
        <v>13</v>
      </c>
      <c r="J9" s="65">
        <f>VLOOKUP($A9,'Return Data'!$B$7:$R$2843,13,0)</f>
        <v>4.0376000000000003</v>
      </c>
      <c r="K9" s="66">
        <f t="shared" ref="K9:K34" si="3">RANK(J9,J$8:J$34,0)</f>
        <v>11</v>
      </c>
      <c r="L9" s="65">
        <f>VLOOKUP($A9,'Return Data'!$B$7:$R$2843,17,0)</f>
        <v>5.3615000000000004</v>
      </c>
      <c r="M9" s="66">
        <f t="shared" ref="M9:M34" si="4">RANK(L9,L$8:L$34,0)</f>
        <v>10</v>
      </c>
      <c r="N9" s="65">
        <f>VLOOKUP($A9,'Return Data'!$B$7:$R$2843,14,0)</f>
        <v>5.8947000000000003</v>
      </c>
      <c r="O9" s="66">
        <f t="shared" ref="O9:O34" si="5">RANK(N9,N$8:N$34,0)</f>
        <v>5</v>
      </c>
      <c r="P9" s="65">
        <f>VLOOKUP($A9,'Return Data'!$B$7:$R$2843,15,0)</f>
        <v>6.3457999999999997</v>
      </c>
      <c r="Q9" s="66">
        <f t="shared" ref="Q9:Q34" si="6">RANK(P9,P$8:P$34,0)</f>
        <v>3</v>
      </c>
      <c r="R9" s="65">
        <f>VLOOKUP($A9,'Return Data'!$B$7:$R$2843,16,0)</f>
        <v>6.7618999999999998</v>
      </c>
      <c r="S9" s="67">
        <f t="shared" ref="S9:S34" si="7">RANK(R9,R$8:R$34,0)</f>
        <v>11</v>
      </c>
    </row>
    <row r="10" spans="1:20" x14ac:dyDescent="0.3">
      <c r="A10" s="63" t="s">
        <v>1729</v>
      </c>
      <c r="B10" s="64">
        <f>VLOOKUP($A10,'Return Data'!$B$7:$R$2843,3,0)</f>
        <v>44315</v>
      </c>
      <c r="C10" s="65">
        <f>VLOOKUP($A10,'Return Data'!$B$7:$R$2843,4,0)</f>
        <v>13.045999999999999</v>
      </c>
      <c r="D10" s="65">
        <f>VLOOKUP($A10,'Return Data'!$B$7:$R$2843,10,0)</f>
        <v>1.2652000000000001</v>
      </c>
      <c r="E10" s="66">
        <f t="shared" si="0"/>
        <v>11</v>
      </c>
      <c r="F10" s="65">
        <f>VLOOKUP($A10,'Return Data'!$B$7:$R$2843,11,0)</f>
        <v>2.1293000000000002</v>
      </c>
      <c r="G10" s="66">
        <f t="shared" si="1"/>
        <v>5</v>
      </c>
      <c r="H10" s="65">
        <f>VLOOKUP($A10,'Return Data'!$B$7:$R$2843,12,0)</f>
        <v>3.3592</v>
      </c>
      <c r="I10" s="66">
        <f t="shared" si="2"/>
        <v>5</v>
      </c>
      <c r="J10" s="65">
        <f>VLOOKUP($A10,'Return Data'!$B$7:$R$2843,13,0)</f>
        <v>4.1097999999999999</v>
      </c>
      <c r="K10" s="66">
        <f t="shared" si="3"/>
        <v>9</v>
      </c>
      <c r="L10" s="65">
        <f>VLOOKUP($A10,'Return Data'!$B$7:$R$2843,17,0)</f>
        <v>5.5507999999999997</v>
      </c>
      <c r="M10" s="66">
        <f t="shared" si="4"/>
        <v>4</v>
      </c>
      <c r="N10" s="65">
        <f>VLOOKUP($A10,'Return Data'!$B$7:$R$2843,14,0)</f>
        <v>6.0496999999999996</v>
      </c>
      <c r="O10" s="66">
        <f t="shared" si="5"/>
        <v>3</v>
      </c>
      <c r="P10" s="65"/>
      <c r="Q10" s="66"/>
      <c r="R10" s="65">
        <f>VLOOKUP($A10,'Return Data'!$B$7:$R$2843,16,0)</f>
        <v>6.3227000000000002</v>
      </c>
      <c r="S10" s="67">
        <f t="shared" si="7"/>
        <v>16</v>
      </c>
    </row>
    <row r="11" spans="1:20" x14ac:dyDescent="0.3">
      <c r="A11" s="63" t="s">
        <v>1730</v>
      </c>
      <c r="B11" s="64">
        <f>VLOOKUP($A11,'Return Data'!$B$7:$R$2843,3,0)</f>
        <v>44315</v>
      </c>
      <c r="C11" s="65">
        <f>VLOOKUP($A11,'Return Data'!$B$7:$R$2843,4,0)</f>
        <v>11.4923</v>
      </c>
      <c r="D11" s="65">
        <f>VLOOKUP($A11,'Return Data'!$B$7:$R$2843,10,0)</f>
        <v>0.9123</v>
      </c>
      <c r="E11" s="66">
        <f t="shared" si="0"/>
        <v>25</v>
      </c>
      <c r="F11" s="65">
        <f>VLOOKUP($A11,'Return Data'!$B$7:$R$2843,11,0)</f>
        <v>1.3564000000000001</v>
      </c>
      <c r="G11" s="66">
        <f t="shared" si="1"/>
        <v>25</v>
      </c>
      <c r="H11" s="65">
        <f>VLOOKUP($A11,'Return Data'!$B$7:$R$2843,12,0)</f>
        <v>2.4096000000000002</v>
      </c>
      <c r="I11" s="66">
        <f t="shared" si="2"/>
        <v>21</v>
      </c>
      <c r="J11" s="65">
        <f>VLOOKUP($A11,'Return Data'!$B$7:$R$2843,13,0)</f>
        <v>3.2254999999999998</v>
      </c>
      <c r="K11" s="66">
        <f t="shared" si="3"/>
        <v>19</v>
      </c>
      <c r="L11" s="65">
        <f>VLOOKUP($A11,'Return Data'!$B$7:$R$2843,17,0)</f>
        <v>4.3735999999999997</v>
      </c>
      <c r="M11" s="66">
        <f t="shared" si="4"/>
        <v>20</v>
      </c>
      <c r="N11" s="65"/>
      <c r="O11" s="66"/>
      <c r="P11" s="65"/>
      <c r="Q11" s="66"/>
      <c r="R11" s="65">
        <f>VLOOKUP($A11,'Return Data'!$B$7:$R$2843,16,0)</f>
        <v>4.9733000000000001</v>
      </c>
      <c r="S11" s="67">
        <f t="shared" si="7"/>
        <v>21</v>
      </c>
    </row>
    <row r="12" spans="1:20" x14ac:dyDescent="0.3">
      <c r="A12" s="63" t="s">
        <v>1731</v>
      </c>
      <c r="B12" s="64">
        <f>VLOOKUP($A12,'Return Data'!$B$7:$R$2843,3,0)</f>
        <v>44315</v>
      </c>
      <c r="C12" s="65">
        <f>VLOOKUP($A12,'Return Data'!$B$7:$R$2843,4,0)</f>
        <v>12.034000000000001</v>
      </c>
      <c r="D12" s="65">
        <f>VLOOKUP($A12,'Return Data'!$B$7:$R$2843,10,0)</f>
        <v>1.1261000000000001</v>
      </c>
      <c r="E12" s="66">
        <f t="shared" si="0"/>
        <v>19</v>
      </c>
      <c r="F12" s="65">
        <f>VLOOKUP($A12,'Return Data'!$B$7:$R$2843,11,0)</f>
        <v>1.8794</v>
      </c>
      <c r="G12" s="66">
        <f t="shared" si="1"/>
        <v>17</v>
      </c>
      <c r="H12" s="65">
        <f>VLOOKUP($A12,'Return Data'!$B$7:$R$2843,12,0)</f>
        <v>3.0661</v>
      </c>
      <c r="I12" s="66">
        <f t="shared" si="2"/>
        <v>16</v>
      </c>
      <c r="J12" s="65">
        <f>VLOOKUP($A12,'Return Data'!$B$7:$R$2843,13,0)</f>
        <v>3.8666999999999998</v>
      </c>
      <c r="K12" s="66">
        <f t="shared" si="3"/>
        <v>16</v>
      </c>
      <c r="L12" s="65">
        <f>VLOOKUP($A12,'Return Data'!$B$7:$R$2843,17,0)</f>
        <v>5.2804000000000002</v>
      </c>
      <c r="M12" s="66">
        <f t="shared" si="4"/>
        <v>12</v>
      </c>
      <c r="N12" s="65">
        <f>VLOOKUP($A12,'Return Data'!$B$7:$R$2843,14,0)</f>
        <v>5.7781000000000002</v>
      </c>
      <c r="O12" s="66">
        <f t="shared" si="5"/>
        <v>11</v>
      </c>
      <c r="P12" s="65"/>
      <c r="Q12" s="66"/>
      <c r="R12" s="65">
        <f>VLOOKUP($A12,'Return Data'!$B$7:$R$2843,16,0)</f>
        <v>5.8433000000000002</v>
      </c>
      <c r="S12" s="67">
        <f t="shared" si="7"/>
        <v>18</v>
      </c>
    </row>
    <row r="13" spans="1:20" x14ac:dyDescent="0.3">
      <c r="A13" s="63" t="s">
        <v>1732</v>
      </c>
      <c r="B13" s="64">
        <f>VLOOKUP($A13,'Return Data'!$B$7:$R$2843,3,0)</f>
        <v>44315</v>
      </c>
      <c r="C13" s="65">
        <f>VLOOKUP($A13,'Return Data'!$B$7:$R$2843,4,0)</f>
        <v>15.818199999999999</v>
      </c>
      <c r="D13" s="65">
        <f>VLOOKUP($A13,'Return Data'!$B$7:$R$2843,10,0)</f>
        <v>1.2545999999999999</v>
      </c>
      <c r="E13" s="66">
        <f t="shared" si="0"/>
        <v>13</v>
      </c>
      <c r="F13" s="65">
        <f>VLOOKUP($A13,'Return Data'!$B$7:$R$2843,11,0)</f>
        <v>2.1095999999999999</v>
      </c>
      <c r="G13" s="66">
        <f t="shared" si="1"/>
        <v>6</v>
      </c>
      <c r="H13" s="65">
        <f>VLOOKUP($A13,'Return Data'!$B$7:$R$2843,12,0)</f>
        <v>3.2924000000000002</v>
      </c>
      <c r="I13" s="66">
        <f t="shared" si="2"/>
        <v>9</v>
      </c>
      <c r="J13" s="65">
        <f>VLOOKUP($A13,'Return Data'!$B$7:$R$2843,13,0)</f>
        <v>4.1280999999999999</v>
      </c>
      <c r="K13" s="66">
        <f t="shared" si="3"/>
        <v>8</v>
      </c>
      <c r="L13" s="65">
        <f>VLOOKUP($A13,'Return Data'!$B$7:$R$2843,17,0)</f>
        <v>5.6437999999999997</v>
      </c>
      <c r="M13" s="66">
        <f t="shared" si="4"/>
        <v>2</v>
      </c>
      <c r="N13" s="65">
        <f>VLOOKUP($A13,'Return Data'!$B$7:$R$2843,14,0)</f>
        <v>6.0758000000000001</v>
      </c>
      <c r="O13" s="66">
        <f t="shared" si="5"/>
        <v>1</v>
      </c>
      <c r="P13" s="65">
        <f>VLOOKUP($A13,'Return Data'!$B$7:$R$2843,15,0)</f>
        <v>6.4120999999999997</v>
      </c>
      <c r="Q13" s="66">
        <f t="shared" si="6"/>
        <v>1</v>
      </c>
      <c r="R13" s="65">
        <f>VLOOKUP($A13,'Return Data'!$B$7:$R$2843,16,0)</f>
        <v>6.9302000000000001</v>
      </c>
      <c r="S13" s="67">
        <f t="shared" si="7"/>
        <v>8</v>
      </c>
    </row>
    <row r="14" spans="1:20" x14ac:dyDescent="0.3">
      <c r="A14" s="63" t="s">
        <v>1733</v>
      </c>
      <c r="B14" s="64">
        <f>VLOOKUP($A14,'Return Data'!$B$7:$R$2843,3,0)</f>
        <v>44315</v>
      </c>
      <c r="C14" s="65">
        <f>VLOOKUP($A14,'Return Data'!$B$7:$R$2843,4,0)</f>
        <v>10.8726</v>
      </c>
      <c r="D14" s="65">
        <f>VLOOKUP($A14,'Return Data'!$B$7:$R$2843,10,0)</f>
        <v>0.436</v>
      </c>
      <c r="E14" s="66">
        <f t="shared" si="0"/>
        <v>27</v>
      </c>
      <c r="F14" s="65">
        <f>VLOOKUP($A14,'Return Data'!$B$7:$R$2843,11,0)</f>
        <v>0.67320000000000002</v>
      </c>
      <c r="G14" s="66">
        <f t="shared" si="1"/>
        <v>27</v>
      </c>
      <c r="H14" s="65">
        <f>VLOOKUP($A14,'Return Data'!$B$7:$R$2843,12,0)</f>
        <v>0.71140000000000003</v>
      </c>
      <c r="I14" s="66">
        <f t="shared" si="2"/>
        <v>25</v>
      </c>
      <c r="J14" s="65">
        <f>VLOOKUP($A14,'Return Data'!$B$7:$R$2843,13,0)</f>
        <v>0.56699999999999995</v>
      </c>
      <c r="K14" s="66">
        <f t="shared" si="3"/>
        <v>25</v>
      </c>
      <c r="L14" s="65">
        <f>VLOOKUP($A14,'Return Data'!$B$7:$R$2843,17,0)</f>
        <v>2.0882000000000001</v>
      </c>
      <c r="M14" s="66">
        <f t="shared" si="4"/>
        <v>23</v>
      </c>
      <c r="N14" s="65"/>
      <c r="O14" s="66"/>
      <c r="P14" s="65"/>
      <c r="Q14" s="66"/>
      <c r="R14" s="65">
        <f>VLOOKUP($A14,'Return Data'!$B$7:$R$2843,16,0)</f>
        <v>3.1815000000000002</v>
      </c>
      <c r="S14" s="67">
        <f t="shared" si="7"/>
        <v>26</v>
      </c>
    </row>
    <row r="15" spans="1:20" x14ac:dyDescent="0.3">
      <c r="A15" s="63" t="s">
        <v>1734</v>
      </c>
      <c r="B15" s="64">
        <f>VLOOKUP($A15,'Return Data'!$B$7:$R$2843,3,0)</f>
        <v>44315</v>
      </c>
      <c r="C15" s="65">
        <f>VLOOKUP($A15,'Return Data'!$B$7:$R$2843,4,0)</f>
        <v>15.509</v>
      </c>
      <c r="D15" s="65">
        <f>VLOOKUP($A15,'Return Data'!$B$7:$R$2843,10,0)</f>
        <v>1.2666999999999999</v>
      </c>
      <c r="E15" s="66">
        <f t="shared" si="0"/>
        <v>10</v>
      </c>
      <c r="F15" s="65">
        <f>VLOOKUP($A15,'Return Data'!$B$7:$R$2843,11,0)</f>
        <v>2.0665</v>
      </c>
      <c r="G15" s="66">
        <f t="shared" si="1"/>
        <v>10</v>
      </c>
      <c r="H15" s="65">
        <f>VLOOKUP($A15,'Return Data'!$B$7:$R$2843,12,0)</f>
        <v>3.2418999999999998</v>
      </c>
      <c r="I15" s="66">
        <f t="shared" si="2"/>
        <v>11</v>
      </c>
      <c r="J15" s="65">
        <f>VLOOKUP($A15,'Return Data'!$B$7:$R$2843,13,0)</f>
        <v>3.8780999999999999</v>
      </c>
      <c r="K15" s="66">
        <f t="shared" si="3"/>
        <v>15</v>
      </c>
      <c r="L15" s="65">
        <f>VLOOKUP($A15,'Return Data'!$B$7:$R$2843,17,0)</f>
        <v>5.0430999999999999</v>
      </c>
      <c r="M15" s="66">
        <f t="shared" si="4"/>
        <v>16</v>
      </c>
      <c r="N15" s="65">
        <f>VLOOKUP($A15,'Return Data'!$B$7:$R$2843,14,0)</f>
        <v>5.4650999999999996</v>
      </c>
      <c r="O15" s="66">
        <f t="shared" si="5"/>
        <v>14</v>
      </c>
      <c r="P15" s="65">
        <f>VLOOKUP($A15,'Return Data'!$B$7:$R$2843,15,0)</f>
        <v>5.8695000000000004</v>
      </c>
      <c r="Q15" s="66">
        <f t="shared" si="6"/>
        <v>13</v>
      </c>
      <c r="R15" s="65">
        <f>VLOOKUP($A15,'Return Data'!$B$7:$R$2843,16,0)</f>
        <v>6.3898000000000001</v>
      </c>
      <c r="S15" s="67">
        <f t="shared" si="7"/>
        <v>14</v>
      </c>
    </row>
    <row r="16" spans="1:20" x14ac:dyDescent="0.3">
      <c r="A16" s="63" t="s">
        <v>1735</v>
      </c>
      <c r="B16" s="64">
        <f>VLOOKUP($A16,'Return Data'!$B$7:$R$2843,3,0)</f>
        <v>44315</v>
      </c>
      <c r="C16" s="65">
        <f>VLOOKUP($A16,'Return Data'!$B$7:$R$2843,4,0)</f>
        <v>28.189399999999999</v>
      </c>
      <c r="D16" s="65">
        <f>VLOOKUP($A16,'Return Data'!$B$7:$R$2843,10,0)</f>
        <v>1.2805</v>
      </c>
      <c r="E16" s="66">
        <f t="shared" si="0"/>
        <v>9</v>
      </c>
      <c r="F16" s="65">
        <f>VLOOKUP($A16,'Return Data'!$B$7:$R$2843,11,0)</f>
        <v>2.0468000000000002</v>
      </c>
      <c r="G16" s="66">
        <f t="shared" si="1"/>
        <v>12</v>
      </c>
      <c r="H16" s="65">
        <f>VLOOKUP($A16,'Return Data'!$B$7:$R$2843,12,0)</f>
        <v>3.2046000000000001</v>
      </c>
      <c r="I16" s="66">
        <f t="shared" si="2"/>
        <v>14</v>
      </c>
      <c r="J16" s="65">
        <f>VLOOKUP($A16,'Return Data'!$B$7:$R$2843,13,0)</f>
        <v>4.0364000000000004</v>
      </c>
      <c r="K16" s="66">
        <f t="shared" si="3"/>
        <v>12</v>
      </c>
      <c r="L16" s="65">
        <f>VLOOKUP($A16,'Return Data'!$B$7:$R$2843,17,0)</f>
        <v>5.2911999999999999</v>
      </c>
      <c r="M16" s="66">
        <f t="shared" si="4"/>
        <v>11</v>
      </c>
      <c r="N16" s="65">
        <f>VLOOKUP($A16,'Return Data'!$B$7:$R$2843,14,0)</f>
        <v>5.8349000000000002</v>
      </c>
      <c r="O16" s="66">
        <f t="shared" si="5"/>
        <v>10</v>
      </c>
      <c r="P16" s="65">
        <f>VLOOKUP($A16,'Return Data'!$B$7:$R$2843,15,0)</f>
        <v>6.2054999999999998</v>
      </c>
      <c r="Q16" s="66">
        <f t="shared" si="6"/>
        <v>7</v>
      </c>
      <c r="R16" s="65">
        <f>VLOOKUP($A16,'Return Data'!$B$7:$R$2843,16,0)</f>
        <v>7.3032000000000004</v>
      </c>
      <c r="S16" s="67">
        <f t="shared" si="7"/>
        <v>2</v>
      </c>
    </row>
    <row r="17" spans="1:19" x14ac:dyDescent="0.3">
      <c r="A17" s="63" t="s">
        <v>1736</v>
      </c>
      <c r="B17" s="64">
        <f>VLOOKUP($A17,'Return Data'!$B$7:$R$2843,3,0)</f>
        <v>44315</v>
      </c>
      <c r="C17" s="65">
        <f>VLOOKUP($A17,'Return Data'!$B$7:$R$2843,4,0)</f>
        <v>26.8764</v>
      </c>
      <c r="D17" s="65">
        <f>VLOOKUP($A17,'Return Data'!$B$7:$R$2843,10,0)</f>
        <v>1.2153</v>
      </c>
      <c r="E17" s="66">
        <f t="shared" si="0"/>
        <v>14</v>
      </c>
      <c r="F17" s="65">
        <f>VLOOKUP($A17,'Return Data'!$B$7:$R$2843,11,0)</f>
        <v>2.0004</v>
      </c>
      <c r="G17" s="66">
        <f t="shared" si="1"/>
        <v>14</v>
      </c>
      <c r="H17" s="65">
        <f>VLOOKUP($A17,'Return Data'!$B$7:$R$2843,12,0)</f>
        <v>3.2326000000000001</v>
      </c>
      <c r="I17" s="66">
        <f t="shared" si="2"/>
        <v>12</v>
      </c>
      <c r="J17" s="65">
        <f>VLOOKUP($A17,'Return Data'!$B$7:$R$2843,13,0)</f>
        <v>4.0450999999999997</v>
      </c>
      <c r="K17" s="66">
        <f t="shared" si="3"/>
        <v>10</v>
      </c>
      <c r="L17" s="65">
        <f>VLOOKUP($A17,'Return Data'!$B$7:$R$2843,17,0)</f>
        <v>5.2465999999999999</v>
      </c>
      <c r="M17" s="66">
        <f t="shared" si="4"/>
        <v>14</v>
      </c>
      <c r="N17" s="65">
        <f>VLOOKUP($A17,'Return Data'!$B$7:$R$2843,14,0)</f>
        <v>5.8701999999999996</v>
      </c>
      <c r="O17" s="66">
        <f t="shared" si="5"/>
        <v>8</v>
      </c>
      <c r="P17" s="65">
        <f>VLOOKUP($A17,'Return Data'!$B$7:$R$2843,15,0)</f>
        <v>6.1809000000000003</v>
      </c>
      <c r="Q17" s="66">
        <f t="shared" si="6"/>
        <v>8</v>
      </c>
      <c r="R17" s="65">
        <f>VLOOKUP($A17,'Return Data'!$B$7:$R$2843,16,0)</f>
        <v>7.1661000000000001</v>
      </c>
      <c r="S17" s="67">
        <f t="shared" si="7"/>
        <v>5</v>
      </c>
    </row>
    <row r="18" spans="1:19" x14ac:dyDescent="0.3">
      <c r="A18" s="63" t="s">
        <v>1737</v>
      </c>
      <c r="B18" s="64">
        <f>VLOOKUP($A18,'Return Data'!$B$7:$R$2843,3,0)</f>
        <v>44315</v>
      </c>
      <c r="C18" s="65">
        <f>VLOOKUP($A18,'Return Data'!$B$7:$R$2843,4,0)</f>
        <v>14.831300000000001</v>
      </c>
      <c r="D18" s="65">
        <f>VLOOKUP($A18,'Return Data'!$B$7:$R$2843,10,0)</f>
        <v>1.0327</v>
      </c>
      <c r="E18" s="66">
        <f t="shared" si="0"/>
        <v>21</v>
      </c>
      <c r="F18" s="65">
        <f>VLOOKUP($A18,'Return Data'!$B$7:$R$2843,11,0)</f>
        <v>1.4023000000000001</v>
      </c>
      <c r="G18" s="66">
        <f t="shared" si="1"/>
        <v>23</v>
      </c>
      <c r="H18" s="65">
        <f>VLOOKUP($A18,'Return Data'!$B$7:$R$2843,12,0)</f>
        <v>2.2334000000000001</v>
      </c>
      <c r="I18" s="66">
        <f t="shared" si="2"/>
        <v>22</v>
      </c>
      <c r="J18" s="65">
        <f>VLOOKUP($A18,'Return Data'!$B$7:$R$2843,13,0)</f>
        <v>2.7198000000000002</v>
      </c>
      <c r="K18" s="66">
        <f t="shared" si="3"/>
        <v>22</v>
      </c>
      <c r="L18" s="65">
        <f>VLOOKUP($A18,'Return Data'!$B$7:$R$2843,17,0)</f>
        <v>4.5499000000000001</v>
      </c>
      <c r="M18" s="66">
        <f t="shared" si="4"/>
        <v>19</v>
      </c>
      <c r="N18" s="65">
        <f>VLOOKUP($A18,'Return Data'!$B$7:$R$2843,14,0)</f>
        <v>5.1018999999999997</v>
      </c>
      <c r="O18" s="66">
        <f t="shared" si="5"/>
        <v>16</v>
      </c>
      <c r="P18" s="65">
        <f>VLOOKUP($A18,'Return Data'!$B$7:$R$2843,15,0)</f>
        <v>5.8278999999999996</v>
      </c>
      <c r="Q18" s="66">
        <f t="shared" si="6"/>
        <v>14</v>
      </c>
      <c r="R18" s="65">
        <f>VLOOKUP($A18,'Return Data'!$B$7:$R$2843,16,0)</f>
        <v>6.3888999999999996</v>
      </c>
      <c r="S18" s="67">
        <f t="shared" si="7"/>
        <v>15</v>
      </c>
    </row>
    <row r="19" spans="1:19" x14ac:dyDescent="0.3">
      <c r="A19" s="63" t="s">
        <v>1738</v>
      </c>
      <c r="B19" s="64">
        <f>VLOOKUP($A19,'Return Data'!$B$7:$R$2843,3,0)</f>
        <v>44315</v>
      </c>
      <c r="C19" s="65">
        <f>VLOOKUP($A19,'Return Data'!$B$7:$R$2843,4,0)</f>
        <v>26.135899999999999</v>
      </c>
      <c r="D19" s="65">
        <f>VLOOKUP($A19,'Return Data'!$B$7:$R$2843,10,0)</f>
        <v>1.256</v>
      </c>
      <c r="E19" s="66">
        <f t="shared" si="0"/>
        <v>12</v>
      </c>
      <c r="F19" s="65">
        <f>VLOOKUP($A19,'Return Data'!$B$7:$R$2843,11,0)</f>
        <v>2.0356000000000001</v>
      </c>
      <c r="G19" s="66">
        <f t="shared" si="1"/>
        <v>13</v>
      </c>
      <c r="H19" s="65">
        <f>VLOOKUP($A19,'Return Data'!$B$7:$R$2843,12,0)</f>
        <v>3.1714000000000002</v>
      </c>
      <c r="I19" s="66">
        <f t="shared" si="2"/>
        <v>15</v>
      </c>
      <c r="J19" s="65">
        <f>VLOOKUP($A19,'Return Data'!$B$7:$R$2843,13,0)</f>
        <v>4.2392000000000003</v>
      </c>
      <c r="K19" s="66">
        <f t="shared" si="3"/>
        <v>6</v>
      </c>
      <c r="L19" s="65">
        <f>VLOOKUP($A19,'Return Data'!$B$7:$R$2843,17,0)</f>
        <v>5.4560000000000004</v>
      </c>
      <c r="M19" s="66">
        <f t="shared" si="4"/>
        <v>6</v>
      </c>
      <c r="N19" s="65">
        <f>VLOOKUP($A19,'Return Data'!$B$7:$R$2843,14,0)</f>
        <v>5.7473999999999998</v>
      </c>
      <c r="O19" s="66">
        <f t="shared" si="5"/>
        <v>12</v>
      </c>
      <c r="P19" s="65">
        <f>VLOOKUP($A19,'Return Data'!$B$7:$R$2843,15,0)</f>
        <v>6.1207000000000003</v>
      </c>
      <c r="Q19" s="66">
        <f t="shared" si="6"/>
        <v>10</v>
      </c>
      <c r="R19" s="65">
        <f>VLOOKUP($A19,'Return Data'!$B$7:$R$2843,16,0)</f>
        <v>7.0293999999999999</v>
      </c>
      <c r="S19" s="67">
        <f t="shared" si="7"/>
        <v>6</v>
      </c>
    </row>
    <row r="20" spans="1:19" x14ac:dyDescent="0.3">
      <c r="A20" s="63" t="s">
        <v>1739</v>
      </c>
      <c r="B20" s="64">
        <f>VLOOKUP($A20,'Return Data'!$B$7:$R$2843,3,0)</f>
        <v>44315</v>
      </c>
      <c r="C20" s="65">
        <f>VLOOKUP($A20,'Return Data'!$B$7:$R$2843,4,0)</f>
        <v>10.673299999999999</v>
      </c>
      <c r="D20" s="65">
        <f>VLOOKUP($A20,'Return Data'!$B$7:$R$2843,10,0)</f>
        <v>0.9486</v>
      </c>
      <c r="E20" s="66">
        <f t="shared" si="0"/>
        <v>24</v>
      </c>
      <c r="F20" s="65">
        <f>VLOOKUP($A20,'Return Data'!$B$7:$R$2843,11,0)</f>
        <v>1.4977</v>
      </c>
      <c r="G20" s="66">
        <f t="shared" si="1"/>
        <v>22</v>
      </c>
      <c r="H20" s="65">
        <f>VLOOKUP($A20,'Return Data'!$B$7:$R$2843,12,0)</f>
        <v>2.4672999999999998</v>
      </c>
      <c r="I20" s="66">
        <f t="shared" si="2"/>
        <v>20</v>
      </c>
      <c r="J20" s="65">
        <f>VLOOKUP($A20,'Return Data'!$B$7:$R$2843,13,0)</f>
        <v>3.2343999999999999</v>
      </c>
      <c r="K20" s="66">
        <f t="shared" si="3"/>
        <v>18</v>
      </c>
      <c r="L20" s="65"/>
      <c r="M20" s="66"/>
      <c r="N20" s="65"/>
      <c r="O20" s="66"/>
      <c r="P20" s="65"/>
      <c r="Q20" s="66"/>
      <c r="R20" s="65">
        <f>VLOOKUP($A20,'Return Data'!$B$7:$R$2843,16,0)</f>
        <v>4.0572999999999997</v>
      </c>
      <c r="S20" s="67">
        <f t="shared" si="7"/>
        <v>23</v>
      </c>
    </row>
    <row r="21" spans="1:19" x14ac:dyDescent="0.3">
      <c r="A21" s="63" t="s">
        <v>1740</v>
      </c>
      <c r="B21" s="64">
        <f>VLOOKUP($A21,'Return Data'!$B$7:$R$2843,3,0)</f>
        <v>44315</v>
      </c>
      <c r="C21" s="65">
        <f>VLOOKUP($A21,'Return Data'!$B$7:$R$2843,4,0)</f>
        <v>27.080400000000001</v>
      </c>
      <c r="D21" s="65">
        <f>VLOOKUP($A21,'Return Data'!$B$7:$R$2843,10,0)</f>
        <v>0.75190000000000001</v>
      </c>
      <c r="E21" s="66">
        <f t="shared" si="0"/>
        <v>26</v>
      </c>
      <c r="F21" s="65">
        <f>VLOOKUP($A21,'Return Data'!$B$7:$R$2843,11,0)</f>
        <v>1.1814</v>
      </c>
      <c r="G21" s="66">
        <f t="shared" si="1"/>
        <v>26</v>
      </c>
      <c r="H21" s="65">
        <f>VLOOKUP($A21,'Return Data'!$B$7:$R$2843,12,0)</f>
        <v>1.9674</v>
      </c>
      <c r="I21" s="66">
        <f t="shared" si="2"/>
        <v>24</v>
      </c>
      <c r="J21" s="65">
        <f>VLOOKUP($A21,'Return Data'!$B$7:$R$2843,13,0)</f>
        <v>2.2890000000000001</v>
      </c>
      <c r="K21" s="66">
        <f t="shared" si="3"/>
        <v>23</v>
      </c>
      <c r="L21" s="65">
        <f>VLOOKUP($A21,'Return Data'!$B$7:$R$2843,17,0)</f>
        <v>3.6920000000000002</v>
      </c>
      <c r="M21" s="66">
        <f t="shared" si="4"/>
        <v>21</v>
      </c>
      <c r="N21" s="65">
        <f>VLOOKUP($A21,'Return Data'!$B$7:$R$2843,14,0)</f>
        <v>4.4829999999999997</v>
      </c>
      <c r="O21" s="66">
        <f t="shared" si="5"/>
        <v>17</v>
      </c>
      <c r="P21" s="65">
        <f>VLOOKUP($A21,'Return Data'!$B$7:$R$2843,15,0)</f>
        <v>5.2039999999999997</v>
      </c>
      <c r="Q21" s="66">
        <f t="shared" si="6"/>
        <v>15</v>
      </c>
      <c r="R21" s="65">
        <f>VLOOKUP($A21,'Return Data'!$B$7:$R$2843,16,0)</f>
        <v>6.5499000000000001</v>
      </c>
      <c r="S21" s="67">
        <f t="shared" si="7"/>
        <v>12</v>
      </c>
    </row>
    <row r="22" spans="1:19" x14ac:dyDescent="0.3">
      <c r="A22" s="63" t="s">
        <v>1741</v>
      </c>
      <c r="B22" s="64">
        <f>VLOOKUP($A22,'Return Data'!$B$7:$R$2843,3,0)</f>
        <v>44315</v>
      </c>
      <c r="C22" s="65">
        <f>VLOOKUP($A22,'Return Data'!$B$7:$R$2843,4,0)</f>
        <v>30.421399999999998</v>
      </c>
      <c r="D22" s="65">
        <f>VLOOKUP($A22,'Return Data'!$B$7:$R$2843,10,0)</f>
        <v>1.3108</v>
      </c>
      <c r="E22" s="66">
        <f t="shared" si="0"/>
        <v>6</v>
      </c>
      <c r="F22" s="65">
        <f>VLOOKUP($A22,'Return Data'!$B$7:$R$2843,11,0)</f>
        <v>2.1482999999999999</v>
      </c>
      <c r="G22" s="66">
        <f t="shared" si="1"/>
        <v>4</v>
      </c>
      <c r="H22" s="65">
        <f>VLOOKUP($A22,'Return Data'!$B$7:$R$2843,12,0)</f>
        <v>3.4037999999999999</v>
      </c>
      <c r="I22" s="66">
        <f t="shared" si="2"/>
        <v>4</v>
      </c>
      <c r="J22" s="65">
        <f>VLOOKUP($A22,'Return Data'!$B$7:$R$2843,13,0)</f>
        <v>4.2592999999999996</v>
      </c>
      <c r="K22" s="66">
        <f t="shared" si="3"/>
        <v>5</v>
      </c>
      <c r="L22" s="65">
        <f>VLOOKUP($A22,'Return Data'!$B$7:$R$2843,17,0)</f>
        <v>5.3803000000000001</v>
      </c>
      <c r="M22" s="66">
        <f t="shared" si="4"/>
        <v>9</v>
      </c>
      <c r="N22" s="65">
        <f>VLOOKUP($A22,'Return Data'!$B$7:$R$2843,14,0)</f>
        <v>5.8906999999999998</v>
      </c>
      <c r="O22" s="66">
        <f t="shared" si="5"/>
        <v>6</v>
      </c>
      <c r="P22" s="65">
        <f>VLOOKUP($A22,'Return Data'!$B$7:$R$2843,15,0)</f>
        <v>6.2310999999999996</v>
      </c>
      <c r="Q22" s="66">
        <f t="shared" si="6"/>
        <v>5</v>
      </c>
      <c r="R22" s="65">
        <f>VLOOKUP($A22,'Return Data'!$B$7:$R$2843,16,0)</f>
        <v>7.2854000000000001</v>
      </c>
      <c r="S22" s="67">
        <f t="shared" si="7"/>
        <v>3</v>
      </c>
    </row>
    <row r="23" spans="1:19" x14ac:dyDescent="0.3">
      <c r="A23" s="63" t="s">
        <v>1742</v>
      </c>
      <c r="B23" s="64">
        <f>VLOOKUP($A23,'Return Data'!$B$7:$R$2843,3,0)</f>
        <v>44315</v>
      </c>
      <c r="C23" s="65">
        <f>VLOOKUP($A23,'Return Data'!$B$7:$R$2843,4,0)</f>
        <v>15.656000000000001</v>
      </c>
      <c r="D23" s="65">
        <f>VLOOKUP($A23,'Return Data'!$B$7:$R$2843,10,0)</f>
        <v>1.3661000000000001</v>
      </c>
      <c r="E23" s="66">
        <f t="shared" si="0"/>
        <v>4</v>
      </c>
      <c r="F23" s="65">
        <f>VLOOKUP($A23,'Return Data'!$B$7:$R$2843,11,0)</f>
        <v>2.1598999999999999</v>
      </c>
      <c r="G23" s="66">
        <f t="shared" si="1"/>
        <v>3</v>
      </c>
      <c r="H23" s="65">
        <f>VLOOKUP($A23,'Return Data'!$B$7:$R$2843,12,0)</f>
        <v>3.456</v>
      </c>
      <c r="I23" s="66">
        <f t="shared" si="2"/>
        <v>3</v>
      </c>
      <c r="J23" s="65">
        <f>VLOOKUP($A23,'Return Data'!$B$7:$R$2843,13,0)</f>
        <v>4.4499000000000004</v>
      </c>
      <c r="K23" s="66">
        <f t="shared" si="3"/>
        <v>2</v>
      </c>
      <c r="L23" s="65">
        <f>VLOOKUP($A23,'Return Data'!$B$7:$R$2843,17,0)</f>
        <v>5.6380999999999997</v>
      </c>
      <c r="M23" s="66">
        <f t="shared" si="4"/>
        <v>3</v>
      </c>
      <c r="N23" s="65">
        <f>VLOOKUP($A23,'Return Data'!$B$7:$R$2843,14,0)</f>
        <v>5.9779999999999998</v>
      </c>
      <c r="O23" s="66">
        <f t="shared" si="5"/>
        <v>4</v>
      </c>
      <c r="P23" s="65">
        <f>VLOOKUP($A23,'Return Data'!$B$7:$R$2843,15,0)</f>
        <v>6.2980999999999998</v>
      </c>
      <c r="Q23" s="66">
        <f t="shared" si="6"/>
        <v>4</v>
      </c>
      <c r="R23" s="65">
        <f>VLOOKUP($A23,'Return Data'!$B$7:$R$2843,16,0)</f>
        <v>6.7777000000000003</v>
      </c>
      <c r="S23" s="67">
        <f t="shared" si="7"/>
        <v>10</v>
      </c>
    </row>
    <row r="24" spans="1:19" x14ac:dyDescent="0.3">
      <c r="A24" s="63" t="s">
        <v>1743</v>
      </c>
      <c r="B24" s="64">
        <f>VLOOKUP($A24,'Return Data'!$B$7:$R$2843,3,0)</f>
        <v>44315</v>
      </c>
      <c r="C24" s="65">
        <f>VLOOKUP($A24,'Return Data'!$B$7:$R$2843,4,0)</f>
        <v>11.1616</v>
      </c>
      <c r="D24" s="65">
        <f>VLOOKUP($A24,'Return Data'!$B$7:$R$2843,10,0)</f>
        <v>1.1088</v>
      </c>
      <c r="E24" s="66">
        <f t="shared" si="0"/>
        <v>20</v>
      </c>
      <c r="F24" s="65">
        <f>VLOOKUP($A24,'Return Data'!$B$7:$R$2843,11,0)</f>
        <v>1.6677999999999999</v>
      </c>
      <c r="G24" s="66">
        <f t="shared" si="1"/>
        <v>21</v>
      </c>
      <c r="H24" s="65">
        <f>VLOOKUP($A24,'Return Data'!$B$7:$R$2843,12,0)</f>
        <v>2.6316000000000002</v>
      </c>
      <c r="I24" s="66">
        <f t="shared" si="2"/>
        <v>19</v>
      </c>
      <c r="J24" s="65">
        <f>VLOOKUP($A24,'Return Data'!$B$7:$R$2843,13,0)</f>
        <v>3.2229000000000001</v>
      </c>
      <c r="K24" s="66">
        <f t="shared" si="3"/>
        <v>20</v>
      </c>
      <c r="L24" s="65">
        <f>VLOOKUP($A24,'Return Data'!$B$7:$R$2843,17,0)</f>
        <v>4.7366999999999999</v>
      </c>
      <c r="M24" s="66">
        <f t="shared" si="4"/>
        <v>18</v>
      </c>
      <c r="N24" s="65"/>
      <c r="O24" s="66"/>
      <c r="P24" s="65"/>
      <c r="Q24" s="66"/>
      <c r="R24" s="65">
        <f>VLOOKUP($A24,'Return Data'!$B$7:$R$2843,16,0)</f>
        <v>4.9821</v>
      </c>
      <c r="S24" s="67">
        <f t="shared" si="7"/>
        <v>20</v>
      </c>
    </row>
    <row r="25" spans="1:19" x14ac:dyDescent="0.3">
      <c r="A25" s="63" t="s">
        <v>1744</v>
      </c>
      <c r="B25" s="64">
        <f>VLOOKUP($A25,'Return Data'!$B$7:$R$2843,3,0)</f>
        <v>44315</v>
      </c>
      <c r="C25" s="65">
        <f>VLOOKUP($A25,'Return Data'!$B$7:$R$2843,4,0)</f>
        <v>10.245699999999999</v>
      </c>
      <c r="D25" s="65">
        <f>VLOOKUP($A25,'Return Data'!$B$7:$R$2843,10,0)</f>
        <v>1.0005999999999999</v>
      </c>
      <c r="E25" s="66">
        <f t="shared" si="0"/>
        <v>22</v>
      </c>
      <c r="F25" s="65">
        <f>VLOOKUP($A25,'Return Data'!$B$7:$R$2843,11,0)</f>
        <v>1.7346999999999999</v>
      </c>
      <c r="G25" s="66">
        <f t="shared" si="1"/>
        <v>20</v>
      </c>
      <c r="H25" s="65"/>
      <c r="I25" s="66"/>
      <c r="J25" s="65"/>
      <c r="K25" s="66"/>
      <c r="L25" s="65"/>
      <c r="M25" s="66"/>
      <c r="N25" s="65"/>
      <c r="O25" s="66"/>
      <c r="P25" s="65"/>
      <c r="Q25" s="66"/>
      <c r="R25" s="65">
        <f>VLOOKUP($A25,'Return Data'!$B$7:$R$2843,16,0)</f>
        <v>2.4569999999999999</v>
      </c>
      <c r="S25" s="67">
        <f t="shared" si="7"/>
        <v>27</v>
      </c>
    </row>
    <row r="26" spans="1:19" x14ac:dyDescent="0.3">
      <c r="A26" s="63" t="s">
        <v>1745</v>
      </c>
      <c r="B26" s="64">
        <f>VLOOKUP($A26,'Return Data'!$B$7:$R$2843,3,0)</f>
        <v>44315</v>
      </c>
      <c r="C26" s="65">
        <f>VLOOKUP($A26,'Return Data'!$B$7:$R$2843,4,0)</f>
        <v>10.348000000000001</v>
      </c>
      <c r="D26" s="65">
        <f>VLOOKUP($A26,'Return Data'!$B$7:$R$2843,10,0)</f>
        <v>1.1634</v>
      </c>
      <c r="E26" s="66">
        <f t="shared" si="0"/>
        <v>17</v>
      </c>
      <c r="F26" s="65">
        <f>VLOOKUP($A26,'Return Data'!$B$7:$R$2843,11,0)</f>
        <v>1.9908999999999999</v>
      </c>
      <c r="G26" s="66">
        <f t="shared" si="1"/>
        <v>15</v>
      </c>
      <c r="H26" s="65"/>
      <c r="I26" s="66"/>
      <c r="J26" s="65"/>
      <c r="K26" s="66"/>
      <c r="L26" s="65"/>
      <c r="M26" s="66"/>
      <c r="N26" s="65"/>
      <c r="O26" s="66"/>
      <c r="P26" s="65"/>
      <c r="Q26" s="66"/>
      <c r="R26" s="65">
        <f>VLOOKUP($A26,'Return Data'!$B$7:$R$2843,16,0)</f>
        <v>3.48</v>
      </c>
      <c r="S26" s="67">
        <f t="shared" si="7"/>
        <v>25</v>
      </c>
    </row>
    <row r="27" spans="1:19" x14ac:dyDescent="0.3">
      <c r="A27" s="63" t="s">
        <v>1746</v>
      </c>
      <c r="B27" s="64">
        <f>VLOOKUP($A27,'Return Data'!$B$7:$R$2843,3,0)</f>
        <v>44315</v>
      </c>
      <c r="C27" s="65">
        <f>VLOOKUP($A27,'Return Data'!$B$7:$R$2843,4,0)</f>
        <v>21.928699999999999</v>
      </c>
      <c r="D27" s="65">
        <f>VLOOKUP($A27,'Return Data'!$B$7:$R$2843,10,0)</f>
        <v>1.3018000000000001</v>
      </c>
      <c r="E27" s="66">
        <f t="shared" si="0"/>
        <v>7</v>
      </c>
      <c r="F27" s="65">
        <f>VLOOKUP($A27,'Return Data'!$B$7:$R$2843,11,0)</f>
        <v>2.1032000000000002</v>
      </c>
      <c r="G27" s="66">
        <f t="shared" si="1"/>
        <v>8</v>
      </c>
      <c r="H27" s="65">
        <f>VLOOKUP($A27,'Return Data'!$B$7:$R$2843,12,0)</f>
        <v>3.3203</v>
      </c>
      <c r="I27" s="66">
        <f t="shared" si="2"/>
        <v>7</v>
      </c>
      <c r="J27" s="65">
        <f>VLOOKUP($A27,'Return Data'!$B$7:$R$2843,13,0)</f>
        <v>4.3090999999999999</v>
      </c>
      <c r="K27" s="66">
        <f t="shared" si="3"/>
        <v>3</v>
      </c>
      <c r="L27" s="65">
        <f>VLOOKUP($A27,'Return Data'!$B$7:$R$2843,17,0)</f>
        <v>5.4931999999999999</v>
      </c>
      <c r="M27" s="66">
        <f t="shared" si="4"/>
        <v>5</v>
      </c>
      <c r="N27" s="65">
        <f>VLOOKUP($A27,'Return Data'!$B$7:$R$2843,14,0)</f>
        <v>6.0639000000000003</v>
      </c>
      <c r="O27" s="66">
        <f t="shared" si="5"/>
        <v>2</v>
      </c>
      <c r="P27" s="65">
        <f>VLOOKUP($A27,'Return Data'!$B$7:$R$2843,15,0)</f>
        <v>6.4111000000000002</v>
      </c>
      <c r="Q27" s="66">
        <f t="shared" si="6"/>
        <v>2</v>
      </c>
      <c r="R27" s="65">
        <f>VLOOKUP($A27,'Return Data'!$B$7:$R$2843,16,0)</f>
        <v>7.3606999999999996</v>
      </c>
      <c r="S27" s="67">
        <f t="shared" si="7"/>
        <v>1</v>
      </c>
    </row>
    <row r="28" spans="1:19" x14ac:dyDescent="0.3">
      <c r="A28" s="63" t="s">
        <v>1747</v>
      </c>
      <c r="B28" s="64">
        <f>VLOOKUP($A28,'Return Data'!$B$7:$R$2843,3,0)</f>
        <v>44315</v>
      </c>
      <c r="C28" s="65">
        <f>VLOOKUP($A28,'Return Data'!$B$7:$R$2843,4,0)</f>
        <v>15.210900000000001</v>
      </c>
      <c r="D28" s="65">
        <f>VLOOKUP($A28,'Return Data'!$B$7:$R$2843,10,0)</f>
        <v>1.1827000000000001</v>
      </c>
      <c r="E28" s="66">
        <f t="shared" si="0"/>
        <v>16</v>
      </c>
      <c r="F28" s="65">
        <f>VLOOKUP($A28,'Return Data'!$B$7:$R$2843,11,0)</f>
        <v>1.9763999999999999</v>
      </c>
      <c r="G28" s="66">
        <f t="shared" si="1"/>
        <v>16</v>
      </c>
      <c r="H28" s="65">
        <f>VLOOKUP($A28,'Return Data'!$B$7:$R$2843,12,0)</f>
        <v>3.3146</v>
      </c>
      <c r="I28" s="66">
        <f t="shared" si="2"/>
        <v>8</v>
      </c>
      <c r="J28" s="65">
        <f>VLOOKUP($A28,'Return Data'!$B$7:$R$2843,13,0)</f>
        <v>3.9584999999999999</v>
      </c>
      <c r="K28" s="66">
        <f t="shared" si="3"/>
        <v>14</v>
      </c>
      <c r="L28" s="65">
        <f>VLOOKUP($A28,'Return Data'!$B$7:$R$2843,17,0)</f>
        <v>5.0556000000000001</v>
      </c>
      <c r="M28" s="66">
        <f t="shared" si="4"/>
        <v>15</v>
      </c>
      <c r="N28" s="65">
        <f>VLOOKUP($A28,'Return Data'!$B$7:$R$2843,14,0)</f>
        <v>5.4862000000000002</v>
      </c>
      <c r="O28" s="66">
        <f t="shared" si="5"/>
        <v>13</v>
      </c>
      <c r="P28" s="65">
        <f>VLOOKUP($A28,'Return Data'!$B$7:$R$2843,15,0)</f>
        <v>5.9324000000000003</v>
      </c>
      <c r="Q28" s="66">
        <f t="shared" si="6"/>
        <v>11</v>
      </c>
      <c r="R28" s="65">
        <f>VLOOKUP($A28,'Return Data'!$B$7:$R$2843,16,0)</f>
        <v>6.4835000000000003</v>
      </c>
      <c r="S28" s="67">
        <f t="shared" si="7"/>
        <v>13</v>
      </c>
    </row>
    <row r="29" spans="1:19" x14ac:dyDescent="0.3">
      <c r="A29" s="63" t="s">
        <v>1748</v>
      </c>
      <c r="B29" s="64">
        <f>VLOOKUP($A29,'Return Data'!$B$7:$R$2843,3,0)</f>
        <v>44315</v>
      </c>
      <c r="C29" s="65">
        <f>VLOOKUP($A29,'Return Data'!$B$7:$R$2843,4,0)</f>
        <v>11.9521</v>
      </c>
      <c r="D29" s="65">
        <f>VLOOKUP($A29,'Return Data'!$B$7:$R$2843,10,0)</f>
        <v>0.96130000000000004</v>
      </c>
      <c r="E29" s="66">
        <f t="shared" si="0"/>
        <v>23</v>
      </c>
      <c r="F29" s="65">
        <f>VLOOKUP($A29,'Return Data'!$B$7:$R$2843,11,0)</f>
        <v>1.3817999999999999</v>
      </c>
      <c r="G29" s="66">
        <f t="shared" si="1"/>
        <v>24</v>
      </c>
      <c r="H29" s="65">
        <f>VLOOKUP($A29,'Return Data'!$B$7:$R$2843,12,0)</f>
        <v>2.1459999999999999</v>
      </c>
      <c r="I29" s="66">
        <f t="shared" si="2"/>
        <v>23</v>
      </c>
      <c r="J29" s="65">
        <f>VLOOKUP($A29,'Return Data'!$B$7:$R$2843,13,0)</f>
        <v>1.9473</v>
      </c>
      <c r="K29" s="66">
        <f t="shared" si="3"/>
        <v>24</v>
      </c>
      <c r="L29" s="65">
        <f>VLOOKUP($A29,'Return Data'!$B$7:$R$2843,17,0)</f>
        <v>3.2092000000000001</v>
      </c>
      <c r="M29" s="66">
        <f t="shared" si="4"/>
        <v>22</v>
      </c>
      <c r="N29" s="65">
        <f>VLOOKUP($A29,'Return Data'!$B$7:$R$2843,14,0)</f>
        <v>1.9155</v>
      </c>
      <c r="O29" s="66">
        <f t="shared" si="5"/>
        <v>18</v>
      </c>
      <c r="P29" s="65"/>
      <c r="Q29" s="66"/>
      <c r="R29" s="65">
        <f>VLOOKUP($A29,'Return Data'!$B$7:$R$2843,16,0)</f>
        <v>3.6126999999999998</v>
      </c>
      <c r="S29" s="67">
        <f t="shared" si="7"/>
        <v>24</v>
      </c>
    </row>
    <row r="30" spans="1:19" x14ac:dyDescent="0.3">
      <c r="A30" s="63" t="s">
        <v>1749</v>
      </c>
      <c r="B30" s="64">
        <f>VLOOKUP($A30,'Return Data'!$B$7:$R$2843,3,0)</f>
        <v>44315</v>
      </c>
      <c r="C30" s="65">
        <f>VLOOKUP($A30,'Return Data'!$B$7:$R$2843,4,0)</f>
        <v>27.401199999999999</v>
      </c>
      <c r="D30" s="65">
        <f>VLOOKUP($A30,'Return Data'!$B$7:$R$2843,10,0)</f>
        <v>1.2134</v>
      </c>
      <c r="E30" s="66">
        <f t="shared" si="0"/>
        <v>15</v>
      </c>
      <c r="F30" s="65">
        <f>VLOOKUP($A30,'Return Data'!$B$7:$R$2843,11,0)</f>
        <v>1.8657999999999999</v>
      </c>
      <c r="G30" s="66">
        <f t="shared" si="1"/>
        <v>19</v>
      </c>
      <c r="H30" s="65">
        <f>VLOOKUP($A30,'Return Data'!$B$7:$R$2843,12,0)</f>
        <v>2.8508</v>
      </c>
      <c r="I30" s="66">
        <f t="shared" si="2"/>
        <v>18</v>
      </c>
      <c r="J30" s="65">
        <f>VLOOKUP($A30,'Return Data'!$B$7:$R$2843,13,0)</f>
        <v>3.2115</v>
      </c>
      <c r="K30" s="66">
        <f t="shared" si="3"/>
        <v>21</v>
      </c>
      <c r="L30" s="65">
        <f>VLOOKUP($A30,'Return Data'!$B$7:$R$2843,17,0)</f>
        <v>4.8579999999999997</v>
      </c>
      <c r="M30" s="66">
        <f t="shared" si="4"/>
        <v>17</v>
      </c>
      <c r="N30" s="65">
        <f>VLOOKUP($A30,'Return Data'!$B$7:$R$2843,14,0)</f>
        <v>5.4370000000000003</v>
      </c>
      <c r="O30" s="66">
        <f t="shared" si="5"/>
        <v>15</v>
      </c>
      <c r="P30" s="65">
        <f>VLOOKUP($A30,'Return Data'!$B$7:$R$2843,15,0)</f>
        <v>5.8955000000000002</v>
      </c>
      <c r="Q30" s="66">
        <f t="shared" si="6"/>
        <v>12</v>
      </c>
      <c r="R30" s="65">
        <f>VLOOKUP($A30,'Return Data'!$B$7:$R$2843,16,0)</f>
        <v>6.9329000000000001</v>
      </c>
      <c r="S30" s="67">
        <f t="shared" si="7"/>
        <v>7</v>
      </c>
    </row>
    <row r="31" spans="1:19" x14ac:dyDescent="0.3">
      <c r="A31" s="63" t="s">
        <v>1750</v>
      </c>
      <c r="B31" s="64">
        <f>VLOOKUP($A31,'Return Data'!$B$7:$R$2843,3,0)</f>
        <v>44315</v>
      </c>
      <c r="C31" s="65">
        <f>VLOOKUP($A31,'Return Data'!$B$7:$R$2843,4,0)</f>
        <v>10.5512</v>
      </c>
      <c r="D31" s="65">
        <f>VLOOKUP($A31,'Return Data'!$B$7:$R$2843,10,0)</f>
        <v>1.3924000000000001</v>
      </c>
      <c r="E31" s="66">
        <f t="shared" si="0"/>
        <v>1</v>
      </c>
      <c r="F31" s="65">
        <f>VLOOKUP($A31,'Return Data'!$B$7:$R$2843,11,0)</f>
        <v>2.1038000000000001</v>
      </c>
      <c r="G31" s="66">
        <f t="shared" si="1"/>
        <v>7</v>
      </c>
      <c r="H31" s="65">
        <f>VLOOKUP($A31,'Return Data'!$B$7:$R$2843,12,0)</f>
        <v>3.7911000000000001</v>
      </c>
      <c r="I31" s="66">
        <f t="shared" si="2"/>
        <v>1</v>
      </c>
      <c r="J31" s="65">
        <f>VLOOKUP($A31,'Return Data'!$B$7:$R$2843,13,0)</f>
        <v>4.0305999999999997</v>
      </c>
      <c r="K31" s="66">
        <f t="shared" si="3"/>
        <v>13</v>
      </c>
      <c r="L31" s="65"/>
      <c r="M31" s="66"/>
      <c r="N31" s="65"/>
      <c r="O31" s="66"/>
      <c r="P31" s="65"/>
      <c r="Q31" s="66"/>
      <c r="R31" s="65">
        <f>VLOOKUP($A31,'Return Data'!$B$7:$R$2843,16,0)</f>
        <v>4.4481000000000002</v>
      </c>
      <c r="S31" s="67">
        <f t="shared" si="7"/>
        <v>22</v>
      </c>
    </row>
    <row r="32" spans="1:19" x14ac:dyDescent="0.3">
      <c r="A32" s="63" t="s">
        <v>1751</v>
      </c>
      <c r="B32" s="64">
        <f>VLOOKUP($A32,'Return Data'!$B$7:$R$2843,3,0)</f>
        <v>44315</v>
      </c>
      <c r="C32" s="65">
        <f>VLOOKUP($A32,'Return Data'!$B$7:$R$2843,4,0)</f>
        <v>11.5288</v>
      </c>
      <c r="D32" s="65">
        <f>VLOOKUP($A32,'Return Data'!$B$7:$R$2843,10,0)</f>
        <v>1.3895</v>
      </c>
      <c r="E32" s="66">
        <f t="shared" si="0"/>
        <v>2</v>
      </c>
      <c r="F32" s="65">
        <f>VLOOKUP($A32,'Return Data'!$B$7:$R$2843,11,0)</f>
        <v>2.2545999999999999</v>
      </c>
      <c r="G32" s="66">
        <f t="shared" si="1"/>
        <v>1</v>
      </c>
      <c r="H32" s="65">
        <f>VLOOKUP($A32,'Return Data'!$B$7:$R$2843,12,0)</f>
        <v>3.5718999999999999</v>
      </c>
      <c r="I32" s="66">
        <f t="shared" si="2"/>
        <v>2</v>
      </c>
      <c r="J32" s="65">
        <f>VLOOKUP($A32,'Return Data'!$B$7:$R$2843,13,0)</f>
        <v>4.7424999999999997</v>
      </c>
      <c r="K32" s="66">
        <f t="shared" si="3"/>
        <v>1</v>
      </c>
      <c r="L32" s="65">
        <f>VLOOKUP($A32,'Return Data'!$B$7:$R$2843,17,0)</f>
        <v>6.0110000000000001</v>
      </c>
      <c r="M32" s="66">
        <f t="shared" si="4"/>
        <v>1</v>
      </c>
      <c r="N32" s="65"/>
      <c r="O32" s="66"/>
      <c r="P32" s="65"/>
      <c r="Q32" s="66"/>
      <c r="R32" s="65">
        <f>VLOOKUP($A32,'Return Data'!$B$7:$R$2843,16,0)</f>
        <v>6.2016</v>
      </c>
      <c r="S32" s="67">
        <f t="shared" si="7"/>
        <v>17</v>
      </c>
    </row>
    <row r="33" spans="1:19" x14ac:dyDescent="0.3">
      <c r="A33" s="63" t="s">
        <v>1752</v>
      </c>
      <c r="B33" s="64">
        <f>VLOOKUP($A33,'Return Data'!$B$7:$R$2843,3,0)</f>
        <v>44315</v>
      </c>
      <c r="C33" s="65">
        <f>VLOOKUP($A33,'Return Data'!$B$7:$R$2843,4,0)</f>
        <v>11.237299999999999</v>
      </c>
      <c r="D33" s="65">
        <f>VLOOKUP($A33,'Return Data'!$B$7:$R$2843,10,0)</f>
        <v>1.1294</v>
      </c>
      <c r="E33" s="66">
        <f t="shared" si="0"/>
        <v>18</v>
      </c>
      <c r="F33" s="65">
        <f>VLOOKUP($A33,'Return Data'!$B$7:$R$2843,11,0)</f>
        <v>1.8766</v>
      </c>
      <c r="G33" s="66">
        <f t="shared" si="1"/>
        <v>18</v>
      </c>
      <c r="H33" s="65">
        <f>VLOOKUP($A33,'Return Data'!$B$7:$R$2843,12,0)</f>
        <v>2.9198</v>
      </c>
      <c r="I33" s="66">
        <f t="shared" si="2"/>
        <v>17</v>
      </c>
      <c r="J33" s="65">
        <f>VLOOKUP($A33,'Return Data'!$B$7:$R$2843,13,0)</f>
        <v>3.8289</v>
      </c>
      <c r="K33" s="66">
        <f t="shared" si="3"/>
        <v>17</v>
      </c>
      <c r="L33" s="65">
        <f>VLOOKUP($A33,'Return Data'!$B$7:$R$2843,17,0)</f>
        <v>5.2769000000000004</v>
      </c>
      <c r="M33" s="66">
        <f t="shared" si="4"/>
        <v>13</v>
      </c>
      <c r="N33" s="65"/>
      <c r="O33" s="66"/>
      <c r="P33" s="65"/>
      <c r="Q33" s="66"/>
      <c r="R33" s="65">
        <f>VLOOKUP($A33,'Return Data'!$B$7:$R$2843,16,0)</f>
        <v>5.4734999999999996</v>
      </c>
      <c r="S33" s="67">
        <f t="shared" si="7"/>
        <v>19</v>
      </c>
    </row>
    <row r="34" spans="1:19" x14ac:dyDescent="0.3">
      <c r="A34" s="63" t="s">
        <v>1753</v>
      </c>
      <c r="B34" s="64">
        <f>VLOOKUP($A34,'Return Data'!$B$7:$R$2843,3,0)</f>
        <v>44315</v>
      </c>
      <c r="C34" s="65">
        <f>VLOOKUP($A34,'Return Data'!$B$7:$R$2843,4,0)</f>
        <v>28.599299999999999</v>
      </c>
      <c r="D34" s="65">
        <f>VLOOKUP($A34,'Return Data'!$B$7:$R$2843,10,0)</f>
        <v>1.3153999999999999</v>
      </c>
      <c r="E34" s="66">
        <f t="shared" si="0"/>
        <v>5</v>
      </c>
      <c r="F34" s="65">
        <f>VLOOKUP($A34,'Return Data'!$B$7:$R$2843,11,0)</f>
        <v>2.0933000000000002</v>
      </c>
      <c r="G34" s="66">
        <f t="shared" si="1"/>
        <v>9</v>
      </c>
      <c r="H34" s="65">
        <f>VLOOKUP($A34,'Return Data'!$B$7:$R$2843,12,0)</f>
        <v>3.2793999999999999</v>
      </c>
      <c r="I34" s="66">
        <f t="shared" si="2"/>
        <v>10</v>
      </c>
      <c r="J34" s="65">
        <f>VLOOKUP($A34,'Return Data'!$B$7:$R$2843,13,0)</f>
        <v>4.2845000000000004</v>
      </c>
      <c r="K34" s="66">
        <f t="shared" si="3"/>
        <v>4</v>
      </c>
      <c r="L34" s="65">
        <f>VLOOKUP($A34,'Return Data'!$B$7:$R$2843,17,0)</f>
        <v>5.4164000000000003</v>
      </c>
      <c r="M34" s="66">
        <f t="shared" si="4"/>
        <v>7</v>
      </c>
      <c r="N34" s="65">
        <f>VLOOKUP($A34,'Return Data'!$B$7:$R$2843,14,0)</f>
        <v>5.8792999999999997</v>
      </c>
      <c r="O34" s="66">
        <f t="shared" si="5"/>
        <v>7</v>
      </c>
      <c r="P34" s="65">
        <f>VLOOKUP($A34,'Return Data'!$B$7:$R$2843,15,0)</f>
        <v>6.1779999999999999</v>
      </c>
      <c r="Q34" s="66">
        <f t="shared" si="6"/>
        <v>9</v>
      </c>
      <c r="R34" s="65">
        <f>VLOOKUP($A34,'Return Data'!$B$7:$R$2843,16,0)</f>
        <v>6.9257</v>
      </c>
      <c r="S34" s="67">
        <f t="shared" si="7"/>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1.1575888888888888</v>
      </c>
      <c r="E36" s="74"/>
      <c r="F36" s="75">
        <f>AVERAGE(F8:F34)</f>
        <v>1.8509629629629627</v>
      </c>
      <c r="G36" s="74"/>
      <c r="H36" s="75">
        <f>AVERAGE(H8:H34)</f>
        <v>2.9428199999999998</v>
      </c>
      <c r="I36" s="74"/>
      <c r="J36" s="75">
        <f>AVERAGE(J8:J34)</f>
        <v>3.6314680000000004</v>
      </c>
      <c r="K36" s="74"/>
      <c r="L36" s="75">
        <f>AVERAGE(L8:L34)</f>
        <v>4.9589956521739129</v>
      </c>
      <c r="M36" s="74"/>
      <c r="N36" s="75">
        <f>AVERAGE(N8:N34)</f>
        <v>5.4898833333333323</v>
      </c>
      <c r="O36" s="74"/>
      <c r="P36" s="75">
        <f>AVERAGE(P8:P34)</f>
        <v>6.0881933333333338</v>
      </c>
      <c r="Q36" s="74"/>
      <c r="R36" s="75">
        <f>AVERAGE(R8:R34)</f>
        <v>5.8711296296296291</v>
      </c>
      <c r="S36" s="76"/>
    </row>
    <row r="37" spans="1:19" x14ac:dyDescent="0.3">
      <c r="A37" s="73" t="s">
        <v>28</v>
      </c>
      <c r="B37" s="74"/>
      <c r="C37" s="74"/>
      <c r="D37" s="75">
        <f>MIN(D8:D34)</f>
        <v>0.436</v>
      </c>
      <c r="E37" s="74"/>
      <c r="F37" s="75">
        <f>MIN(F8:F34)</f>
        <v>0.67320000000000002</v>
      </c>
      <c r="G37" s="74"/>
      <c r="H37" s="75">
        <f>MIN(H8:H34)</f>
        <v>0.71140000000000003</v>
      </c>
      <c r="I37" s="74"/>
      <c r="J37" s="75">
        <f>MIN(J8:J34)</f>
        <v>0.56699999999999995</v>
      </c>
      <c r="K37" s="74"/>
      <c r="L37" s="75">
        <f>MIN(L8:L34)</f>
        <v>2.0882000000000001</v>
      </c>
      <c r="M37" s="74"/>
      <c r="N37" s="75">
        <f>MIN(N8:N34)</f>
        <v>1.9155</v>
      </c>
      <c r="O37" s="74"/>
      <c r="P37" s="75">
        <f>MIN(P8:P34)</f>
        <v>5.2039999999999997</v>
      </c>
      <c r="Q37" s="74"/>
      <c r="R37" s="75">
        <f>MIN(R8:R34)</f>
        <v>2.4569999999999999</v>
      </c>
      <c r="S37" s="76"/>
    </row>
    <row r="38" spans="1:19" ht="15" thickBot="1" x14ac:dyDescent="0.35">
      <c r="A38" s="77" t="s">
        <v>29</v>
      </c>
      <c r="B38" s="78"/>
      <c r="C38" s="78"/>
      <c r="D38" s="79">
        <f>MAX(D8:D34)</f>
        <v>1.3924000000000001</v>
      </c>
      <c r="E38" s="78"/>
      <c r="F38" s="79">
        <f>MAX(F8:F34)</f>
        <v>2.2545999999999999</v>
      </c>
      <c r="G38" s="78"/>
      <c r="H38" s="79">
        <f>MAX(H8:H34)</f>
        <v>3.7911000000000001</v>
      </c>
      <c r="I38" s="78"/>
      <c r="J38" s="79">
        <f>MAX(J8:J34)</f>
        <v>4.7424999999999997</v>
      </c>
      <c r="K38" s="78"/>
      <c r="L38" s="79">
        <f>MAX(L8:L34)</f>
        <v>6.0110000000000001</v>
      </c>
      <c r="M38" s="78"/>
      <c r="N38" s="79">
        <f>MAX(N8:N34)</f>
        <v>6.0758000000000001</v>
      </c>
      <c r="O38" s="78"/>
      <c r="P38" s="79">
        <f>MAX(P8:P34)</f>
        <v>6.4120999999999997</v>
      </c>
      <c r="Q38" s="78"/>
      <c r="R38" s="79">
        <f>MAX(R8:R34)</f>
        <v>7.3606999999999996</v>
      </c>
      <c r="S38" s="80"/>
    </row>
    <row r="39" spans="1:19" x14ac:dyDescent="0.3">
      <c r="A39" s="112" t="s">
        <v>432</v>
      </c>
    </row>
    <row r="40" spans="1:19" x14ac:dyDescent="0.3">
      <c r="A40" s="14" t="s">
        <v>340</v>
      </c>
    </row>
  </sheetData>
  <sheetProtection algorithmName="SHA-512" hashValue="C0MZHZsFfwS2hFDTJ3HLAFsXgdqITTlL4WZIshKO2ryl57DviCEWJoVGjR36w68TtmUWyHSZgQaqfN5zRAL2Tg==" saltValue="OFn0XwZdvfJHjYYQlidV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1673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1754</v>
      </c>
      <c r="B8" s="64">
        <f>VLOOKUP($A8,'Return Data'!$B$7:$R$2843,3,0)</f>
        <v>44315</v>
      </c>
      <c r="C8" s="65">
        <f>VLOOKUP($A8,'Return Data'!$B$7:$R$2843,4,0)</f>
        <v>20.906400000000001</v>
      </c>
      <c r="D8" s="65">
        <f>VLOOKUP($A8,'Return Data'!$B$7:$R$2843,10,0)</f>
        <v>1.2152000000000001</v>
      </c>
      <c r="E8" s="66">
        <f>RANK(D8,D$8:D$34,0)</f>
        <v>1</v>
      </c>
      <c r="F8" s="65">
        <f>VLOOKUP($A8,'Return Data'!$B$7:$R$2843,11,0)</f>
        <v>1.8701000000000001</v>
      </c>
      <c r="G8" s="66">
        <f>RANK(F8,F$8:F$34,0)</f>
        <v>1</v>
      </c>
      <c r="H8" s="65">
        <f>VLOOKUP($A8,'Return Data'!$B$7:$R$2843,12,0)</f>
        <v>2.8469000000000002</v>
      </c>
      <c r="I8" s="66">
        <f>RANK(H8,H$8:H$34,0)</f>
        <v>6</v>
      </c>
      <c r="J8" s="65">
        <f>VLOOKUP($A8,'Return Data'!$B$7:$R$2843,13,0)</f>
        <v>3.5318999999999998</v>
      </c>
      <c r="K8" s="66">
        <f>RANK(J8,J$8:J$34,0)</f>
        <v>6</v>
      </c>
      <c r="L8" s="65">
        <f>VLOOKUP($A8,'Return Data'!$B$7:$R$2843,17,0)</f>
        <v>4.7771999999999997</v>
      </c>
      <c r="M8" s="66">
        <f>RANK(L8,L$8:L$34,0)</f>
        <v>7</v>
      </c>
      <c r="N8" s="65">
        <f>VLOOKUP($A8,'Return Data'!$B$7:$R$2843,14,0)</f>
        <v>5.2354000000000003</v>
      </c>
      <c r="O8" s="66">
        <f>RANK(N8,N$8:N$34,0)</f>
        <v>8</v>
      </c>
      <c r="P8" s="65">
        <f>VLOOKUP($A8,'Return Data'!$B$7:$R$2843,15,0)</f>
        <v>5.5635000000000003</v>
      </c>
      <c r="Q8" s="66">
        <f>RANK(P8,P$8:P$34,0)</f>
        <v>7</v>
      </c>
      <c r="R8" s="65">
        <f>VLOOKUP($A8,'Return Data'!$B$7:$R$2843,16,0)</f>
        <v>6.4646999999999997</v>
      </c>
      <c r="S8" s="67">
        <f>RANK(R8,R$8:R$34,0)</f>
        <v>10</v>
      </c>
    </row>
    <row r="9" spans="1:20" x14ac:dyDescent="0.3">
      <c r="A9" s="63" t="s">
        <v>1755</v>
      </c>
      <c r="B9" s="64">
        <f>VLOOKUP($A9,'Return Data'!$B$7:$R$2843,3,0)</f>
        <v>44315</v>
      </c>
      <c r="C9" s="65">
        <f>VLOOKUP($A9,'Return Data'!$B$7:$R$2843,4,0)</f>
        <v>14.7095</v>
      </c>
      <c r="D9" s="65">
        <f>VLOOKUP($A9,'Return Data'!$B$7:$R$2843,10,0)</f>
        <v>1.1108</v>
      </c>
      <c r="E9" s="66">
        <f t="shared" ref="E9:E34" si="0">RANK(D9,D$8:D$34,0)</f>
        <v>10</v>
      </c>
      <c r="F9" s="65">
        <f>VLOOKUP($A9,'Return Data'!$B$7:$R$2843,11,0)</f>
        <v>1.6706000000000001</v>
      </c>
      <c r="G9" s="66">
        <f t="shared" ref="G9:G34" si="1">RANK(F9,F$8:F$34,0)</f>
        <v>13</v>
      </c>
      <c r="H9" s="65">
        <f>VLOOKUP($A9,'Return Data'!$B$7:$R$2843,12,0)</f>
        <v>2.6225000000000001</v>
      </c>
      <c r="I9" s="66">
        <f t="shared" ref="I9:I34" si="2">RANK(H9,H$8:H$34,0)</f>
        <v>16</v>
      </c>
      <c r="J9" s="65">
        <f>VLOOKUP($A9,'Return Data'!$B$7:$R$2843,13,0)</f>
        <v>3.2601</v>
      </c>
      <c r="K9" s="66">
        <f t="shared" ref="K9:K34" si="3">RANK(J9,J$8:J$34,0)</f>
        <v>17</v>
      </c>
      <c r="L9" s="65">
        <f>VLOOKUP($A9,'Return Data'!$B$7:$R$2843,17,0)</f>
        <v>4.5937000000000001</v>
      </c>
      <c r="M9" s="66">
        <f t="shared" ref="M9:M34" si="4">RANK(L9,L$8:L$34,0)</f>
        <v>13</v>
      </c>
      <c r="N9" s="65">
        <f>VLOOKUP($A9,'Return Data'!$B$7:$R$2843,14,0)</f>
        <v>5.1109999999999998</v>
      </c>
      <c r="O9" s="66">
        <f t="shared" ref="O9:O34" si="5">RANK(N9,N$8:N$34,0)</f>
        <v>11</v>
      </c>
      <c r="P9" s="65">
        <f>VLOOKUP($A9,'Return Data'!$B$7:$R$2843,15,0)</f>
        <v>5.5266000000000002</v>
      </c>
      <c r="Q9" s="66">
        <f t="shared" ref="Q9:Q34" si="6">RANK(P9,P$8:P$34,0)</f>
        <v>8</v>
      </c>
      <c r="R9" s="65">
        <f>VLOOKUP($A9,'Return Data'!$B$7:$R$2843,16,0)</f>
        <v>5.9177</v>
      </c>
      <c r="S9" s="67">
        <f t="shared" ref="S9:S34" si="7">RANK(R9,R$8:R$34,0)</f>
        <v>13</v>
      </c>
    </row>
    <row r="10" spans="1:20" x14ac:dyDescent="0.3">
      <c r="A10" s="63" t="s">
        <v>1756</v>
      </c>
      <c r="B10" s="64">
        <f>VLOOKUP($A10,'Return Data'!$B$7:$R$2843,3,0)</f>
        <v>44315</v>
      </c>
      <c r="C10" s="65">
        <f>VLOOKUP($A10,'Return Data'!$B$7:$R$2843,4,0)</f>
        <v>12.715999999999999</v>
      </c>
      <c r="D10" s="65">
        <f>VLOOKUP($A10,'Return Data'!$B$7:$R$2843,10,0)</f>
        <v>1.1052</v>
      </c>
      <c r="E10" s="66">
        <f t="shared" si="0"/>
        <v>11</v>
      </c>
      <c r="F10" s="65">
        <f>VLOOKUP($A10,'Return Data'!$B$7:$R$2843,11,0)</f>
        <v>1.8093999999999999</v>
      </c>
      <c r="G10" s="66">
        <f t="shared" si="1"/>
        <v>4</v>
      </c>
      <c r="H10" s="65">
        <f>VLOOKUP($A10,'Return Data'!$B$7:$R$2843,12,0)</f>
        <v>2.8719000000000001</v>
      </c>
      <c r="I10" s="66">
        <f t="shared" si="2"/>
        <v>5</v>
      </c>
      <c r="J10" s="65">
        <f>VLOOKUP($A10,'Return Data'!$B$7:$R$2843,13,0)</f>
        <v>3.4746999999999999</v>
      </c>
      <c r="K10" s="66">
        <f t="shared" si="3"/>
        <v>9</v>
      </c>
      <c r="L10" s="65">
        <f>VLOOKUP($A10,'Return Data'!$B$7:$R$2843,17,0)</f>
        <v>4.9348999999999998</v>
      </c>
      <c r="M10" s="66">
        <f t="shared" si="4"/>
        <v>3</v>
      </c>
      <c r="N10" s="65">
        <f>VLOOKUP($A10,'Return Data'!$B$7:$R$2843,14,0)</f>
        <v>5.4267000000000003</v>
      </c>
      <c r="O10" s="66">
        <f t="shared" si="5"/>
        <v>1</v>
      </c>
      <c r="P10" s="65"/>
      <c r="Q10" s="66"/>
      <c r="R10" s="65">
        <f>VLOOKUP($A10,'Return Data'!$B$7:$R$2843,16,0)</f>
        <v>5.6965000000000003</v>
      </c>
      <c r="S10" s="67">
        <f t="shared" si="7"/>
        <v>16</v>
      </c>
    </row>
    <row r="11" spans="1:20" x14ac:dyDescent="0.3">
      <c r="A11" s="63" t="s">
        <v>1757</v>
      </c>
      <c r="B11" s="64">
        <f>VLOOKUP($A11,'Return Data'!$B$7:$R$2843,3,0)</f>
        <v>44315</v>
      </c>
      <c r="C11" s="65">
        <f>VLOOKUP($A11,'Return Data'!$B$7:$R$2843,4,0)</f>
        <v>11.2629</v>
      </c>
      <c r="D11" s="65">
        <f>VLOOKUP($A11,'Return Data'!$B$7:$R$2843,10,0)</f>
        <v>0.71630000000000005</v>
      </c>
      <c r="E11" s="66">
        <f t="shared" si="0"/>
        <v>25</v>
      </c>
      <c r="F11" s="65">
        <f>VLOOKUP($A11,'Return Data'!$B$7:$R$2843,11,0)</f>
        <v>0.96</v>
      </c>
      <c r="G11" s="66">
        <f t="shared" si="1"/>
        <v>26</v>
      </c>
      <c r="H11" s="65">
        <f>VLOOKUP($A11,'Return Data'!$B$7:$R$2843,12,0)</f>
        <v>1.8088</v>
      </c>
      <c r="I11" s="66">
        <f t="shared" si="2"/>
        <v>22</v>
      </c>
      <c r="J11" s="65">
        <f>VLOOKUP($A11,'Return Data'!$B$7:$R$2843,13,0)</f>
        <v>2.4235000000000002</v>
      </c>
      <c r="K11" s="66">
        <f t="shared" si="3"/>
        <v>21</v>
      </c>
      <c r="L11" s="65">
        <f>VLOOKUP($A11,'Return Data'!$B$7:$R$2843,17,0)</f>
        <v>3.5847000000000002</v>
      </c>
      <c r="M11" s="66">
        <f t="shared" si="4"/>
        <v>20</v>
      </c>
      <c r="N11" s="65"/>
      <c r="O11" s="66"/>
      <c r="P11" s="65"/>
      <c r="Q11" s="66"/>
      <c r="R11" s="65">
        <f>VLOOKUP($A11,'Return Data'!$B$7:$R$2843,16,0)</f>
        <v>4.2373000000000003</v>
      </c>
      <c r="S11" s="67">
        <f t="shared" si="7"/>
        <v>21</v>
      </c>
    </row>
    <row r="12" spans="1:20" x14ac:dyDescent="0.3">
      <c r="A12" s="63" t="s">
        <v>1758</v>
      </c>
      <c r="B12" s="64">
        <f>VLOOKUP($A12,'Return Data'!$B$7:$R$2843,3,0)</f>
        <v>44315</v>
      </c>
      <c r="C12" s="65">
        <f>VLOOKUP($A12,'Return Data'!$B$7:$R$2843,4,0)</f>
        <v>11.801</v>
      </c>
      <c r="D12" s="65">
        <f>VLOOKUP($A12,'Return Data'!$B$7:$R$2843,10,0)</f>
        <v>0.99270000000000003</v>
      </c>
      <c r="E12" s="66">
        <f t="shared" si="0"/>
        <v>19</v>
      </c>
      <c r="F12" s="65">
        <f>VLOOKUP($A12,'Return Data'!$B$7:$R$2843,11,0)</f>
        <v>1.6013999999999999</v>
      </c>
      <c r="G12" s="66">
        <f t="shared" si="1"/>
        <v>19</v>
      </c>
      <c r="H12" s="65">
        <f>VLOOKUP($A12,'Return Data'!$B$7:$R$2843,12,0)</f>
        <v>2.6263000000000001</v>
      </c>
      <c r="I12" s="66">
        <f t="shared" si="2"/>
        <v>15</v>
      </c>
      <c r="J12" s="65">
        <f>VLOOKUP($A12,'Return Data'!$B$7:$R$2843,13,0)</f>
        <v>3.2730000000000001</v>
      </c>
      <c r="K12" s="66">
        <f t="shared" si="3"/>
        <v>16</v>
      </c>
      <c r="L12" s="65">
        <f>VLOOKUP($A12,'Return Data'!$B$7:$R$2843,17,0)</f>
        <v>4.6654999999999998</v>
      </c>
      <c r="M12" s="66">
        <f t="shared" si="4"/>
        <v>12</v>
      </c>
      <c r="N12" s="65">
        <f>VLOOKUP($A12,'Return Data'!$B$7:$R$2843,14,0)</f>
        <v>5.1478999999999999</v>
      </c>
      <c r="O12" s="66">
        <f t="shared" si="5"/>
        <v>9</v>
      </c>
      <c r="P12" s="65"/>
      <c r="Q12" s="66"/>
      <c r="R12" s="65">
        <f>VLOOKUP($A12,'Return Data'!$B$7:$R$2843,16,0)</f>
        <v>5.2104999999999997</v>
      </c>
      <c r="S12" s="67">
        <f t="shared" si="7"/>
        <v>18</v>
      </c>
    </row>
    <row r="13" spans="1:20" x14ac:dyDescent="0.3">
      <c r="A13" s="63" t="s">
        <v>1759</v>
      </c>
      <c r="B13" s="64">
        <f>VLOOKUP($A13,'Return Data'!$B$7:$R$2843,3,0)</f>
        <v>44315</v>
      </c>
      <c r="C13" s="65">
        <f>VLOOKUP($A13,'Return Data'!$B$7:$R$2843,4,0)</f>
        <v>15.1793</v>
      </c>
      <c r="D13" s="65">
        <f>VLOOKUP($A13,'Return Data'!$B$7:$R$2843,10,0)</f>
        <v>1.0781000000000001</v>
      </c>
      <c r="E13" s="66">
        <f t="shared" si="0"/>
        <v>14</v>
      </c>
      <c r="F13" s="65">
        <f>VLOOKUP($A13,'Return Data'!$B$7:$R$2843,11,0)</f>
        <v>1.7523</v>
      </c>
      <c r="G13" s="66">
        <f t="shared" si="1"/>
        <v>10</v>
      </c>
      <c r="H13" s="65">
        <f>VLOOKUP($A13,'Return Data'!$B$7:$R$2843,12,0)</f>
        <v>2.7467999999999999</v>
      </c>
      <c r="I13" s="66">
        <f t="shared" si="2"/>
        <v>12</v>
      </c>
      <c r="J13" s="65">
        <f>VLOOKUP($A13,'Return Data'!$B$7:$R$2843,13,0)</f>
        <v>3.3885000000000001</v>
      </c>
      <c r="K13" s="66">
        <f t="shared" si="3"/>
        <v>10</v>
      </c>
      <c r="L13" s="65">
        <f>VLOOKUP($A13,'Return Data'!$B$7:$R$2843,17,0)</f>
        <v>4.8894000000000002</v>
      </c>
      <c r="M13" s="66">
        <f t="shared" si="4"/>
        <v>4</v>
      </c>
      <c r="N13" s="65">
        <f>VLOOKUP($A13,'Return Data'!$B$7:$R$2843,14,0)</f>
        <v>5.3376999999999999</v>
      </c>
      <c r="O13" s="66">
        <f t="shared" si="5"/>
        <v>5</v>
      </c>
      <c r="P13" s="65">
        <f>VLOOKUP($A13,'Return Data'!$B$7:$R$2843,15,0)</f>
        <v>5.6925999999999997</v>
      </c>
      <c r="Q13" s="66">
        <f t="shared" si="6"/>
        <v>3</v>
      </c>
      <c r="R13" s="65">
        <f>VLOOKUP($A13,'Return Data'!$B$7:$R$2843,16,0)</f>
        <v>6.2878999999999996</v>
      </c>
      <c r="S13" s="67">
        <f t="shared" si="7"/>
        <v>11</v>
      </c>
    </row>
    <row r="14" spans="1:20" x14ac:dyDescent="0.3">
      <c r="A14" s="63" t="s">
        <v>1760</v>
      </c>
      <c r="B14" s="64">
        <f>VLOOKUP($A14,'Return Data'!$B$7:$R$2843,3,0)</f>
        <v>44315</v>
      </c>
      <c r="C14" s="65">
        <f>VLOOKUP($A14,'Return Data'!$B$7:$R$2843,4,0)</f>
        <v>10.696400000000001</v>
      </c>
      <c r="D14" s="65">
        <f>VLOOKUP($A14,'Return Data'!$B$7:$R$2843,10,0)</f>
        <v>0.25019999999999998</v>
      </c>
      <c r="E14" s="66">
        <f t="shared" si="0"/>
        <v>27</v>
      </c>
      <c r="F14" s="65">
        <f>VLOOKUP($A14,'Return Data'!$B$7:$R$2843,11,0)</f>
        <v>0.28970000000000001</v>
      </c>
      <c r="G14" s="66">
        <f t="shared" si="1"/>
        <v>27</v>
      </c>
      <c r="H14" s="65">
        <f>VLOOKUP($A14,'Return Data'!$B$7:$R$2843,12,0)</f>
        <v>0.16669999999999999</v>
      </c>
      <c r="I14" s="66">
        <f t="shared" si="2"/>
        <v>25</v>
      </c>
      <c r="J14" s="65">
        <f>VLOOKUP($A14,'Return Data'!$B$7:$R$2843,13,0)</f>
        <v>-9.8100000000000007E-2</v>
      </c>
      <c r="K14" s="66">
        <f t="shared" si="3"/>
        <v>25</v>
      </c>
      <c r="L14" s="65">
        <f>VLOOKUP($A14,'Return Data'!$B$7:$R$2843,17,0)</f>
        <v>1.5145999999999999</v>
      </c>
      <c r="M14" s="66">
        <f t="shared" si="4"/>
        <v>23</v>
      </c>
      <c r="N14" s="65"/>
      <c r="O14" s="66"/>
      <c r="P14" s="65"/>
      <c r="Q14" s="66"/>
      <c r="R14" s="65">
        <f>VLOOKUP($A14,'Return Data'!$B$7:$R$2843,16,0)</f>
        <v>2.5522999999999998</v>
      </c>
      <c r="S14" s="67">
        <f t="shared" si="7"/>
        <v>26</v>
      </c>
    </row>
    <row r="15" spans="1:20" x14ac:dyDescent="0.3">
      <c r="A15" s="63" t="s">
        <v>1761</v>
      </c>
      <c r="B15" s="64">
        <f>VLOOKUP($A15,'Return Data'!$B$7:$R$2843,3,0)</f>
        <v>44315</v>
      </c>
      <c r="C15" s="65">
        <f>VLOOKUP($A15,'Return Data'!$B$7:$R$2843,4,0)</f>
        <v>24.087</v>
      </c>
      <c r="D15" s="65">
        <f>VLOOKUP($A15,'Return Data'!$B$7:$R$2843,10,0)</f>
        <v>1.1252</v>
      </c>
      <c r="E15" s="66">
        <f t="shared" si="0"/>
        <v>9</v>
      </c>
      <c r="F15" s="65">
        <f>VLOOKUP($A15,'Return Data'!$B$7:$R$2843,11,0)</f>
        <v>1.7831999999999999</v>
      </c>
      <c r="G15" s="66">
        <f t="shared" si="1"/>
        <v>7</v>
      </c>
      <c r="H15" s="65">
        <f>VLOOKUP($A15,'Return Data'!$B$7:$R$2843,12,0)</f>
        <v>2.8129</v>
      </c>
      <c r="I15" s="66">
        <f t="shared" si="2"/>
        <v>9</v>
      </c>
      <c r="J15" s="65">
        <f>VLOOKUP($A15,'Return Data'!$B$7:$R$2843,13,0)</f>
        <v>3.3067000000000002</v>
      </c>
      <c r="K15" s="66">
        <f t="shared" si="3"/>
        <v>13</v>
      </c>
      <c r="L15" s="65">
        <f>VLOOKUP($A15,'Return Data'!$B$7:$R$2843,17,0)</f>
        <v>4.4847999999999999</v>
      </c>
      <c r="M15" s="66">
        <f t="shared" si="4"/>
        <v>15</v>
      </c>
      <c r="N15" s="65">
        <f>VLOOKUP($A15,'Return Data'!$B$7:$R$2843,14,0)</f>
        <v>4.9161000000000001</v>
      </c>
      <c r="O15" s="66">
        <f t="shared" si="5"/>
        <v>13</v>
      </c>
      <c r="P15" s="65">
        <f>VLOOKUP($A15,'Return Data'!$B$7:$R$2843,15,0)</f>
        <v>5.3247</v>
      </c>
      <c r="Q15" s="66">
        <f t="shared" si="6"/>
        <v>13</v>
      </c>
      <c r="R15" s="65">
        <f>VLOOKUP($A15,'Return Data'!$B$7:$R$2843,16,0)</f>
        <v>6.7150999999999996</v>
      </c>
      <c r="S15" s="67">
        <f t="shared" si="7"/>
        <v>7</v>
      </c>
    </row>
    <row r="16" spans="1:20" x14ac:dyDescent="0.3">
      <c r="A16" s="63" t="s">
        <v>1762</v>
      </c>
      <c r="B16" s="64">
        <f>VLOOKUP($A16,'Return Data'!$B$7:$R$2843,3,0)</f>
        <v>44315</v>
      </c>
      <c r="C16" s="65">
        <f>VLOOKUP($A16,'Return Data'!$B$7:$R$2843,4,0)</f>
        <v>26.919899999999998</v>
      </c>
      <c r="D16" s="65">
        <f>VLOOKUP($A16,'Return Data'!$B$7:$R$2843,10,0)</f>
        <v>1.1483000000000001</v>
      </c>
      <c r="E16" s="66">
        <f t="shared" si="0"/>
        <v>7</v>
      </c>
      <c r="F16" s="65">
        <f>VLOOKUP($A16,'Return Data'!$B$7:$R$2843,11,0)</f>
        <v>1.7773000000000001</v>
      </c>
      <c r="G16" s="66">
        <f t="shared" si="1"/>
        <v>8</v>
      </c>
      <c r="H16" s="65">
        <f>VLOOKUP($A16,'Return Data'!$B$7:$R$2843,12,0)</f>
        <v>2.7944</v>
      </c>
      <c r="I16" s="66">
        <f t="shared" si="2"/>
        <v>11</v>
      </c>
      <c r="J16" s="65">
        <f>VLOOKUP($A16,'Return Data'!$B$7:$R$2843,13,0)</f>
        <v>3.4943</v>
      </c>
      <c r="K16" s="66">
        <f t="shared" si="3"/>
        <v>8</v>
      </c>
      <c r="L16" s="65">
        <f>VLOOKUP($A16,'Return Data'!$B$7:$R$2843,17,0)</f>
        <v>4.7221000000000002</v>
      </c>
      <c r="M16" s="66">
        <f t="shared" si="4"/>
        <v>11</v>
      </c>
      <c r="N16" s="65">
        <f>VLOOKUP($A16,'Return Data'!$B$7:$R$2843,14,0)</f>
        <v>5.2423999999999999</v>
      </c>
      <c r="O16" s="66">
        <f t="shared" si="5"/>
        <v>7</v>
      </c>
      <c r="P16" s="65">
        <f>VLOOKUP($A16,'Return Data'!$B$7:$R$2843,15,0)</f>
        <v>5.5867000000000004</v>
      </c>
      <c r="Q16" s="66">
        <f t="shared" si="6"/>
        <v>6</v>
      </c>
      <c r="R16" s="65">
        <f>VLOOKUP($A16,'Return Data'!$B$7:$R$2843,16,0)</f>
        <v>7.1498999999999997</v>
      </c>
      <c r="S16" s="67">
        <f t="shared" si="7"/>
        <v>2</v>
      </c>
    </row>
    <row r="17" spans="1:19" x14ac:dyDescent="0.3">
      <c r="A17" s="63" t="s">
        <v>1763</v>
      </c>
      <c r="B17" s="64">
        <f>VLOOKUP($A17,'Return Data'!$B$7:$R$2843,3,0)</f>
        <v>44315</v>
      </c>
      <c r="C17" s="65">
        <f>VLOOKUP($A17,'Return Data'!$B$7:$R$2843,4,0)</f>
        <v>25.5732</v>
      </c>
      <c r="D17" s="65">
        <f>VLOOKUP($A17,'Return Data'!$B$7:$R$2843,10,0)</f>
        <v>1.0619000000000001</v>
      </c>
      <c r="E17" s="66">
        <f t="shared" si="0"/>
        <v>15</v>
      </c>
      <c r="F17" s="65">
        <f>VLOOKUP($A17,'Return Data'!$B$7:$R$2843,11,0)</f>
        <v>1.6589</v>
      </c>
      <c r="G17" s="66">
        <f t="shared" si="1"/>
        <v>15</v>
      </c>
      <c r="H17" s="65">
        <f>VLOOKUP($A17,'Return Data'!$B$7:$R$2843,12,0)</f>
        <v>2.69</v>
      </c>
      <c r="I17" s="66">
        <f t="shared" si="2"/>
        <v>13</v>
      </c>
      <c r="J17" s="65">
        <f>VLOOKUP($A17,'Return Data'!$B$7:$R$2843,13,0)</f>
        <v>3.2955999999999999</v>
      </c>
      <c r="K17" s="66">
        <f t="shared" si="3"/>
        <v>15</v>
      </c>
      <c r="L17" s="65">
        <f>VLOOKUP($A17,'Return Data'!$B$7:$R$2843,17,0)</f>
        <v>4.4939</v>
      </c>
      <c r="M17" s="66">
        <f t="shared" si="4"/>
        <v>14</v>
      </c>
      <c r="N17" s="65">
        <f>VLOOKUP($A17,'Return Data'!$B$7:$R$2843,14,0)</f>
        <v>5.1173999999999999</v>
      </c>
      <c r="O17" s="66">
        <f t="shared" si="5"/>
        <v>10</v>
      </c>
      <c r="P17" s="65">
        <f>VLOOKUP($A17,'Return Data'!$B$7:$R$2843,15,0)</f>
        <v>5.4744000000000002</v>
      </c>
      <c r="Q17" s="66">
        <f t="shared" si="6"/>
        <v>9</v>
      </c>
      <c r="R17" s="65">
        <f>VLOOKUP($A17,'Return Data'!$B$7:$R$2843,16,0)</f>
        <v>6.7550999999999997</v>
      </c>
      <c r="S17" s="67">
        <f t="shared" si="7"/>
        <v>6</v>
      </c>
    </row>
    <row r="18" spans="1:19" x14ac:dyDescent="0.3">
      <c r="A18" s="63" t="s">
        <v>1764</v>
      </c>
      <c r="B18" s="64">
        <f>VLOOKUP($A18,'Return Data'!$B$7:$R$2843,3,0)</f>
        <v>44315</v>
      </c>
      <c r="C18" s="65">
        <f>VLOOKUP($A18,'Return Data'!$B$7:$R$2843,4,0)</f>
        <v>14.277200000000001</v>
      </c>
      <c r="D18" s="65">
        <f>VLOOKUP($A18,'Return Data'!$B$7:$R$2843,10,0)</f>
        <v>0.85899999999999999</v>
      </c>
      <c r="E18" s="66">
        <f t="shared" si="0"/>
        <v>21</v>
      </c>
      <c r="F18" s="65">
        <f>VLOOKUP($A18,'Return Data'!$B$7:$R$2843,11,0)</f>
        <v>1.0496000000000001</v>
      </c>
      <c r="G18" s="66">
        <f t="shared" si="1"/>
        <v>24</v>
      </c>
      <c r="H18" s="65">
        <f>VLOOKUP($A18,'Return Data'!$B$7:$R$2843,12,0)</f>
        <v>1.6981999999999999</v>
      </c>
      <c r="I18" s="66">
        <f t="shared" si="2"/>
        <v>23</v>
      </c>
      <c r="J18" s="65">
        <f>VLOOKUP($A18,'Return Data'!$B$7:$R$2843,13,0)</f>
        <v>2.0032999999999999</v>
      </c>
      <c r="K18" s="66">
        <f t="shared" si="3"/>
        <v>22</v>
      </c>
      <c r="L18" s="65">
        <f>VLOOKUP($A18,'Return Data'!$B$7:$R$2843,17,0)</f>
        <v>3.9022000000000001</v>
      </c>
      <c r="M18" s="66">
        <f t="shared" si="4"/>
        <v>19</v>
      </c>
      <c r="N18" s="65">
        <f>VLOOKUP($A18,'Return Data'!$B$7:$R$2843,14,0)</f>
        <v>4.4907000000000004</v>
      </c>
      <c r="O18" s="66">
        <f t="shared" si="5"/>
        <v>16</v>
      </c>
      <c r="P18" s="65">
        <f>VLOOKUP($A18,'Return Data'!$B$7:$R$2843,15,0)</f>
        <v>5.2168999999999999</v>
      </c>
      <c r="Q18" s="66">
        <f t="shared" si="6"/>
        <v>14</v>
      </c>
      <c r="R18" s="65">
        <f>VLOOKUP($A18,'Return Data'!$B$7:$R$2843,16,0)</f>
        <v>5.7542999999999997</v>
      </c>
      <c r="S18" s="67">
        <f t="shared" si="7"/>
        <v>15</v>
      </c>
    </row>
    <row r="19" spans="1:19" x14ac:dyDescent="0.3">
      <c r="A19" s="63" t="s">
        <v>1765</v>
      </c>
      <c r="B19" s="64">
        <f>VLOOKUP($A19,'Return Data'!$B$7:$R$2843,3,0)</f>
        <v>44315</v>
      </c>
      <c r="C19" s="65">
        <f>VLOOKUP($A19,'Return Data'!$B$7:$R$2843,4,0)</f>
        <v>24.846499999999999</v>
      </c>
      <c r="D19" s="65">
        <f>VLOOKUP($A19,'Return Data'!$B$7:$R$2843,10,0)</f>
        <v>1.0812999999999999</v>
      </c>
      <c r="E19" s="66">
        <f t="shared" si="0"/>
        <v>13</v>
      </c>
      <c r="F19" s="65">
        <f>VLOOKUP($A19,'Return Data'!$B$7:$R$2843,11,0)</f>
        <v>1.6791</v>
      </c>
      <c r="G19" s="66">
        <f t="shared" si="1"/>
        <v>12</v>
      </c>
      <c r="H19" s="65">
        <f>VLOOKUP($A19,'Return Data'!$B$7:$R$2843,12,0)</f>
        <v>2.6269999999999998</v>
      </c>
      <c r="I19" s="66">
        <f t="shared" si="2"/>
        <v>14</v>
      </c>
      <c r="J19" s="65">
        <f>VLOOKUP($A19,'Return Data'!$B$7:$R$2843,13,0)</f>
        <v>3.5064000000000002</v>
      </c>
      <c r="K19" s="66">
        <f t="shared" si="3"/>
        <v>7</v>
      </c>
      <c r="L19" s="65">
        <f>VLOOKUP($A19,'Return Data'!$B$7:$R$2843,17,0)</f>
        <v>4.7557</v>
      </c>
      <c r="M19" s="66">
        <f t="shared" si="4"/>
        <v>9</v>
      </c>
      <c r="N19" s="65">
        <f>VLOOKUP($A19,'Return Data'!$B$7:$R$2843,14,0)</f>
        <v>5.0682999999999998</v>
      </c>
      <c r="O19" s="66">
        <f t="shared" si="5"/>
        <v>12</v>
      </c>
      <c r="P19" s="65">
        <f>VLOOKUP($A19,'Return Data'!$B$7:$R$2843,15,0)</f>
        <v>5.4646999999999997</v>
      </c>
      <c r="Q19" s="66">
        <f t="shared" si="6"/>
        <v>10</v>
      </c>
      <c r="R19" s="65">
        <f>VLOOKUP($A19,'Return Data'!$B$7:$R$2843,16,0)</f>
        <v>6.7127999999999997</v>
      </c>
      <c r="S19" s="67">
        <f t="shared" si="7"/>
        <v>8</v>
      </c>
    </row>
    <row r="20" spans="1:19" x14ac:dyDescent="0.3">
      <c r="A20" s="63" t="s">
        <v>1766</v>
      </c>
      <c r="B20" s="64">
        <f>VLOOKUP($A20,'Return Data'!$B$7:$R$2843,3,0)</f>
        <v>44315</v>
      </c>
      <c r="C20" s="65">
        <f>VLOOKUP($A20,'Return Data'!$B$7:$R$2843,4,0)</f>
        <v>10.543100000000001</v>
      </c>
      <c r="D20" s="65">
        <f>VLOOKUP($A20,'Return Data'!$B$7:$R$2843,10,0)</f>
        <v>0.76270000000000004</v>
      </c>
      <c r="E20" s="66">
        <f t="shared" si="0"/>
        <v>24</v>
      </c>
      <c r="F20" s="65">
        <f>VLOOKUP($A20,'Return Data'!$B$7:$R$2843,11,0)</f>
        <v>1.1202000000000001</v>
      </c>
      <c r="G20" s="66">
        <f t="shared" si="1"/>
        <v>23</v>
      </c>
      <c r="H20" s="65">
        <f>VLOOKUP($A20,'Return Data'!$B$7:$R$2843,12,0)</f>
        <v>1.8933</v>
      </c>
      <c r="I20" s="66">
        <f t="shared" si="2"/>
        <v>20</v>
      </c>
      <c r="J20" s="65">
        <f>VLOOKUP($A20,'Return Data'!$B$7:$R$2843,13,0)</f>
        <v>2.4645999999999999</v>
      </c>
      <c r="K20" s="66">
        <f t="shared" si="3"/>
        <v>20</v>
      </c>
      <c r="L20" s="65"/>
      <c r="M20" s="66"/>
      <c r="N20" s="65"/>
      <c r="O20" s="66"/>
      <c r="P20" s="65"/>
      <c r="Q20" s="66"/>
      <c r="R20" s="65">
        <f>VLOOKUP($A20,'Return Data'!$B$7:$R$2843,16,0)</f>
        <v>3.2806999999999999</v>
      </c>
      <c r="S20" s="67">
        <f t="shared" si="7"/>
        <v>23</v>
      </c>
    </row>
    <row r="21" spans="1:19" x14ac:dyDescent="0.3">
      <c r="A21" s="63" t="s">
        <v>1767</v>
      </c>
      <c r="B21" s="64">
        <f>VLOOKUP($A21,'Return Data'!$B$7:$R$2843,3,0)</f>
        <v>44315</v>
      </c>
      <c r="C21" s="65">
        <f>VLOOKUP($A21,'Return Data'!$B$7:$R$2843,4,0)</f>
        <v>26.071400000000001</v>
      </c>
      <c r="D21" s="65">
        <f>VLOOKUP($A21,'Return Data'!$B$7:$R$2843,10,0)</f>
        <v>0.65239999999999998</v>
      </c>
      <c r="E21" s="66">
        <f t="shared" si="0"/>
        <v>26</v>
      </c>
      <c r="F21" s="65">
        <f>VLOOKUP($A21,'Return Data'!$B$7:$R$2843,11,0)</f>
        <v>0.97989999999999999</v>
      </c>
      <c r="G21" s="66">
        <f t="shared" si="1"/>
        <v>25</v>
      </c>
      <c r="H21" s="65">
        <f>VLOOKUP($A21,'Return Data'!$B$7:$R$2843,12,0)</f>
        <v>1.6618999999999999</v>
      </c>
      <c r="I21" s="66">
        <f t="shared" si="2"/>
        <v>24</v>
      </c>
      <c r="J21" s="65">
        <f>VLOOKUP($A21,'Return Data'!$B$7:$R$2843,13,0)</f>
        <v>1.8808</v>
      </c>
      <c r="K21" s="66">
        <f t="shared" si="3"/>
        <v>23</v>
      </c>
      <c r="L21" s="65">
        <f>VLOOKUP($A21,'Return Data'!$B$7:$R$2843,17,0)</f>
        <v>3.2787000000000002</v>
      </c>
      <c r="M21" s="66">
        <f t="shared" si="4"/>
        <v>21</v>
      </c>
      <c r="N21" s="65">
        <f>VLOOKUP($A21,'Return Data'!$B$7:$R$2843,14,0)</f>
        <v>4.0666000000000002</v>
      </c>
      <c r="O21" s="66">
        <f t="shared" si="5"/>
        <v>17</v>
      </c>
      <c r="P21" s="65">
        <f>VLOOKUP($A21,'Return Data'!$B$7:$R$2843,15,0)</f>
        <v>4.7725</v>
      </c>
      <c r="Q21" s="66">
        <f t="shared" si="6"/>
        <v>15</v>
      </c>
      <c r="R21" s="65">
        <f>VLOOKUP($A21,'Return Data'!$B$7:$R$2843,16,0)</f>
        <v>6.6927000000000003</v>
      </c>
      <c r="S21" s="67">
        <f t="shared" si="7"/>
        <v>9</v>
      </c>
    </row>
    <row r="22" spans="1:19" x14ac:dyDescent="0.3">
      <c r="A22" s="63" t="s">
        <v>1768</v>
      </c>
      <c r="B22" s="64">
        <f>VLOOKUP($A22,'Return Data'!$B$7:$R$2843,3,0)</f>
        <v>44315</v>
      </c>
      <c r="C22" s="65">
        <f>VLOOKUP($A22,'Return Data'!$B$7:$R$2843,4,0)</f>
        <v>29.174099999999999</v>
      </c>
      <c r="D22" s="65">
        <f>VLOOKUP($A22,'Return Data'!$B$7:$R$2843,10,0)</f>
        <v>1.1634</v>
      </c>
      <c r="E22" s="66">
        <f t="shared" si="0"/>
        <v>6</v>
      </c>
      <c r="F22" s="65">
        <f>VLOOKUP($A22,'Return Data'!$B$7:$R$2843,11,0)</f>
        <v>1.8524</v>
      </c>
      <c r="G22" s="66">
        <f t="shared" si="1"/>
        <v>3</v>
      </c>
      <c r="H22" s="65">
        <f>VLOOKUP($A22,'Return Data'!$B$7:$R$2843,12,0)</f>
        <v>2.9581</v>
      </c>
      <c r="I22" s="66">
        <f t="shared" si="2"/>
        <v>4</v>
      </c>
      <c r="J22" s="65">
        <f>VLOOKUP($A22,'Return Data'!$B$7:$R$2843,13,0)</f>
        <v>3.6701000000000001</v>
      </c>
      <c r="K22" s="66">
        <f t="shared" si="3"/>
        <v>4</v>
      </c>
      <c r="L22" s="65">
        <f>VLOOKUP($A22,'Return Data'!$B$7:$R$2843,17,0)</f>
        <v>4.8120000000000003</v>
      </c>
      <c r="M22" s="66">
        <f t="shared" si="4"/>
        <v>6</v>
      </c>
      <c r="N22" s="65">
        <f>VLOOKUP($A22,'Return Data'!$B$7:$R$2843,14,0)</f>
        <v>5.3409000000000004</v>
      </c>
      <c r="O22" s="66">
        <f t="shared" si="5"/>
        <v>4</v>
      </c>
      <c r="P22" s="65">
        <f>VLOOKUP($A22,'Return Data'!$B$7:$R$2843,15,0)</f>
        <v>5.6962999999999999</v>
      </c>
      <c r="Q22" s="66">
        <f t="shared" si="6"/>
        <v>2</v>
      </c>
      <c r="R22" s="65">
        <f>VLOOKUP($A22,'Return Data'!$B$7:$R$2843,16,0)</f>
        <v>7.1082999999999998</v>
      </c>
      <c r="S22" s="67">
        <f t="shared" si="7"/>
        <v>3</v>
      </c>
    </row>
    <row r="23" spans="1:19" x14ac:dyDescent="0.3">
      <c r="A23" s="63" t="s">
        <v>1769</v>
      </c>
      <c r="B23" s="64">
        <f>VLOOKUP($A23,'Return Data'!$B$7:$R$2843,3,0)</f>
        <v>44315</v>
      </c>
      <c r="C23" s="65">
        <f>VLOOKUP($A23,'Return Data'!$B$7:$R$2843,4,0)</f>
        <v>15.038</v>
      </c>
      <c r="D23" s="65">
        <f>VLOOKUP($A23,'Return Data'!$B$7:$R$2843,10,0)</f>
        <v>1.1910000000000001</v>
      </c>
      <c r="E23" s="66">
        <f t="shared" si="0"/>
        <v>4</v>
      </c>
      <c r="F23" s="65">
        <f>VLOOKUP($A23,'Return Data'!$B$7:$R$2843,11,0)</f>
        <v>1.8076000000000001</v>
      </c>
      <c r="G23" s="66">
        <f t="shared" si="1"/>
        <v>6</v>
      </c>
      <c r="H23" s="65">
        <f>VLOOKUP($A23,'Return Data'!$B$7:$R$2843,12,0)</f>
        <v>2.9647000000000001</v>
      </c>
      <c r="I23" s="66">
        <f t="shared" si="2"/>
        <v>3</v>
      </c>
      <c r="J23" s="65">
        <f>VLOOKUP($A23,'Return Data'!$B$7:$R$2843,13,0)</f>
        <v>3.8321000000000001</v>
      </c>
      <c r="K23" s="66">
        <f t="shared" si="3"/>
        <v>2</v>
      </c>
      <c r="L23" s="65">
        <f>VLOOKUP($A23,'Return Data'!$B$7:$R$2843,17,0)</f>
        <v>5.0598999999999998</v>
      </c>
      <c r="M23" s="66">
        <f t="shared" si="4"/>
        <v>2</v>
      </c>
      <c r="N23" s="65">
        <f>VLOOKUP($A23,'Return Data'!$B$7:$R$2843,14,0)</f>
        <v>5.3795000000000002</v>
      </c>
      <c r="O23" s="66">
        <f t="shared" si="5"/>
        <v>2</v>
      </c>
      <c r="P23" s="65">
        <f>VLOOKUP($A23,'Return Data'!$B$7:$R$2843,15,0)</f>
        <v>5.6832000000000003</v>
      </c>
      <c r="Q23" s="66">
        <f t="shared" si="6"/>
        <v>4</v>
      </c>
      <c r="R23" s="65">
        <f>VLOOKUP($A23,'Return Data'!$B$7:$R$2843,16,0)</f>
        <v>6.1504000000000003</v>
      </c>
      <c r="S23" s="67">
        <f t="shared" si="7"/>
        <v>12</v>
      </c>
    </row>
    <row r="24" spans="1:19" x14ac:dyDescent="0.3">
      <c r="A24" s="63" t="s">
        <v>1770</v>
      </c>
      <c r="B24" s="64">
        <f>VLOOKUP($A24,'Return Data'!$B$7:$R$2843,3,0)</f>
        <v>44315</v>
      </c>
      <c r="C24" s="65">
        <f>VLOOKUP($A24,'Return Data'!$B$7:$R$2843,4,0)</f>
        <v>11.007400000000001</v>
      </c>
      <c r="D24" s="65">
        <f>VLOOKUP($A24,'Return Data'!$B$7:$R$2843,10,0)</f>
        <v>0.97050000000000003</v>
      </c>
      <c r="E24" s="66">
        <f t="shared" si="0"/>
        <v>20</v>
      </c>
      <c r="F24" s="65">
        <f>VLOOKUP($A24,'Return Data'!$B$7:$R$2843,11,0)</f>
        <v>1.3862000000000001</v>
      </c>
      <c r="G24" s="66">
        <f t="shared" si="1"/>
        <v>20</v>
      </c>
      <c r="H24" s="65">
        <f>VLOOKUP($A24,'Return Data'!$B$7:$R$2843,12,0)</f>
        <v>2.2042999999999999</v>
      </c>
      <c r="I24" s="66">
        <f t="shared" si="2"/>
        <v>19</v>
      </c>
      <c r="J24" s="65">
        <f>VLOOKUP($A24,'Return Data'!$B$7:$R$2843,13,0)</f>
        <v>2.6341000000000001</v>
      </c>
      <c r="K24" s="66">
        <f t="shared" si="3"/>
        <v>19</v>
      </c>
      <c r="L24" s="65">
        <f>VLOOKUP($A24,'Return Data'!$B$7:$R$2843,17,0)</f>
        <v>4.0997000000000003</v>
      </c>
      <c r="M24" s="66">
        <f t="shared" si="4"/>
        <v>18</v>
      </c>
      <c r="N24" s="65"/>
      <c r="O24" s="66"/>
      <c r="P24" s="65"/>
      <c r="Q24" s="66"/>
      <c r="R24" s="65">
        <f>VLOOKUP($A24,'Return Data'!$B$7:$R$2843,16,0)</f>
        <v>4.3380000000000001</v>
      </c>
      <c r="S24" s="67">
        <f t="shared" si="7"/>
        <v>20</v>
      </c>
    </row>
    <row r="25" spans="1:19" x14ac:dyDescent="0.3">
      <c r="A25" s="63" t="s">
        <v>1771</v>
      </c>
      <c r="B25" s="64">
        <f>VLOOKUP($A25,'Return Data'!$B$7:$R$2843,3,0)</f>
        <v>44315</v>
      </c>
      <c r="C25" s="65">
        <f>VLOOKUP($A25,'Return Data'!$B$7:$R$2843,4,0)</f>
        <v>10.1866</v>
      </c>
      <c r="D25" s="65">
        <f>VLOOKUP($A25,'Return Data'!$B$7:$R$2843,10,0)</f>
        <v>0.79159999999999997</v>
      </c>
      <c r="E25" s="66">
        <f t="shared" si="0"/>
        <v>23</v>
      </c>
      <c r="F25" s="65">
        <f>VLOOKUP($A25,'Return Data'!$B$7:$R$2843,11,0)</f>
        <v>1.3058000000000001</v>
      </c>
      <c r="G25" s="66">
        <f t="shared" si="1"/>
        <v>21</v>
      </c>
      <c r="H25" s="65"/>
      <c r="I25" s="66"/>
      <c r="J25" s="65"/>
      <c r="K25" s="66"/>
      <c r="L25" s="65"/>
      <c r="M25" s="66"/>
      <c r="N25" s="65"/>
      <c r="O25" s="66"/>
      <c r="P25" s="65"/>
      <c r="Q25" s="66"/>
      <c r="R25" s="65">
        <f>VLOOKUP($A25,'Return Data'!$B$7:$R$2843,16,0)</f>
        <v>1.8660000000000001</v>
      </c>
      <c r="S25" s="67">
        <f t="shared" si="7"/>
        <v>27</v>
      </c>
    </row>
    <row r="26" spans="1:19" x14ac:dyDescent="0.3">
      <c r="A26" s="63" t="s">
        <v>1772</v>
      </c>
      <c r="B26" s="64">
        <f>VLOOKUP($A26,'Return Data'!$B$7:$R$2843,3,0)</f>
        <v>44315</v>
      </c>
      <c r="C26" s="65">
        <f>VLOOKUP($A26,'Return Data'!$B$7:$R$2843,4,0)</f>
        <v>10.287000000000001</v>
      </c>
      <c r="D26" s="65">
        <f>VLOOKUP($A26,'Return Data'!$B$7:$R$2843,10,0)</f>
        <v>1.0015000000000001</v>
      </c>
      <c r="E26" s="66">
        <f t="shared" si="0"/>
        <v>18</v>
      </c>
      <c r="F26" s="65">
        <f>VLOOKUP($A26,'Return Data'!$B$7:$R$2843,11,0)</f>
        <v>1.6501999999999999</v>
      </c>
      <c r="G26" s="66">
        <f t="shared" si="1"/>
        <v>17</v>
      </c>
      <c r="H26" s="65"/>
      <c r="I26" s="66"/>
      <c r="J26" s="65"/>
      <c r="K26" s="66"/>
      <c r="L26" s="65"/>
      <c r="M26" s="66"/>
      <c r="N26" s="65"/>
      <c r="O26" s="66"/>
      <c r="P26" s="65"/>
      <c r="Q26" s="66"/>
      <c r="R26" s="65">
        <f>VLOOKUP($A26,'Return Data'!$B$7:$R$2843,16,0)</f>
        <v>2.87</v>
      </c>
      <c r="S26" s="67">
        <f t="shared" si="7"/>
        <v>25</v>
      </c>
    </row>
    <row r="27" spans="1:19" x14ac:dyDescent="0.3">
      <c r="A27" s="63" t="s">
        <v>1773</v>
      </c>
      <c r="B27" s="64">
        <f>VLOOKUP($A27,'Return Data'!$B$7:$R$2843,3,0)</f>
        <v>44315</v>
      </c>
      <c r="C27" s="65">
        <f>VLOOKUP($A27,'Return Data'!$B$7:$R$2843,4,0)</f>
        <v>20.914300000000001</v>
      </c>
      <c r="D27" s="65">
        <f>VLOOKUP($A27,'Return Data'!$B$7:$R$2843,10,0)</f>
        <v>1.1349</v>
      </c>
      <c r="E27" s="66">
        <f t="shared" si="0"/>
        <v>8</v>
      </c>
      <c r="F27" s="65">
        <f>VLOOKUP($A27,'Return Data'!$B$7:$R$2843,11,0)</f>
        <v>1.7633000000000001</v>
      </c>
      <c r="G27" s="66">
        <f t="shared" si="1"/>
        <v>9</v>
      </c>
      <c r="H27" s="65">
        <f>VLOOKUP($A27,'Return Data'!$B$7:$R$2843,12,0)</f>
        <v>2.8018000000000001</v>
      </c>
      <c r="I27" s="66">
        <f t="shared" si="2"/>
        <v>10</v>
      </c>
      <c r="J27" s="65">
        <f>VLOOKUP($A27,'Return Data'!$B$7:$R$2843,13,0)</f>
        <v>3.5966999999999998</v>
      </c>
      <c r="K27" s="66">
        <f t="shared" si="3"/>
        <v>5</v>
      </c>
      <c r="L27" s="65">
        <f>VLOOKUP($A27,'Return Data'!$B$7:$R$2843,17,0)</f>
        <v>4.7742000000000004</v>
      </c>
      <c r="M27" s="66">
        <f t="shared" si="4"/>
        <v>8</v>
      </c>
      <c r="N27" s="65">
        <f>VLOOKUP($A27,'Return Data'!$B$7:$R$2843,14,0)</f>
        <v>5.3468999999999998</v>
      </c>
      <c r="O27" s="66">
        <f t="shared" si="5"/>
        <v>3</v>
      </c>
      <c r="P27" s="65">
        <f>VLOOKUP($A27,'Return Data'!$B$7:$R$2843,15,0)</f>
        <v>5.7222999999999997</v>
      </c>
      <c r="Q27" s="66">
        <f t="shared" si="6"/>
        <v>1</v>
      </c>
      <c r="R27" s="65">
        <f>VLOOKUP($A27,'Return Data'!$B$7:$R$2843,16,0)</f>
        <v>7.2457000000000003</v>
      </c>
      <c r="S27" s="67">
        <f t="shared" si="7"/>
        <v>1</v>
      </c>
    </row>
    <row r="28" spans="1:19" x14ac:dyDescent="0.3">
      <c r="A28" s="63" t="s">
        <v>1774</v>
      </c>
      <c r="B28" s="64">
        <f>VLOOKUP($A28,'Return Data'!$B$7:$R$2843,3,0)</f>
        <v>44315</v>
      </c>
      <c r="C28" s="65">
        <f>VLOOKUP($A28,'Return Data'!$B$7:$R$2843,4,0)</f>
        <v>14.648899999999999</v>
      </c>
      <c r="D28" s="65">
        <f>VLOOKUP($A28,'Return Data'!$B$7:$R$2843,10,0)</f>
        <v>1.0247999999999999</v>
      </c>
      <c r="E28" s="66">
        <f t="shared" si="0"/>
        <v>17</v>
      </c>
      <c r="F28" s="65">
        <f>VLOOKUP($A28,'Return Data'!$B$7:$R$2843,11,0)</f>
        <v>1.6529</v>
      </c>
      <c r="G28" s="66">
        <f t="shared" si="1"/>
        <v>16</v>
      </c>
      <c r="H28" s="65">
        <f>VLOOKUP($A28,'Return Data'!$B$7:$R$2843,12,0)</f>
        <v>2.8237999999999999</v>
      </c>
      <c r="I28" s="66">
        <f t="shared" si="2"/>
        <v>8</v>
      </c>
      <c r="J28" s="65">
        <f>VLOOKUP($A28,'Return Data'!$B$7:$R$2843,13,0)</f>
        <v>3.3046000000000002</v>
      </c>
      <c r="K28" s="66">
        <f t="shared" si="3"/>
        <v>14</v>
      </c>
      <c r="L28" s="65">
        <f>VLOOKUP($A28,'Return Data'!$B$7:$R$2843,17,0)</f>
        <v>4.47</v>
      </c>
      <c r="M28" s="66">
        <f t="shared" si="4"/>
        <v>16</v>
      </c>
      <c r="N28" s="65">
        <f>VLOOKUP($A28,'Return Data'!$B$7:$R$2843,14,0)</f>
        <v>4.8834999999999997</v>
      </c>
      <c r="O28" s="66">
        <f t="shared" si="5"/>
        <v>15</v>
      </c>
      <c r="P28" s="65">
        <f>VLOOKUP($A28,'Return Data'!$B$7:$R$2843,15,0)</f>
        <v>5.3272000000000004</v>
      </c>
      <c r="Q28" s="66">
        <f t="shared" si="6"/>
        <v>12</v>
      </c>
      <c r="R28" s="65">
        <f>VLOOKUP($A28,'Return Data'!$B$7:$R$2843,16,0)</f>
        <v>5.8846999999999996</v>
      </c>
      <c r="S28" s="67">
        <f t="shared" si="7"/>
        <v>14</v>
      </c>
    </row>
    <row r="29" spans="1:19" x14ac:dyDescent="0.3">
      <c r="A29" s="63" t="s">
        <v>1775</v>
      </c>
      <c r="B29" s="64">
        <f>VLOOKUP($A29,'Return Data'!$B$7:$R$2843,3,0)</f>
        <v>44315</v>
      </c>
      <c r="C29" s="65">
        <f>VLOOKUP($A29,'Return Data'!$B$7:$R$2843,4,0)</f>
        <v>11.624599999999999</v>
      </c>
      <c r="D29" s="65">
        <f>VLOOKUP($A29,'Return Data'!$B$7:$R$2843,10,0)</f>
        <v>0.85550000000000004</v>
      </c>
      <c r="E29" s="66">
        <f t="shared" si="0"/>
        <v>22</v>
      </c>
      <c r="F29" s="65">
        <f>VLOOKUP($A29,'Return Data'!$B$7:$R$2843,11,0)</f>
        <v>1.1671</v>
      </c>
      <c r="G29" s="66">
        <f t="shared" si="1"/>
        <v>22</v>
      </c>
      <c r="H29" s="65">
        <f>VLOOKUP($A29,'Return Data'!$B$7:$R$2843,12,0)</f>
        <v>1.8183</v>
      </c>
      <c r="I29" s="66">
        <f t="shared" si="2"/>
        <v>21</v>
      </c>
      <c r="J29" s="65">
        <f>VLOOKUP($A29,'Return Data'!$B$7:$R$2843,13,0)</f>
        <v>1.5044999999999999</v>
      </c>
      <c r="K29" s="66">
        <f t="shared" si="3"/>
        <v>24</v>
      </c>
      <c r="L29" s="65">
        <f>VLOOKUP($A29,'Return Data'!$B$7:$R$2843,17,0)</f>
        <v>2.7440000000000002</v>
      </c>
      <c r="M29" s="66">
        <f t="shared" si="4"/>
        <v>22</v>
      </c>
      <c r="N29" s="65">
        <f>VLOOKUP($A29,'Return Data'!$B$7:$R$2843,14,0)</f>
        <v>1.4413</v>
      </c>
      <c r="O29" s="66">
        <f t="shared" si="5"/>
        <v>18</v>
      </c>
      <c r="P29" s="65"/>
      <c r="Q29" s="66"/>
      <c r="R29" s="65">
        <f>VLOOKUP($A29,'Return Data'!$B$7:$R$2843,16,0)</f>
        <v>3.0413000000000001</v>
      </c>
      <c r="S29" s="67">
        <f t="shared" si="7"/>
        <v>24</v>
      </c>
    </row>
    <row r="30" spans="1:19" x14ac:dyDescent="0.3">
      <c r="A30" s="63" t="s">
        <v>1776</v>
      </c>
      <c r="B30" s="64">
        <f>VLOOKUP($A30,'Return Data'!$B$7:$R$2843,3,0)</f>
        <v>44315</v>
      </c>
      <c r="C30" s="65">
        <f>VLOOKUP($A30,'Return Data'!$B$7:$R$2843,4,0)</f>
        <v>26.3094</v>
      </c>
      <c r="D30" s="65">
        <f>VLOOKUP($A30,'Return Data'!$B$7:$R$2843,10,0)</f>
        <v>1.101</v>
      </c>
      <c r="E30" s="66">
        <f t="shared" si="0"/>
        <v>12</v>
      </c>
      <c r="F30" s="65">
        <f>VLOOKUP($A30,'Return Data'!$B$7:$R$2843,11,0)</f>
        <v>1.6379999999999999</v>
      </c>
      <c r="G30" s="66">
        <f t="shared" si="1"/>
        <v>18</v>
      </c>
      <c r="H30" s="65">
        <f>VLOOKUP($A30,'Return Data'!$B$7:$R$2843,12,0)</f>
        <v>2.5044</v>
      </c>
      <c r="I30" s="66">
        <f t="shared" si="2"/>
        <v>18</v>
      </c>
      <c r="J30" s="65">
        <f>VLOOKUP($A30,'Return Data'!$B$7:$R$2843,13,0)</f>
        <v>2.7490000000000001</v>
      </c>
      <c r="K30" s="66">
        <f t="shared" si="3"/>
        <v>18</v>
      </c>
      <c r="L30" s="65">
        <f>VLOOKUP($A30,'Return Data'!$B$7:$R$2843,17,0)</f>
        <v>4.3886000000000003</v>
      </c>
      <c r="M30" s="66">
        <f t="shared" si="4"/>
        <v>17</v>
      </c>
      <c r="N30" s="65">
        <f>VLOOKUP($A30,'Return Data'!$B$7:$R$2843,14,0)</f>
        <v>4.9076000000000004</v>
      </c>
      <c r="O30" s="66">
        <f t="shared" si="5"/>
        <v>14</v>
      </c>
      <c r="P30" s="65">
        <f>VLOOKUP($A30,'Return Data'!$B$7:$R$2843,15,0)</f>
        <v>5.3540000000000001</v>
      </c>
      <c r="Q30" s="66">
        <f t="shared" si="6"/>
        <v>11</v>
      </c>
      <c r="R30" s="65">
        <f>VLOOKUP($A30,'Return Data'!$B$7:$R$2843,16,0)</f>
        <v>6.9009</v>
      </c>
      <c r="S30" s="67">
        <f t="shared" si="7"/>
        <v>5</v>
      </c>
    </row>
    <row r="31" spans="1:19" x14ac:dyDescent="0.3">
      <c r="A31" s="63" t="s">
        <v>1777</v>
      </c>
      <c r="B31" s="64">
        <f>VLOOKUP($A31,'Return Data'!$B$7:$R$2843,3,0)</f>
        <v>44315</v>
      </c>
      <c r="C31" s="65">
        <f>VLOOKUP($A31,'Return Data'!$B$7:$R$2843,4,0)</f>
        <v>10.462199999999999</v>
      </c>
      <c r="D31" s="65">
        <f>VLOOKUP($A31,'Return Data'!$B$7:$R$2843,10,0)</f>
        <v>1.2131000000000001</v>
      </c>
      <c r="E31" s="66">
        <f t="shared" si="0"/>
        <v>2</v>
      </c>
      <c r="F31" s="65">
        <f>VLOOKUP($A31,'Return Data'!$B$7:$R$2843,11,0)</f>
        <v>1.7417</v>
      </c>
      <c r="G31" s="66">
        <f t="shared" si="1"/>
        <v>11</v>
      </c>
      <c r="H31" s="65">
        <f>VLOOKUP($A31,'Return Data'!$B$7:$R$2843,12,0)</f>
        <v>3.2437</v>
      </c>
      <c r="I31" s="66">
        <f t="shared" si="2"/>
        <v>1</v>
      </c>
      <c r="J31" s="65">
        <f>VLOOKUP($A31,'Return Data'!$B$7:$R$2843,13,0)</f>
        <v>3.3079000000000001</v>
      </c>
      <c r="K31" s="66">
        <f t="shared" si="3"/>
        <v>12</v>
      </c>
      <c r="L31" s="65"/>
      <c r="M31" s="66"/>
      <c r="N31" s="65"/>
      <c r="O31" s="66"/>
      <c r="P31" s="65"/>
      <c r="Q31" s="66"/>
      <c r="R31" s="65">
        <f>VLOOKUP($A31,'Return Data'!$B$7:$R$2843,16,0)</f>
        <v>3.7328999999999999</v>
      </c>
      <c r="S31" s="67">
        <f t="shared" si="7"/>
        <v>22</v>
      </c>
    </row>
    <row r="32" spans="1:19" x14ac:dyDescent="0.3">
      <c r="A32" s="63" t="s">
        <v>1778</v>
      </c>
      <c r="B32" s="64">
        <f>VLOOKUP($A32,'Return Data'!$B$7:$R$2843,3,0)</f>
        <v>44315</v>
      </c>
      <c r="C32" s="65">
        <f>VLOOKUP($A32,'Return Data'!$B$7:$R$2843,4,0)</f>
        <v>11.3256</v>
      </c>
      <c r="D32" s="65">
        <f>VLOOKUP($A32,'Return Data'!$B$7:$R$2843,10,0)</f>
        <v>1.1963999999999999</v>
      </c>
      <c r="E32" s="66">
        <f t="shared" si="0"/>
        <v>3</v>
      </c>
      <c r="F32" s="65">
        <f>VLOOKUP($A32,'Return Data'!$B$7:$R$2843,11,0)</f>
        <v>1.87</v>
      </c>
      <c r="G32" s="66">
        <f t="shared" si="1"/>
        <v>2</v>
      </c>
      <c r="H32" s="65">
        <f>VLOOKUP($A32,'Return Data'!$B$7:$R$2843,12,0)</f>
        <v>2.9881000000000002</v>
      </c>
      <c r="I32" s="66">
        <f t="shared" si="2"/>
        <v>2</v>
      </c>
      <c r="J32" s="65">
        <f>VLOOKUP($A32,'Return Data'!$B$7:$R$2843,13,0)</f>
        <v>3.9599000000000002</v>
      </c>
      <c r="K32" s="66">
        <f t="shared" si="3"/>
        <v>1</v>
      </c>
      <c r="L32" s="65">
        <f>VLOOKUP($A32,'Return Data'!$B$7:$R$2843,17,0)</f>
        <v>5.1955999999999998</v>
      </c>
      <c r="M32" s="66">
        <f t="shared" si="4"/>
        <v>1</v>
      </c>
      <c r="N32" s="65"/>
      <c r="O32" s="66"/>
      <c r="P32" s="65"/>
      <c r="Q32" s="66"/>
      <c r="R32" s="65">
        <f>VLOOKUP($A32,'Return Data'!$B$7:$R$2843,16,0)</f>
        <v>5.4058999999999999</v>
      </c>
      <c r="S32" s="67">
        <f t="shared" si="7"/>
        <v>17</v>
      </c>
    </row>
    <row r="33" spans="1:19" x14ac:dyDescent="0.3">
      <c r="A33" s="63" t="s">
        <v>1779</v>
      </c>
      <c r="B33" s="64">
        <f>VLOOKUP($A33,'Return Data'!$B$7:$R$2843,3,0)</f>
        <v>44315</v>
      </c>
      <c r="C33" s="65">
        <f>VLOOKUP($A33,'Return Data'!$B$7:$R$2843,4,0)</f>
        <v>11.1157</v>
      </c>
      <c r="D33" s="65">
        <f>VLOOKUP($A33,'Return Data'!$B$7:$R$2843,10,0)</f>
        <v>1.0537000000000001</v>
      </c>
      <c r="E33" s="66">
        <f t="shared" si="0"/>
        <v>16</v>
      </c>
      <c r="F33" s="65">
        <f>VLOOKUP($A33,'Return Data'!$B$7:$R$2843,11,0)</f>
        <v>1.659</v>
      </c>
      <c r="G33" s="66">
        <f t="shared" si="1"/>
        <v>14</v>
      </c>
      <c r="H33" s="65">
        <f>VLOOKUP($A33,'Return Data'!$B$7:$R$2843,12,0)</f>
        <v>2.5480999999999998</v>
      </c>
      <c r="I33" s="66">
        <f t="shared" si="2"/>
        <v>17</v>
      </c>
      <c r="J33" s="65">
        <f>VLOOKUP($A33,'Return Data'!$B$7:$R$2843,13,0)</f>
        <v>3.3277999999999999</v>
      </c>
      <c r="K33" s="66">
        <f t="shared" si="3"/>
        <v>11</v>
      </c>
      <c r="L33" s="65">
        <f>VLOOKUP($A33,'Return Data'!$B$7:$R$2843,17,0)</f>
        <v>4.7484999999999999</v>
      </c>
      <c r="M33" s="66">
        <f t="shared" si="4"/>
        <v>10</v>
      </c>
      <c r="N33" s="65"/>
      <c r="O33" s="66"/>
      <c r="P33" s="65"/>
      <c r="Q33" s="66"/>
      <c r="R33" s="65">
        <f>VLOOKUP($A33,'Return Data'!$B$7:$R$2843,16,0)</f>
        <v>4.9505999999999997</v>
      </c>
      <c r="S33" s="67">
        <f t="shared" si="7"/>
        <v>19</v>
      </c>
    </row>
    <row r="34" spans="1:19" x14ac:dyDescent="0.3">
      <c r="A34" s="63" t="s">
        <v>1780</v>
      </c>
      <c r="B34" s="64">
        <f>VLOOKUP($A34,'Return Data'!$B$7:$R$2843,3,0)</f>
        <v>44315</v>
      </c>
      <c r="C34" s="65">
        <f>VLOOKUP($A34,'Return Data'!$B$7:$R$2843,4,0)</f>
        <v>27.497</v>
      </c>
      <c r="D34" s="65">
        <f>VLOOKUP($A34,'Return Data'!$B$7:$R$2843,10,0)</f>
        <v>1.173</v>
      </c>
      <c r="E34" s="66">
        <f t="shared" si="0"/>
        <v>5</v>
      </c>
      <c r="F34" s="65">
        <f>VLOOKUP($A34,'Return Data'!$B$7:$R$2843,11,0)</f>
        <v>1.8090999999999999</v>
      </c>
      <c r="G34" s="66">
        <f t="shared" si="1"/>
        <v>5</v>
      </c>
      <c r="H34" s="65">
        <f>VLOOKUP($A34,'Return Data'!$B$7:$R$2843,12,0)</f>
        <v>2.8448000000000002</v>
      </c>
      <c r="I34" s="66">
        <f t="shared" si="2"/>
        <v>7</v>
      </c>
      <c r="J34" s="65">
        <f>VLOOKUP($A34,'Return Data'!$B$7:$R$2843,13,0)</f>
        <v>3.6997</v>
      </c>
      <c r="K34" s="66">
        <f t="shared" si="3"/>
        <v>3</v>
      </c>
      <c r="L34" s="65">
        <f>VLOOKUP($A34,'Return Data'!$B$7:$R$2843,17,0)</f>
        <v>4.8596000000000004</v>
      </c>
      <c r="M34" s="66">
        <f t="shared" si="4"/>
        <v>5</v>
      </c>
      <c r="N34" s="65">
        <f>VLOOKUP($A34,'Return Data'!$B$7:$R$2843,14,0)</f>
        <v>5.3353000000000002</v>
      </c>
      <c r="O34" s="66">
        <f t="shared" si="5"/>
        <v>6</v>
      </c>
      <c r="P34" s="65">
        <f>VLOOKUP($A34,'Return Data'!$B$7:$R$2843,15,0)</f>
        <v>5.6403999999999996</v>
      </c>
      <c r="Q34" s="66">
        <f t="shared" si="6"/>
        <v>5</v>
      </c>
      <c r="R34" s="65">
        <f>VLOOKUP($A34,'Return Data'!$B$7:$R$2843,16,0)</f>
        <v>7.0518000000000001</v>
      </c>
      <c r="S34" s="67">
        <f t="shared" si="7"/>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1.0010999999999999</v>
      </c>
      <c r="E36" s="74"/>
      <c r="F36" s="75">
        <f>AVERAGE(F8:F34)</f>
        <v>1.5298148148148147</v>
      </c>
      <c r="G36" s="74"/>
      <c r="H36" s="75">
        <f>AVERAGE(H8:H34)</f>
        <v>2.4627079999999997</v>
      </c>
      <c r="I36" s="74"/>
      <c r="J36" s="75">
        <f>AVERAGE(J8:J34)</f>
        <v>2.9916679999999998</v>
      </c>
      <c r="K36" s="74"/>
      <c r="L36" s="75">
        <f>AVERAGE(L8:L34)</f>
        <v>4.3369347826086946</v>
      </c>
      <c r="M36" s="74"/>
      <c r="N36" s="75">
        <f>AVERAGE(N8:N34)</f>
        <v>4.8775111111111116</v>
      </c>
      <c r="O36" s="74"/>
      <c r="P36" s="75">
        <f>AVERAGE(P8:P34)</f>
        <v>5.469733333333334</v>
      </c>
      <c r="Q36" s="74"/>
      <c r="R36" s="75">
        <f>AVERAGE(R8:R34)</f>
        <v>5.4064444444444444</v>
      </c>
      <c r="S36" s="76"/>
    </row>
    <row r="37" spans="1:19" x14ac:dyDescent="0.3">
      <c r="A37" s="73" t="s">
        <v>28</v>
      </c>
      <c r="B37" s="74"/>
      <c r="C37" s="74"/>
      <c r="D37" s="75">
        <f>MIN(D8:D34)</f>
        <v>0.25019999999999998</v>
      </c>
      <c r="E37" s="74"/>
      <c r="F37" s="75">
        <f>MIN(F8:F34)</f>
        <v>0.28970000000000001</v>
      </c>
      <c r="G37" s="74"/>
      <c r="H37" s="75">
        <f>MIN(H8:H34)</f>
        <v>0.16669999999999999</v>
      </c>
      <c r="I37" s="74"/>
      <c r="J37" s="75">
        <f>MIN(J8:J34)</f>
        <v>-9.8100000000000007E-2</v>
      </c>
      <c r="K37" s="74"/>
      <c r="L37" s="75">
        <f>MIN(L8:L34)</f>
        <v>1.5145999999999999</v>
      </c>
      <c r="M37" s="74"/>
      <c r="N37" s="75">
        <f>MIN(N8:N34)</f>
        <v>1.4413</v>
      </c>
      <c r="O37" s="74"/>
      <c r="P37" s="75">
        <f>MIN(P8:P34)</f>
        <v>4.7725</v>
      </c>
      <c r="Q37" s="74"/>
      <c r="R37" s="75">
        <f>MIN(R8:R34)</f>
        <v>1.8660000000000001</v>
      </c>
      <c r="S37" s="76"/>
    </row>
    <row r="38" spans="1:19" ht="15" thickBot="1" x14ac:dyDescent="0.35">
      <c r="A38" s="77" t="s">
        <v>29</v>
      </c>
      <c r="B38" s="78"/>
      <c r="C38" s="78"/>
      <c r="D38" s="79">
        <f>MAX(D8:D34)</f>
        <v>1.2152000000000001</v>
      </c>
      <c r="E38" s="78"/>
      <c r="F38" s="79">
        <f>MAX(F8:F34)</f>
        <v>1.8701000000000001</v>
      </c>
      <c r="G38" s="78"/>
      <c r="H38" s="79">
        <f>MAX(H8:H34)</f>
        <v>3.2437</v>
      </c>
      <c r="I38" s="78"/>
      <c r="J38" s="79">
        <f>MAX(J8:J34)</f>
        <v>3.9599000000000002</v>
      </c>
      <c r="K38" s="78"/>
      <c r="L38" s="79">
        <f>MAX(L8:L34)</f>
        <v>5.1955999999999998</v>
      </c>
      <c r="M38" s="78"/>
      <c r="N38" s="79">
        <f>MAX(N8:N34)</f>
        <v>5.4267000000000003</v>
      </c>
      <c r="O38" s="78"/>
      <c r="P38" s="79">
        <f>MAX(P8:P34)</f>
        <v>5.7222999999999997</v>
      </c>
      <c r="Q38" s="78"/>
      <c r="R38" s="79">
        <f>MAX(R8:R34)</f>
        <v>7.2457000000000003</v>
      </c>
      <c r="S38" s="80"/>
    </row>
    <row r="39" spans="1:19" x14ac:dyDescent="0.3">
      <c r="A39" s="112" t="s">
        <v>432</v>
      </c>
    </row>
    <row r="40" spans="1:19" x14ac:dyDescent="0.3">
      <c r="A40" s="14" t="s">
        <v>340</v>
      </c>
    </row>
  </sheetData>
  <sheetProtection algorithmName="SHA-512" hashValue="hzuCJErigqHFHGwNRnxO7cwpzhUuaQmtUqQmClnM4pdfmt+MeCQp3BND9s1YWbewJyaKPyPDTwceyyVXGllX7A==" saltValue="PdInWytvyE56tlO6ZTgR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608</v>
      </c>
      <c r="B8" s="64">
        <f>VLOOKUP($A8,'Return Data'!$B$7:$R$2843,3,0)</f>
        <v>44315</v>
      </c>
      <c r="C8" s="65">
        <f>VLOOKUP($A8,'Return Data'!$B$7:$R$2843,4,0)</f>
        <v>71.11</v>
      </c>
      <c r="D8" s="65">
        <f>VLOOKUP($A8,'Return Data'!$B$7:$R$2843,10,0)</f>
        <v>8.5815000000000001</v>
      </c>
      <c r="E8" s="66">
        <f>RANK(D8,D$8:D$10,0)</f>
        <v>3</v>
      </c>
      <c r="F8" s="65">
        <f>VLOOKUP($A8,'Return Data'!$B$7:$R$2843,11,0)</f>
        <v>28.752500000000001</v>
      </c>
      <c r="G8" s="66">
        <f>RANK(F8,F$8:F$10,0)</f>
        <v>3</v>
      </c>
      <c r="H8" s="65">
        <f>VLOOKUP($A8,'Return Data'!$B$7:$R$2843,12,0)</f>
        <v>33.065100000000001</v>
      </c>
      <c r="I8" s="66">
        <f>RANK(H8,H$8:H$10,0)</f>
        <v>3</v>
      </c>
      <c r="J8" s="65">
        <f>VLOOKUP($A8,'Return Data'!$B$7:$R$2843,13,0)</f>
        <v>57.5321</v>
      </c>
      <c r="K8" s="66">
        <f>RANK(J8,J$8:J$10,0)</f>
        <v>3</v>
      </c>
      <c r="L8" s="65">
        <f>VLOOKUP($A8,'Return Data'!$B$7:$R$2843,17,0)</f>
        <v>16.628799999999998</v>
      </c>
      <c r="M8" s="66">
        <f>RANK(L8,L$8:L$10,0)</f>
        <v>2</v>
      </c>
      <c r="N8" s="65">
        <f>VLOOKUP($A8,'Return Data'!$B$7:$R$2843,14,0)</f>
        <v>11.085699999999999</v>
      </c>
      <c r="O8" s="66">
        <f>RANK(N8,N$8:N$10,0)</f>
        <v>2</v>
      </c>
      <c r="P8" s="65">
        <f>VLOOKUP($A8,'Return Data'!$B$7:$R$2843,15,0)</f>
        <v>17.533899999999999</v>
      </c>
      <c r="Q8" s="66">
        <f>RANK(P8,P$8:P$10,0)</f>
        <v>2</v>
      </c>
      <c r="R8" s="65">
        <f>VLOOKUP($A8,'Return Data'!$B$7:$R$2843,16,0)</f>
        <v>18.349599999999999</v>
      </c>
      <c r="S8" s="67">
        <f>RANK(R8,R$8:R$10,0)</f>
        <v>1</v>
      </c>
    </row>
    <row r="9" spans="1:20" x14ac:dyDescent="0.3">
      <c r="A9" s="63" t="s">
        <v>610</v>
      </c>
      <c r="B9" s="64">
        <f>VLOOKUP($A9,'Return Data'!$B$7:$R$2843,3,0)</f>
        <v>44315</v>
      </c>
      <c r="C9" s="65">
        <f>VLOOKUP($A9,'Return Data'!$B$7:$R$2843,4,0)</f>
        <v>78.13</v>
      </c>
      <c r="D9" s="65">
        <f>VLOOKUP($A9,'Return Data'!$B$7:$R$2843,10,0)</f>
        <v>11.572800000000001</v>
      </c>
      <c r="E9" s="66">
        <f>RANK(D9,D$8:D$10,0)</f>
        <v>2</v>
      </c>
      <c r="F9" s="65">
        <f>VLOOKUP($A9,'Return Data'!$B$7:$R$2843,11,0)</f>
        <v>31.709399999999999</v>
      </c>
      <c r="G9" s="66">
        <f>RANK(F9,F$8:F$10,0)</f>
        <v>2</v>
      </c>
      <c r="H9" s="65">
        <f>VLOOKUP($A9,'Return Data'!$B$7:$R$2843,12,0)</f>
        <v>38.447400000000002</v>
      </c>
      <c r="I9" s="66">
        <f>RANK(H9,H$8:H$10,0)</f>
        <v>2</v>
      </c>
      <c r="J9" s="65">
        <f>VLOOKUP($A9,'Return Data'!$B$7:$R$2843,13,0)</f>
        <v>62.703000000000003</v>
      </c>
      <c r="K9" s="66">
        <f>RANK(J9,J$8:J$10,0)</f>
        <v>2</v>
      </c>
      <c r="L9" s="65">
        <f>VLOOKUP($A9,'Return Data'!$B$7:$R$2843,17,0)</f>
        <v>16.403099999999998</v>
      </c>
      <c r="M9" s="66">
        <f>RANK(L9,L$8:L$10,0)</f>
        <v>3</v>
      </c>
      <c r="N9" s="65">
        <f>VLOOKUP($A9,'Return Data'!$B$7:$R$2843,14,0)</f>
        <v>13.292899999999999</v>
      </c>
      <c r="O9" s="66">
        <f>RANK(N9,N$8:N$10,0)</f>
        <v>1</v>
      </c>
      <c r="P9" s="65">
        <f>VLOOKUP($A9,'Return Data'!$B$7:$R$2843,15,0)</f>
        <v>17.717300000000002</v>
      </c>
      <c r="Q9" s="66">
        <f>RANK(P9,P$8:P$10,0)</f>
        <v>1</v>
      </c>
      <c r="R9" s="65">
        <f>VLOOKUP($A9,'Return Data'!$B$7:$R$2843,16,0)</f>
        <v>15.553800000000001</v>
      </c>
      <c r="S9" s="67">
        <f>RANK(R9,R$8:R$10,0)</f>
        <v>2</v>
      </c>
    </row>
    <row r="10" spans="1:20" x14ac:dyDescent="0.3">
      <c r="A10" s="63" t="s">
        <v>1876</v>
      </c>
      <c r="B10" s="64">
        <f>VLOOKUP($A10,'Return Data'!$B$7:$R$2843,3,0)</f>
        <v>44315</v>
      </c>
      <c r="C10" s="65">
        <f>VLOOKUP($A10,'Return Data'!$B$7:$R$2843,4,0)</f>
        <v>163.4674</v>
      </c>
      <c r="D10" s="65">
        <f>VLOOKUP($A10,'Return Data'!$B$7:$R$2843,10,0)</f>
        <v>12.0002</v>
      </c>
      <c r="E10" s="66">
        <f>RANK(D10,D$8:D$10,0)</f>
        <v>1</v>
      </c>
      <c r="F10" s="65">
        <f>VLOOKUP($A10,'Return Data'!$B$7:$R$2843,11,0)</f>
        <v>45.726900000000001</v>
      </c>
      <c r="G10" s="66">
        <f>RANK(F10,F$8:F$10,0)</f>
        <v>1</v>
      </c>
      <c r="H10" s="65">
        <f>VLOOKUP($A10,'Return Data'!$B$7:$R$2843,12,0)</f>
        <v>58.863700000000001</v>
      </c>
      <c r="I10" s="66">
        <f>RANK(H10,H$8:H$10,0)</f>
        <v>1</v>
      </c>
      <c r="J10" s="65">
        <f>VLOOKUP($A10,'Return Data'!$B$7:$R$2843,13,0)</f>
        <v>87.759100000000004</v>
      </c>
      <c r="K10" s="66">
        <f>RANK(J10,J$8:J$10,0)</f>
        <v>1</v>
      </c>
      <c r="L10" s="65">
        <f>VLOOKUP($A10,'Return Data'!$B$7:$R$2843,17,0)</f>
        <v>18.300599999999999</v>
      </c>
      <c r="M10" s="66">
        <f>RANK(L10,L$8:L$10,0)</f>
        <v>1</v>
      </c>
      <c r="N10" s="65">
        <f>VLOOKUP($A10,'Return Data'!$B$7:$R$2843,14,0)</f>
        <v>10.1158</v>
      </c>
      <c r="O10" s="66">
        <f>RANK(N10,N$8:N$10,0)</f>
        <v>3</v>
      </c>
      <c r="P10" s="65">
        <f>VLOOKUP($A10,'Return Data'!$B$7:$R$2843,15,0)</f>
        <v>13.6088</v>
      </c>
      <c r="Q10" s="66">
        <f>RANK(P10,P$8:P$10,0)</f>
        <v>3</v>
      </c>
      <c r="R10" s="65">
        <f>VLOOKUP($A10,'Return Data'!$B$7:$R$2843,16,0)</f>
        <v>12.994999999999999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10.718166666666667</v>
      </c>
      <c r="E12" s="74"/>
      <c r="F12" s="75">
        <f>AVERAGE(F8:F10)</f>
        <v>35.396266666666669</v>
      </c>
      <c r="G12" s="74"/>
      <c r="H12" s="75">
        <f>AVERAGE(H8:H10)</f>
        <v>43.458733333333335</v>
      </c>
      <c r="I12" s="74"/>
      <c r="J12" s="75">
        <f>AVERAGE(J8:J10)</f>
        <v>69.331400000000002</v>
      </c>
      <c r="K12" s="74"/>
      <c r="L12" s="75">
        <f>AVERAGE(L8:L10)</f>
        <v>17.110833333333332</v>
      </c>
      <c r="M12" s="74"/>
      <c r="N12" s="75">
        <f>AVERAGE(N8:N10)</f>
        <v>11.498133333333334</v>
      </c>
      <c r="O12" s="74"/>
      <c r="P12" s="75">
        <f>AVERAGE(P8:P10)</f>
        <v>16.286666666666665</v>
      </c>
      <c r="Q12" s="74"/>
      <c r="R12" s="75">
        <f>AVERAGE(R8:R10)</f>
        <v>15.632799999999998</v>
      </c>
      <c r="S12" s="76"/>
    </row>
    <row r="13" spans="1:20" x14ac:dyDescent="0.3">
      <c r="A13" s="73" t="s">
        <v>28</v>
      </c>
      <c r="B13" s="74"/>
      <c r="C13" s="74"/>
      <c r="D13" s="75">
        <f>MIN(D8:D10)</f>
        <v>8.5815000000000001</v>
      </c>
      <c r="E13" s="74"/>
      <c r="F13" s="75">
        <f>MIN(F8:F10)</f>
        <v>28.752500000000001</v>
      </c>
      <c r="G13" s="74"/>
      <c r="H13" s="75">
        <f>MIN(H8:H10)</f>
        <v>33.065100000000001</v>
      </c>
      <c r="I13" s="74"/>
      <c r="J13" s="75">
        <f>MIN(J8:J10)</f>
        <v>57.5321</v>
      </c>
      <c r="K13" s="74"/>
      <c r="L13" s="75">
        <f>MIN(L8:L10)</f>
        <v>16.403099999999998</v>
      </c>
      <c r="M13" s="74"/>
      <c r="N13" s="75">
        <f>MIN(N8:N10)</f>
        <v>10.1158</v>
      </c>
      <c r="O13" s="74"/>
      <c r="P13" s="75">
        <f>MIN(P8:P10)</f>
        <v>13.6088</v>
      </c>
      <c r="Q13" s="74"/>
      <c r="R13" s="75">
        <f>MIN(R8:R10)</f>
        <v>12.994999999999999</v>
      </c>
      <c r="S13" s="76"/>
    </row>
    <row r="14" spans="1:20" ht="15" thickBot="1" x14ac:dyDescent="0.35">
      <c r="A14" s="77" t="s">
        <v>29</v>
      </c>
      <c r="B14" s="78"/>
      <c r="C14" s="78"/>
      <c r="D14" s="79">
        <f>MAX(D8:D10)</f>
        <v>12.0002</v>
      </c>
      <c r="E14" s="78"/>
      <c r="F14" s="79">
        <f>MAX(F8:F10)</f>
        <v>45.726900000000001</v>
      </c>
      <c r="G14" s="78"/>
      <c r="H14" s="79">
        <f>MAX(H8:H10)</f>
        <v>58.863700000000001</v>
      </c>
      <c r="I14" s="78"/>
      <c r="J14" s="79">
        <f>MAX(J8:J10)</f>
        <v>87.759100000000004</v>
      </c>
      <c r="K14" s="78"/>
      <c r="L14" s="79">
        <f>MAX(L8:L10)</f>
        <v>18.300599999999999</v>
      </c>
      <c r="M14" s="78"/>
      <c r="N14" s="79">
        <f>MAX(N8:N10)</f>
        <v>13.292899999999999</v>
      </c>
      <c r="O14" s="78"/>
      <c r="P14" s="79">
        <f>MAX(P8:P10)</f>
        <v>17.717300000000002</v>
      </c>
      <c r="Q14" s="78"/>
      <c r="R14" s="79">
        <f>MAX(R8:R10)</f>
        <v>18.349599999999999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607</v>
      </c>
      <c r="B8" s="64">
        <f>VLOOKUP($A8,'Return Data'!$B$7:$R$2843,3,0)</f>
        <v>44315</v>
      </c>
      <c r="C8" s="65">
        <f>VLOOKUP($A8,'Return Data'!$B$7:$R$2843,4,0)</f>
        <v>63.78</v>
      </c>
      <c r="D8" s="65">
        <f>VLOOKUP($A8,'Return Data'!$B$7:$R$2843,10,0)</f>
        <v>8.2301000000000002</v>
      </c>
      <c r="E8" s="66">
        <f>RANK(D8,D$8:D$10,0)</f>
        <v>3</v>
      </c>
      <c r="F8" s="65">
        <f>VLOOKUP($A8,'Return Data'!$B$7:$R$2843,11,0)</f>
        <v>27.918199999999999</v>
      </c>
      <c r="G8" s="66">
        <f>RANK(F8,F$8:F$10,0)</f>
        <v>3</v>
      </c>
      <c r="H8" s="65">
        <f>VLOOKUP($A8,'Return Data'!$B$7:$R$2843,12,0)</f>
        <v>31.749600000000001</v>
      </c>
      <c r="I8" s="66">
        <f>RANK(H8,H$8:H$10,0)</f>
        <v>3</v>
      </c>
      <c r="J8" s="65">
        <f>VLOOKUP($A8,'Return Data'!$B$7:$R$2843,13,0)</f>
        <v>55.523000000000003</v>
      </c>
      <c r="K8" s="66">
        <f>RANK(J8,J$8:J$10,0)</f>
        <v>3</v>
      </c>
      <c r="L8" s="65">
        <f>VLOOKUP($A8,'Return Data'!$B$7:$R$2843,17,0)</f>
        <v>15.277799999999999</v>
      </c>
      <c r="M8" s="66">
        <f>RANK(L8,L$8:L$10,0)</f>
        <v>2</v>
      </c>
      <c r="N8" s="65">
        <f>VLOOKUP($A8,'Return Data'!$B$7:$R$2843,14,0)</f>
        <v>9.7804000000000002</v>
      </c>
      <c r="O8" s="66">
        <f>RANK(N8,N$8:N$10,0)</f>
        <v>2</v>
      </c>
      <c r="P8" s="65">
        <f>VLOOKUP($A8,'Return Data'!$B$7:$R$2843,15,0)</f>
        <v>15.9117</v>
      </c>
      <c r="Q8" s="66">
        <f>RANK(P8,P$8:P$10,0)</f>
        <v>2</v>
      </c>
      <c r="R8" s="65">
        <f>VLOOKUP($A8,'Return Data'!$B$7:$R$2843,16,0)</f>
        <v>14.085699999999999</v>
      </c>
      <c r="S8" s="67">
        <f>RANK(R8,R$8:R$10,0)</f>
        <v>2</v>
      </c>
    </row>
    <row r="9" spans="1:20" x14ac:dyDescent="0.3">
      <c r="A9" s="63" t="s">
        <v>609</v>
      </c>
      <c r="B9" s="64">
        <f>VLOOKUP($A9,'Return Data'!$B$7:$R$2843,3,0)</f>
        <v>44315</v>
      </c>
      <c r="C9" s="65">
        <f>VLOOKUP($A9,'Return Data'!$B$7:$R$2843,4,0)</f>
        <v>70.14</v>
      </c>
      <c r="D9" s="65">
        <f>VLOOKUP($A9,'Return Data'!$B$7:$R$2843,10,0)</f>
        <v>11.206200000000001</v>
      </c>
      <c r="E9" s="66">
        <f>RANK(D9,D$8:D$10,0)</f>
        <v>2</v>
      </c>
      <c r="F9" s="65">
        <f>VLOOKUP($A9,'Return Data'!$B$7:$R$2843,11,0)</f>
        <v>30.843599999999999</v>
      </c>
      <c r="G9" s="66">
        <f>RANK(F9,F$8:F$10,0)</f>
        <v>2</v>
      </c>
      <c r="H9" s="65">
        <f>VLOOKUP($A9,'Return Data'!$B$7:$R$2843,12,0)</f>
        <v>37.067100000000003</v>
      </c>
      <c r="I9" s="66">
        <f>RANK(H9,H$8:H$10,0)</f>
        <v>2</v>
      </c>
      <c r="J9" s="65">
        <f>VLOOKUP($A9,'Return Data'!$B$7:$R$2843,13,0)</f>
        <v>60.532800000000002</v>
      </c>
      <c r="K9" s="66">
        <f>RANK(J9,J$8:J$10,0)</f>
        <v>2</v>
      </c>
      <c r="L9" s="65">
        <f>VLOOKUP($A9,'Return Data'!$B$7:$R$2843,17,0)</f>
        <v>14.811199999999999</v>
      </c>
      <c r="M9" s="66">
        <f>RANK(L9,L$8:L$10,0)</f>
        <v>3</v>
      </c>
      <c r="N9" s="65">
        <f>VLOOKUP($A9,'Return Data'!$B$7:$R$2843,14,0)</f>
        <v>11.788600000000001</v>
      </c>
      <c r="O9" s="66">
        <f>RANK(N9,N$8:N$10,0)</f>
        <v>1</v>
      </c>
      <c r="P9" s="65">
        <f>VLOOKUP($A9,'Return Data'!$B$7:$R$2843,15,0)</f>
        <v>16.032</v>
      </c>
      <c r="Q9" s="66">
        <f>RANK(P9,P$8:P$10,0)</f>
        <v>1</v>
      </c>
      <c r="R9" s="65">
        <f>VLOOKUP($A9,'Return Data'!$B$7:$R$2843,16,0)</f>
        <v>13.149800000000001</v>
      </c>
      <c r="S9" s="67">
        <f>RANK(R9,R$8:R$10,0)</f>
        <v>3</v>
      </c>
    </row>
    <row r="10" spans="1:20" x14ac:dyDescent="0.3">
      <c r="A10" s="63" t="s">
        <v>1877</v>
      </c>
      <c r="B10" s="64">
        <f>VLOOKUP($A10,'Return Data'!$B$7:$R$2843,3,0)</f>
        <v>44315</v>
      </c>
      <c r="C10" s="65">
        <f>VLOOKUP($A10,'Return Data'!$B$7:$R$2843,4,0)</f>
        <v>392.782088573794</v>
      </c>
      <c r="D10" s="65">
        <f>VLOOKUP($A10,'Return Data'!$B$7:$R$2843,10,0)</f>
        <v>11.8225</v>
      </c>
      <c r="E10" s="66">
        <f>RANK(D10,D$8:D$10,0)</f>
        <v>1</v>
      </c>
      <c r="F10" s="65">
        <f>VLOOKUP($A10,'Return Data'!$B$7:$R$2843,11,0)</f>
        <v>45.274099999999997</v>
      </c>
      <c r="G10" s="66">
        <f>RANK(F10,F$8:F$10,0)</f>
        <v>1</v>
      </c>
      <c r="H10" s="65">
        <f>VLOOKUP($A10,'Return Data'!$B$7:$R$2843,12,0)</f>
        <v>58.127299999999998</v>
      </c>
      <c r="I10" s="66">
        <f>RANK(H10,H$8:H$10,0)</f>
        <v>1</v>
      </c>
      <c r="J10" s="65">
        <f>VLOOKUP($A10,'Return Data'!$B$7:$R$2843,13,0)</f>
        <v>86.610799999999998</v>
      </c>
      <c r="K10" s="66">
        <f>RANK(J10,J$8:J$10,0)</f>
        <v>1</v>
      </c>
      <c r="L10" s="65">
        <f>VLOOKUP($A10,'Return Data'!$B$7:$R$2843,17,0)</f>
        <v>17.61</v>
      </c>
      <c r="M10" s="66">
        <f>RANK(L10,L$8:L$10,0)</f>
        <v>1</v>
      </c>
      <c r="N10" s="65">
        <f>VLOOKUP($A10,'Return Data'!$B$7:$R$2843,14,0)</f>
        <v>9.4161999999999999</v>
      </c>
      <c r="O10" s="66">
        <f>RANK(N10,N$8:N$10,0)</f>
        <v>3</v>
      </c>
      <c r="P10" s="65">
        <f>VLOOKUP($A10,'Return Data'!$B$7:$R$2843,15,0)</f>
        <v>12.896100000000001</v>
      </c>
      <c r="Q10" s="66">
        <f>RANK(P10,P$8:P$10,0)</f>
        <v>3</v>
      </c>
      <c r="R10" s="65">
        <f>VLOOKUP($A10,'Return Data'!$B$7:$R$2843,16,0)</f>
        <v>17.819900000000001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10.419600000000001</v>
      </c>
      <c r="E12" s="74"/>
      <c r="F12" s="75">
        <f>AVERAGE(F8:F10)</f>
        <v>34.67863333333333</v>
      </c>
      <c r="G12" s="74"/>
      <c r="H12" s="75">
        <f>AVERAGE(H8:H10)</f>
        <v>42.31466666666666</v>
      </c>
      <c r="I12" s="74"/>
      <c r="J12" s="75">
        <f>AVERAGE(J8:J10)</f>
        <v>67.555533333333344</v>
      </c>
      <c r="K12" s="74"/>
      <c r="L12" s="75">
        <f>AVERAGE(L8:L10)</f>
        <v>15.899666666666667</v>
      </c>
      <c r="M12" s="74"/>
      <c r="N12" s="75">
        <f>AVERAGE(N8:N10)</f>
        <v>10.3284</v>
      </c>
      <c r="O12" s="74"/>
      <c r="P12" s="75">
        <f>AVERAGE(P8:P10)</f>
        <v>14.946599999999998</v>
      </c>
      <c r="Q12" s="74"/>
      <c r="R12" s="75">
        <f>AVERAGE(R8:R10)</f>
        <v>15.018466666666669</v>
      </c>
      <c r="S12" s="76"/>
    </row>
    <row r="13" spans="1:20" x14ac:dyDescent="0.3">
      <c r="A13" s="73" t="s">
        <v>28</v>
      </c>
      <c r="B13" s="74"/>
      <c r="C13" s="74"/>
      <c r="D13" s="75">
        <f>MIN(D8:D10)</f>
        <v>8.2301000000000002</v>
      </c>
      <c r="E13" s="74"/>
      <c r="F13" s="75">
        <f>MIN(F8:F10)</f>
        <v>27.918199999999999</v>
      </c>
      <c r="G13" s="74"/>
      <c r="H13" s="75">
        <f>MIN(H8:H10)</f>
        <v>31.749600000000001</v>
      </c>
      <c r="I13" s="74"/>
      <c r="J13" s="75">
        <f>MIN(J8:J10)</f>
        <v>55.523000000000003</v>
      </c>
      <c r="K13" s="74"/>
      <c r="L13" s="75">
        <f>MIN(L8:L10)</f>
        <v>14.811199999999999</v>
      </c>
      <c r="M13" s="74"/>
      <c r="N13" s="75">
        <f>MIN(N8:N10)</f>
        <v>9.4161999999999999</v>
      </c>
      <c r="O13" s="74"/>
      <c r="P13" s="75">
        <f>MIN(P8:P10)</f>
        <v>12.896100000000001</v>
      </c>
      <c r="Q13" s="74"/>
      <c r="R13" s="75">
        <f>MIN(R8:R10)</f>
        <v>13.149800000000001</v>
      </c>
      <c r="S13" s="76"/>
    </row>
    <row r="14" spans="1:20" ht="15" thickBot="1" x14ac:dyDescent="0.35">
      <c r="A14" s="77" t="s">
        <v>29</v>
      </c>
      <c r="B14" s="78"/>
      <c r="C14" s="78"/>
      <c r="D14" s="79">
        <f>MAX(D8:D10)</f>
        <v>11.8225</v>
      </c>
      <c r="E14" s="78"/>
      <c r="F14" s="79">
        <f>MAX(F8:F10)</f>
        <v>45.274099999999997</v>
      </c>
      <c r="G14" s="78"/>
      <c r="H14" s="79">
        <f>MAX(H8:H10)</f>
        <v>58.127299999999998</v>
      </c>
      <c r="I14" s="78"/>
      <c r="J14" s="79">
        <f>MAX(J8:J10)</f>
        <v>86.610799999999998</v>
      </c>
      <c r="K14" s="78"/>
      <c r="L14" s="79">
        <f>MAX(L8:L10)</f>
        <v>17.61</v>
      </c>
      <c r="M14" s="78"/>
      <c r="N14" s="79">
        <f>MAX(N8:N10)</f>
        <v>11.788600000000001</v>
      </c>
      <c r="O14" s="78"/>
      <c r="P14" s="79">
        <f>MAX(P8:P10)</f>
        <v>16.032</v>
      </c>
      <c r="Q14" s="78"/>
      <c r="R14" s="79">
        <f>MAX(R8:R10)</f>
        <v>17.819900000000001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9" t="s">
        <v>347</v>
      </c>
    </row>
    <row r="3" spans="1:19" ht="15" thickBot="1" x14ac:dyDescent="0.35">
      <c r="A3" s="160"/>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row>
    <row r="6" spans="1:19" s="12" customFormat="1"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44315</v>
      </c>
      <c r="C8" s="65">
        <f>VLOOKUP($A8,'Return Data'!$B$7:$R$2843,4,0)</f>
        <v>67.039000000000001</v>
      </c>
      <c r="D8" s="65">
        <f>VLOOKUP($A8,'Return Data'!$B$7:$R$2843,10,0)</f>
        <v>16.193899999999999</v>
      </c>
      <c r="E8" s="66">
        <f>RANK(D8,D$8:D$23,0)</f>
        <v>2</v>
      </c>
      <c r="F8" s="65">
        <f>VLOOKUP($A8,'Return Data'!$B$7:$R$2843,11,0)</f>
        <v>39.793300000000002</v>
      </c>
      <c r="G8" s="66">
        <f>RANK(F8,F$8:F$23,0)</f>
        <v>3</v>
      </c>
      <c r="H8" s="65">
        <f>VLOOKUP($A8,'Return Data'!$B$7:$R$2843,12,0)</f>
        <v>52.711199999999998</v>
      </c>
      <c r="I8" s="66">
        <f>RANK(H8,H$8:H$23,0)</f>
        <v>3</v>
      </c>
      <c r="J8" s="65">
        <f>VLOOKUP($A8,'Return Data'!$B$7:$R$2843,13,0)</f>
        <v>71.515799999999999</v>
      </c>
      <c r="K8" s="66">
        <f>RANK(J8,J$8:J$23,0)</f>
        <v>3</v>
      </c>
      <c r="L8" s="65">
        <f>VLOOKUP($A8,'Return Data'!$B$7:$R$2843,17,0)</f>
        <v>11.1053</v>
      </c>
      <c r="M8" s="66">
        <f>RANK(L8,L$8:L$23,0)</f>
        <v>14</v>
      </c>
      <c r="N8" s="65">
        <f>VLOOKUP($A8,'Return Data'!$B$7:$R$2843,14,0)</f>
        <v>0.1676</v>
      </c>
      <c r="O8" s="66">
        <f>RANK(N8,N$8:N$23,0)</f>
        <v>12</v>
      </c>
      <c r="P8" s="65">
        <f>VLOOKUP($A8,'Return Data'!$B$7:$R$2843,15,0)</f>
        <v>10.9099</v>
      </c>
      <c r="Q8" s="66">
        <f>RANK(P8,P$8:P$23,0)</f>
        <v>11</v>
      </c>
      <c r="R8" s="65">
        <f>VLOOKUP($A8,'Return Data'!$B$7:$R$2843,16,0)</f>
        <v>16.764600000000002</v>
      </c>
      <c r="S8" s="67">
        <f>RANK(R8,R$8:R$23,0)</f>
        <v>3</v>
      </c>
    </row>
    <row r="9" spans="1:19" s="68" customFormat="1" x14ac:dyDescent="0.3">
      <c r="A9" s="63" t="s">
        <v>12</v>
      </c>
      <c r="B9" s="64">
        <f>VLOOKUP($A9,'Return Data'!$B$7:$R$2843,3,0)</f>
        <v>44315</v>
      </c>
      <c r="C9" s="65">
        <f>VLOOKUP($A9,'Return Data'!$B$7:$R$2843,4,0)</f>
        <v>377.74599999999998</v>
      </c>
      <c r="D9" s="65">
        <f>VLOOKUP($A9,'Return Data'!$B$7:$R$2843,10,0)</f>
        <v>9.0978999999999992</v>
      </c>
      <c r="E9" s="66">
        <f t="shared" ref="E9:E23" si="0">RANK(D9,D$8:D$23,0)</f>
        <v>14</v>
      </c>
      <c r="F9" s="65">
        <f>VLOOKUP($A9,'Return Data'!$B$7:$R$2843,11,0)</f>
        <v>29.143000000000001</v>
      </c>
      <c r="G9" s="66">
        <f t="shared" ref="G9:I9" si="1">RANK(F9,F$8:F$23,0)</f>
        <v>11</v>
      </c>
      <c r="H9" s="65">
        <f>VLOOKUP($A9,'Return Data'!$B$7:$R$2843,12,0)</f>
        <v>37.294800000000002</v>
      </c>
      <c r="I9" s="66">
        <f t="shared" si="1"/>
        <v>11</v>
      </c>
      <c r="J9" s="65">
        <f>VLOOKUP($A9,'Return Data'!$B$7:$R$2843,13,0)</f>
        <v>61.307899999999997</v>
      </c>
      <c r="K9" s="66">
        <f t="shared" ref="K9:K23" si="2">RANK(J9,J$8:J$23,0)</f>
        <v>10</v>
      </c>
      <c r="L9" s="65">
        <f>VLOOKUP($A9,'Return Data'!$B$7:$R$2843,17,0)</f>
        <v>9.2241</v>
      </c>
      <c r="M9" s="66">
        <f t="shared" ref="M9:M23" si="3">RANK(L9,L$8:L$23,0)</f>
        <v>16</v>
      </c>
      <c r="N9" s="65">
        <f>VLOOKUP($A9,'Return Data'!$B$7:$R$2843,14,0)</f>
        <v>6.7046999999999999</v>
      </c>
      <c r="O9" s="66">
        <f t="shared" ref="O9:O23" si="4">RANK(N9,N$8:N$23,0)</f>
        <v>7</v>
      </c>
      <c r="P9" s="65">
        <f>VLOOKUP($A9,'Return Data'!$B$7:$R$2843,15,0)</f>
        <v>13.358000000000001</v>
      </c>
      <c r="Q9" s="66">
        <f t="shared" ref="Q9:Q23" si="5">RANK(P9,P$8:P$23,0)</f>
        <v>7</v>
      </c>
      <c r="R9" s="65">
        <f>VLOOKUP($A9,'Return Data'!$B$7:$R$2843,16,0)</f>
        <v>15.1312</v>
      </c>
      <c r="S9" s="67">
        <f t="shared" ref="S9:S23" si="6">RANK(R9,R$8:R$23,0)</f>
        <v>6</v>
      </c>
    </row>
    <row r="10" spans="1:19" s="68" customFormat="1" x14ac:dyDescent="0.3">
      <c r="A10" s="63" t="s">
        <v>13</v>
      </c>
      <c r="B10" s="64">
        <f>VLOOKUP($A10,'Return Data'!$B$7:$R$2843,3,0)</f>
        <v>44315</v>
      </c>
      <c r="C10" s="65">
        <f>VLOOKUP($A10,'Return Data'!$B$7:$R$2843,4,0)</f>
        <v>212.32</v>
      </c>
      <c r="D10" s="65">
        <f>VLOOKUP($A10,'Return Data'!$B$7:$R$2843,10,0)</f>
        <v>12.3446</v>
      </c>
      <c r="E10" s="66">
        <f t="shared" si="0"/>
        <v>6</v>
      </c>
      <c r="F10" s="65">
        <f>VLOOKUP($A10,'Return Data'!$B$7:$R$2843,11,0)</f>
        <v>34.4223</v>
      </c>
      <c r="G10" s="66">
        <f t="shared" ref="G10:I10" si="7">RANK(F10,F$8:F$23,0)</f>
        <v>6</v>
      </c>
      <c r="H10" s="65">
        <f>VLOOKUP($A10,'Return Data'!$B$7:$R$2843,12,0)</f>
        <v>38.382300000000001</v>
      </c>
      <c r="I10" s="66">
        <f t="shared" si="7"/>
        <v>10</v>
      </c>
      <c r="J10" s="65">
        <f>VLOOKUP($A10,'Return Data'!$B$7:$R$2843,13,0)</f>
        <v>67.709299999999999</v>
      </c>
      <c r="K10" s="66">
        <f t="shared" si="2"/>
        <v>5</v>
      </c>
      <c r="L10" s="65">
        <f>VLOOKUP($A10,'Return Data'!$B$7:$R$2843,17,0)</f>
        <v>16.754999999999999</v>
      </c>
      <c r="M10" s="66">
        <f t="shared" si="3"/>
        <v>2</v>
      </c>
      <c r="N10" s="65">
        <f>VLOOKUP($A10,'Return Data'!$B$7:$R$2843,14,0)</f>
        <v>11.560700000000001</v>
      </c>
      <c r="O10" s="66">
        <f t="shared" si="4"/>
        <v>2</v>
      </c>
      <c r="P10" s="65">
        <f>VLOOKUP($A10,'Return Data'!$B$7:$R$2843,15,0)</f>
        <v>12.921799999999999</v>
      </c>
      <c r="Q10" s="66">
        <f t="shared" si="5"/>
        <v>8</v>
      </c>
      <c r="R10" s="65">
        <f>VLOOKUP($A10,'Return Data'!$B$7:$R$2843,16,0)</f>
        <v>16.850000000000001</v>
      </c>
      <c r="S10" s="67">
        <f t="shared" si="6"/>
        <v>2</v>
      </c>
    </row>
    <row r="11" spans="1:19" s="68" customFormat="1" x14ac:dyDescent="0.3">
      <c r="A11" s="63" t="s">
        <v>14</v>
      </c>
      <c r="B11" s="64">
        <f>VLOOKUP($A11,'Return Data'!$B$7:$R$2843,3,0)</f>
        <v>44315</v>
      </c>
      <c r="C11" s="65">
        <f>VLOOKUP($A11,'Return Data'!$B$7:$R$2843,4,0)</f>
        <v>13.63</v>
      </c>
      <c r="D11" s="65">
        <f>VLOOKUP($A11,'Return Data'!$B$7:$R$2843,10,0)</f>
        <v>13.394299999999999</v>
      </c>
      <c r="E11" s="66">
        <f t="shared" si="0"/>
        <v>4</v>
      </c>
      <c r="F11" s="65">
        <f>VLOOKUP($A11,'Return Data'!$B$7:$R$2843,11,0)</f>
        <v>29.194299999999998</v>
      </c>
      <c r="G11" s="66">
        <f t="shared" ref="G11:I11" si="8">RANK(F11,F$8:F$23,0)</f>
        <v>10</v>
      </c>
      <c r="H11" s="65">
        <f>VLOOKUP($A11,'Return Data'!$B$7:$R$2843,12,0)</f>
        <v>38.516300000000001</v>
      </c>
      <c r="I11" s="66">
        <f t="shared" si="8"/>
        <v>9</v>
      </c>
      <c r="J11" s="65">
        <f>VLOOKUP($A11,'Return Data'!$B$7:$R$2843,13,0)</f>
        <v>54.886400000000002</v>
      </c>
      <c r="K11" s="66">
        <f t="shared" si="2"/>
        <v>12</v>
      </c>
      <c r="L11" s="65">
        <f>VLOOKUP($A11,'Return Data'!$B$7:$R$2843,17,0)</f>
        <v>13.907</v>
      </c>
      <c r="M11" s="66">
        <f t="shared" si="3"/>
        <v>9</v>
      </c>
      <c r="N11" s="65"/>
      <c r="O11" s="66"/>
      <c r="P11" s="65"/>
      <c r="Q11" s="66"/>
      <c r="R11" s="65">
        <f>VLOOKUP($A11,'Return Data'!$B$7:$R$2843,16,0)</f>
        <v>12.186299999999999</v>
      </c>
      <c r="S11" s="67">
        <f t="shared" si="6"/>
        <v>13</v>
      </c>
    </row>
    <row r="12" spans="1:19" s="68" customFormat="1" x14ac:dyDescent="0.3">
      <c r="A12" s="63" t="s">
        <v>15</v>
      </c>
      <c r="B12" s="64">
        <f>VLOOKUP($A12,'Return Data'!$B$7:$R$2843,3,0)</f>
        <v>44315</v>
      </c>
      <c r="C12" s="65">
        <f>VLOOKUP($A12,'Return Data'!$B$7:$R$2843,4,0)</f>
        <v>73.290000000000006</v>
      </c>
      <c r="D12" s="65">
        <f>VLOOKUP($A12,'Return Data'!$B$7:$R$2843,10,0)</f>
        <v>21.865600000000001</v>
      </c>
      <c r="E12" s="66">
        <f t="shared" si="0"/>
        <v>1</v>
      </c>
      <c r="F12" s="65">
        <f>VLOOKUP($A12,'Return Data'!$B$7:$R$2843,11,0)</f>
        <v>49.816000000000003</v>
      </c>
      <c r="G12" s="66">
        <f t="shared" ref="G12:I12" si="9">RANK(F12,F$8:F$23,0)</f>
        <v>1</v>
      </c>
      <c r="H12" s="65">
        <f>VLOOKUP($A12,'Return Data'!$B$7:$R$2843,12,0)</f>
        <v>72.365899999999996</v>
      </c>
      <c r="I12" s="66">
        <f t="shared" si="9"/>
        <v>1</v>
      </c>
      <c r="J12" s="65">
        <f>VLOOKUP($A12,'Return Data'!$B$7:$R$2843,13,0)</f>
        <v>102.85080000000001</v>
      </c>
      <c r="K12" s="66">
        <f t="shared" si="2"/>
        <v>1</v>
      </c>
      <c r="L12" s="65">
        <f>VLOOKUP($A12,'Return Data'!$B$7:$R$2843,17,0)</f>
        <v>15.860099999999999</v>
      </c>
      <c r="M12" s="66">
        <f t="shared" si="3"/>
        <v>3</v>
      </c>
      <c r="N12" s="65">
        <f>VLOOKUP($A12,'Return Data'!$B$7:$R$2843,14,0)</f>
        <v>6.5419</v>
      </c>
      <c r="O12" s="66">
        <f t="shared" si="4"/>
        <v>8</v>
      </c>
      <c r="P12" s="65">
        <f>VLOOKUP($A12,'Return Data'!$B$7:$R$2843,15,0)</f>
        <v>16.229900000000001</v>
      </c>
      <c r="Q12" s="66">
        <f t="shared" si="5"/>
        <v>2</v>
      </c>
      <c r="R12" s="65">
        <f>VLOOKUP($A12,'Return Data'!$B$7:$R$2843,16,0)</f>
        <v>15.613200000000001</v>
      </c>
      <c r="S12" s="67">
        <f t="shared" si="6"/>
        <v>5</v>
      </c>
    </row>
    <row r="13" spans="1:19" s="68" customFormat="1" x14ac:dyDescent="0.3">
      <c r="A13" s="63" t="s">
        <v>16</v>
      </c>
      <c r="B13" s="64">
        <f>VLOOKUP($A13,'Return Data'!$B$7:$R$2843,3,0)</f>
        <v>44315</v>
      </c>
      <c r="C13" s="65">
        <f>VLOOKUP($A13,'Return Data'!$B$7:$R$2843,4,0)</f>
        <v>16.0335</v>
      </c>
      <c r="D13" s="65">
        <f>VLOOKUP($A13,'Return Data'!$B$7:$R$2843,10,0)</f>
        <v>10.841100000000001</v>
      </c>
      <c r="E13" s="66">
        <f t="shared" si="0"/>
        <v>10</v>
      </c>
      <c r="F13" s="65">
        <f>VLOOKUP($A13,'Return Data'!$B$7:$R$2843,11,0)</f>
        <v>27.849699999999999</v>
      </c>
      <c r="G13" s="66">
        <f t="shared" ref="G13:I13" si="10">RANK(F13,F$8:F$23,0)</f>
        <v>13</v>
      </c>
      <c r="H13" s="65">
        <f>VLOOKUP($A13,'Return Data'!$B$7:$R$2843,12,0)</f>
        <v>36.852499999999999</v>
      </c>
      <c r="I13" s="66">
        <f t="shared" si="10"/>
        <v>12</v>
      </c>
      <c r="J13" s="65">
        <f>VLOOKUP($A13,'Return Data'!$B$7:$R$2843,13,0)</f>
        <v>52.101700000000001</v>
      </c>
      <c r="K13" s="66">
        <f t="shared" si="2"/>
        <v>13</v>
      </c>
      <c r="L13" s="65">
        <f>VLOOKUP($A13,'Return Data'!$B$7:$R$2843,17,0)</f>
        <v>12.4152</v>
      </c>
      <c r="M13" s="66">
        <f t="shared" si="3"/>
        <v>12</v>
      </c>
      <c r="N13" s="65">
        <f>VLOOKUP($A13,'Return Data'!$B$7:$R$2843,14,0)</f>
        <v>3.6636000000000002</v>
      </c>
      <c r="O13" s="66">
        <f t="shared" si="4"/>
        <v>11</v>
      </c>
      <c r="P13" s="65">
        <f>VLOOKUP($A13,'Return Data'!$B$7:$R$2843,15,0)</f>
        <v>10.2979</v>
      </c>
      <c r="Q13" s="66">
        <f t="shared" si="5"/>
        <v>12</v>
      </c>
      <c r="R13" s="65">
        <f>VLOOKUP($A13,'Return Data'!$B$7:$R$2843,16,0)</f>
        <v>8.7202000000000002</v>
      </c>
      <c r="S13" s="67">
        <f t="shared" si="6"/>
        <v>15</v>
      </c>
    </row>
    <row r="14" spans="1:19" s="68" customFormat="1" x14ac:dyDescent="0.3">
      <c r="A14" s="63" t="s">
        <v>17</v>
      </c>
      <c r="B14" s="64">
        <f>VLOOKUP($A14,'Return Data'!$B$7:$R$2843,3,0)</f>
        <v>44315</v>
      </c>
      <c r="C14" s="65">
        <f>VLOOKUP($A14,'Return Data'!$B$7:$R$2843,4,0)</f>
        <v>45.586300000000001</v>
      </c>
      <c r="D14" s="65">
        <f>VLOOKUP($A14,'Return Data'!$B$7:$R$2843,10,0)</f>
        <v>12.171799999999999</v>
      </c>
      <c r="E14" s="66">
        <f t="shared" si="0"/>
        <v>8</v>
      </c>
      <c r="F14" s="65">
        <f>VLOOKUP($A14,'Return Data'!$B$7:$R$2843,11,0)</f>
        <v>35.083300000000001</v>
      </c>
      <c r="G14" s="66">
        <f t="shared" ref="G14:I14" si="11">RANK(F14,F$8:F$23,0)</f>
        <v>5</v>
      </c>
      <c r="H14" s="65">
        <f>VLOOKUP($A14,'Return Data'!$B$7:$R$2843,12,0)</f>
        <v>40.881500000000003</v>
      </c>
      <c r="I14" s="66">
        <f t="shared" si="11"/>
        <v>7</v>
      </c>
      <c r="J14" s="65">
        <f>VLOOKUP($A14,'Return Data'!$B$7:$R$2843,13,0)</f>
        <v>63.199300000000001</v>
      </c>
      <c r="K14" s="66">
        <f t="shared" si="2"/>
        <v>8</v>
      </c>
      <c r="L14" s="65">
        <f>VLOOKUP($A14,'Return Data'!$B$7:$R$2843,17,0)</f>
        <v>14.8171</v>
      </c>
      <c r="M14" s="66">
        <f t="shared" si="3"/>
        <v>5</v>
      </c>
      <c r="N14" s="65">
        <f>VLOOKUP($A14,'Return Data'!$B$7:$R$2843,14,0)</f>
        <v>9.9506999999999994</v>
      </c>
      <c r="O14" s="66">
        <f t="shared" si="4"/>
        <v>4</v>
      </c>
      <c r="P14" s="65">
        <f>VLOOKUP($A14,'Return Data'!$B$7:$R$2843,15,0)</f>
        <v>16.6081</v>
      </c>
      <c r="Q14" s="66">
        <f t="shared" si="5"/>
        <v>1</v>
      </c>
      <c r="R14" s="65">
        <f>VLOOKUP($A14,'Return Data'!$B$7:$R$2843,16,0)</f>
        <v>14.7577</v>
      </c>
      <c r="S14" s="67">
        <f t="shared" si="6"/>
        <v>7</v>
      </c>
    </row>
    <row r="15" spans="1:19" s="68" customFormat="1" x14ac:dyDescent="0.3">
      <c r="A15" s="63" t="s">
        <v>18</v>
      </c>
      <c r="B15" s="64">
        <f>VLOOKUP($A15,'Return Data'!$B$7:$R$2843,3,0)</f>
        <v>44315</v>
      </c>
      <c r="C15" s="65">
        <f>VLOOKUP($A15,'Return Data'!$B$7:$R$2843,4,0)</f>
        <v>49.88</v>
      </c>
      <c r="D15" s="65">
        <f>VLOOKUP($A15,'Return Data'!$B$7:$R$2843,10,0)</f>
        <v>13.5288</v>
      </c>
      <c r="E15" s="66">
        <f t="shared" si="0"/>
        <v>3</v>
      </c>
      <c r="F15" s="65">
        <f>VLOOKUP($A15,'Return Data'!$B$7:$R$2843,11,0)</f>
        <v>32.311199999999999</v>
      </c>
      <c r="G15" s="66">
        <f t="shared" ref="G15:I15" si="12">RANK(F15,F$8:F$23,0)</f>
        <v>8</v>
      </c>
      <c r="H15" s="65">
        <f>VLOOKUP($A15,'Return Data'!$B$7:$R$2843,12,0)</f>
        <v>41.439300000000003</v>
      </c>
      <c r="I15" s="66">
        <f t="shared" si="12"/>
        <v>6</v>
      </c>
      <c r="J15" s="65">
        <f>VLOOKUP($A15,'Return Data'!$B$7:$R$2843,13,0)</f>
        <v>67.046199999999999</v>
      </c>
      <c r="K15" s="66">
        <f t="shared" si="2"/>
        <v>6</v>
      </c>
      <c r="L15" s="65">
        <f>VLOOKUP($A15,'Return Data'!$B$7:$R$2843,17,0)</f>
        <v>14.8012</v>
      </c>
      <c r="M15" s="66">
        <f t="shared" si="3"/>
        <v>6</v>
      </c>
      <c r="N15" s="65">
        <f>VLOOKUP($A15,'Return Data'!$B$7:$R$2843,14,0)</f>
        <v>7.8735999999999997</v>
      </c>
      <c r="O15" s="66">
        <f t="shared" si="4"/>
        <v>6</v>
      </c>
      <c r="P15" s="65">
        <f>VLOOKUP($A15,'Return Data'!$B$7:$R$2843,15,0)</f>
        <v>14.9673</v>
      </c>
      <c r="Q15" s="66">
        <f t="shared" si="5"/>
        <v>5</v>
      </c>
      <c r="R15" s="65">
        <f>VLOOKUP($A15,'Return Data'!$B$7:$R$2843,16,0)</f>
        <v>18.3291</v>
      </c>
      <c r="S15" s="67">
        <f t="shared" si="6"/>
        <v>1</v>
      </c>
    </row>
    <row r="16" spans="1:19" s="68" customFormat="1" x14ac:dyDescent="0.3">
      <c r="A16" s="63" t="s">
        <v>19</v>
      </c>
      <c r="B16" s="64">
        <f>VLOOKUP($A16,'Return Data'!$B$7:$R$2843,3,0)</f>
        <v>44315</v>
      </c>
      <c r="C16" s="65">
        <f>VLOOKUP($A16,'Return Data'!$B$7:$R$2843,4,0)</f>
        <v>104.2809</v>
      </c>
      <c r="D16" s="65">
        <f>VLOOKUP($A16,'Return Data'!$B$7:$R$2843,10,0)</f>
        <v>13.357799999999999</v>
      </c>
      <c r="E16" s="66">
        <f t="shared" si="0"/>
        <v>5</v>
      </c>
      <c r="F16" s="65">
        <f>VLOOKUP($A16,'Return Data'!$B$7:$R$2843,11,0)</f>
        <v>35.899700000000003</v>
      </c>
      <c r="G16" s="66">
        <f t="shared" ref="G16:I16" si="13">RANK(F16,F$8:F$23,0)</f>
        <v>4</v>
      </c>
      <c r="H16" s="65">
        <f>VLOOKUP($A16,'Return Data'!$B$7:$R$2843,12,0)</f>
        <v>43.848799999999997</v>
      </c>
      <c r="I16" s="66">
        <f t="shared" si="13"/>
        <v>4</v>
      </c>
      <c r="J16" s="65">
        <f>VLOOKUP($A16,'Return Data'!$B$7:$R$2843,13,0)</f>
        <v>68.657700000000006</v>
      </c>
      <c r="K16" s="66">
        <f t="shared" si="2"/>
        <v>4</v>
      </c>
      <c r="L16" s="65">
        <f>VLOOKUP($A16,'Return Data'!$B$7:$R$2843,17,0)</f>
        <v>15.7782</v>
      </c>
      <c r="M16" s="66">
        <f t="shared" si="3"/>
        <v>4</v>
      </c>
      <c r="N16" s="65">
        <f>VLOOKUP($A16,'Return Data'!$B$7:$R$2843,14,0)</f>
        <v>10.1744</v>
      </c>
      <c r="O16" s="66">
        <f t="shared" si="4"/>
        <v>3</v>
      </c>
      <c r="P16" s="65">
        <f>VLOOKUP($A16,'Return Data'!$B$7:$R$2843,15,0)</f>
        <v>15.3072</v>
      </c>
      <c r="Q16" s="66">
        <f t="shared" si="5"/>
        <v>4</v>
      </c>
      <c r="R16" s="65">
        <f>VLOOKUP($A16,'Return Data'!$B$7:$R$2843,16,0)</f>
        <v>14.2719</v>
      </c>
      <c r="S16" s="67">
        <f t="shared" si="6"/>
        <v>9</v>
      </c>
    </row>
    <row r="17" spans="1:19" s="68" customFormat="1" x14ac:dyDescent="0.3">
      <c r="A17" s="63" t="s">
        <v>20</v>
      </c>
      <c r="B17" s="64">
        <f>VLOOKUP($A17,'Return Data'!$B$7:$R$2843,3,0)</f>
        <v>44315</v>
      </c>
      <c r="C17" s="65">
        <f>VLOOKUP($A17,'Return Data'!$B$7:$R$2843,4,0)</f>
        <v>67.92</v>
      </c>
      <c r="D17" s="65">
        <f>VLOOKUP($A17,'Return Data'!$B$7:$R$2843,10,0)</f>
        <v>10.492900000000001</v>
      </c>
      <c r="E17" s="66">
        <f t="shared" si="0"/>
        <v>12</v>
      </c>
      <c r="F17" s="65">
        <f>VLOOKUP($A17,'Return Data'!$B$7:$R$2843,11,0)</f>
        <v>32.734000000000002</v>
      </c>
      <c r="G17" s="66">
        <f t="shared" ref="G17:I17" si="14">RANK(F17,F$8:F$23,0)</f>
        <v>7</v>
      </c>
      <c r="H17" s="65">
        <f>VLOOKUP($A17,'Return Data'!$B$7:$R$2843,12,0)</f>
        <v>41.706699999999998</v>
      </c>
      <c r="I17" s="66">
        <f t="shared" si="14"/>
        <v>5</v>
      </c>
      <c r="J17" s="65">
        <f>VLOOKUP($A17,'Return Data'!$B$7:$R$2843,13,0)</f>
        <v>65.054699999999997</v>
      </c>
      <c r="K17" s="66">
        <f t="shared" si="2"/>
        <v>7</v>
      </c>
      <c r="L17" s="65">
        <f>VLOOKUP($A17,'Return Data'!$B$7:$R$2843,17,0)</f>
        <v>9.6732999999999993</v>
      </c>
      <c r="M17" s="66">
        <f t="shared" si="3"/>
        <v>15</v>
      </c>
      <c r="N17" s="65">
        <f>VLOOKUP($A17,'Return Data'!$B$7:$R$2843,14,0)</f>
        <v>8.5608000000000004</v>
      </c>
      <c r="O17" s="66">
        <f t="shared" si="4"/>
        <v>5</v>
      </c>
      <c r="P17" s="65">
        <f>VLOOKUP($A17,'Return Data'!$B$7:$R$2843,15,0)</f>
        <v>11.4716</v>
      </c>
      <c r="Q17" s="66">
        <f t="shared" si="5"/>
        <v>10</v>
      </c>
      <c r="R17" s="65">
        <f>VLOOKUP($A17,'Return Data'!$B$7:$R$2843,16,0)</f>
        <v>13.4892</v>
      </c>
      <c r="S17" s="67">
        <f t="shared" si="6"/>
        <v>10</v>
      </c>
    </row>
    <row r="18" spans="1:19" s="68" customFormat="1" x14ac:dyDescent="0.3">
      <c r="A18" s="63" t="s">
        <v>21</v>
      </c>
      <c r="B18" s="64">
        <f>VLOOKUP($A18,'Return Data'!$B$7:$R$2843,3,0)</f>
        <v>44315</v>
      </c>
      <c r="C18" s="65">
        <f>VLOOKUP($A18,'Return Data'!$B$7:$R$2843,4,0)</f>
        <v>178.5993</v>
      </c>
      <c r="D18" s="65">
        <f>VLOOKUP($A18,'Return Data'!$B$7:$R$2843,10,0)</f>
        <v>8.7022999999999993</v>
      </c>
      <c r="E18" s="66">
        <f t="shared" si="0"/>
        <v>16</v>
      </c>
      <c r="F18" s="65">
        <f>VLOOKUP($A18,'Return Data'!$B$7:$R$2843,11,0)</f>
        <v>22.511700000000001</v>
      </c>
      <c r="G18" s="66">
        <f t="shared" ref="G18:I18" si="15">RANK(F18,F$8:F$23,0)</f>
        <v>16</v>
      </c>
      <c r="H18" s="65">
        <f>VLOOKUP($A18,'Return Data'!$B$7:$R$2843,12,0)</f>
        <v>28.180199999999999</v>
      </c>
      <c r="I18" s="66">
        <f t="shared" si="15"/>
        <v>16</v>
      </c>
      <c r="J18" s="65">
        <f>VLOOKUP($A18,'Return Data'!$B$7:$R$2843,13,0)</f>
        <v>50.965600000000002</v>
      </c>
      <c r="K18" s="66">
        <f t="shared" si="2"/>
        <v>14</v>
      </c>
      <c r="L18" s="65">
        <f>VLOOKUP($A18,'Return Data'!$B$7:$R$2843,17,0)</f>
        <v>12.4572</v>
      </c>
      <c r="M18" s="66">
        <f t="shared" si="3"/>
        <v>11</v>
      </c>
      <c r="N18" s="65">
        <f>VLOOKUP($A18,'Return Data'!$B$7:$R$2843,14,0)</f>
        <v>6.4173</v>
      </c>
      <c r="O18" s="66">
        <f t="shared" si="4"/>
        <v>9</v>
      </c>
      <c r="P18" s="65">
        <f>VLOOKUP($A18,'Return Data'!$B$7:$R$2843,15,0)</f>
        <v>15.6892</v>
      </c>
      <c r="Q18" s="66">
        <f t="shared" si="5"/>
        <v>3</v>
      </c>
      <c r="R18" s="65">
        <f>VLOOKUP($A18,'Return Data'!$B$7:$R$2843,16,0)</f>
        <v>16.313199999999998</v>
      </c>
      <c r="S18" s="67">
        <f t="shared" si="6"/>
        <v>4</v>
      </c>
    </row>
    <row r="19" spans="1:19" s="68" customFormat="1" x14ac:dyDescent="0.3">
      <c r="A19" s="63" t="s">
        <v>22</v>
      </c>
      <c r="B19" s="64">
        <f>VLOOKUP($A19,'Return Data'!$B$7:$R$2843,3,0)</f>
        <v>44315</v>
      </c>
      <c r="C19" s="65">
        <f>VLOOKUP($A19,'Return Data'!$B$7:$R$2843,4,0)</f>
        <v>13.058400000000001</v>
      </c>
      <c r="D19" s="65">
        <f>VLOOKUP($A19,'Return Data'!$B$7:$R$2843,10,0)</f>
        <v>12.3371</v>
      </c>
      <c r="E19" s="66">
        <f t="shared" si="0"/>
        <v>7</v>
      </c>
      <c r="F19" s="65">
        <f>VLOOKUP($A19,'Return Data'!$B$7:$R$2843,11,0)</f>
        <v>26.558199999999999</v>
      </c>
      <c r="G19" s="66">
        <f t="shared" ref="G19:I19" si="16">RANK(F19,F$8:F$23,0)</f>
        <v>14</v>
      </c>
      <c r="H19" s="65">
        <f>VLOOKUP($A19,'Return Data'!$B$7:$R$2843,12,0)</f>
        <v>34.4024</v>
      </c>
      <c r="I19" s="66">
        <f t="shared" si="16"/>
        <v>13</v>
      </c>
      <c r="J19" s="65">
        <f>VLOOKUP($A19,'Return Data'!$B$7:$R$2843,13,0)</f>
        <v>49.409599999999998</v>
      </c>
      <c r="K19" s="66">
        <f t="shared" si="2"/>
        <v>15</v>
      </c>
      <c r="L19" s="65">
        <f>VLOOKUP($A19,'Return Data'!$B$7:$R$2843,17,0)</f>
        <v>14.4879</v>
      </c>
      <c r="M19" s="66">
        <f t="shared" si="3"/>
        <v>7</v>
      </c>
      <c r="N19" s="65"/>
      <c r="O19" s="66"/>
      <c r="P19" s="65"/>
      <c r="Q19" s="66"/>
      <c r="R19" s="65">
        <f>VLOOKUP($A19,'Return Data'!$B$7:$R$2843,16,0)</f>
        <v>10.009399999999999</v>
      </c>
      <c r="S19" s="67">
        <f t="shared" si="6"/>
        <v>14</v>
      </c>
    </row>
    <row r="20" spans="1:19" s="68" customFormat="1" x14ac:dyDescent="0.3">
      <c r="A20" s="63" t="s">
        <v>23</v>
      </c>
      <c r="B20" s="64">
        <f>VLOOKUP($A20,'Return Data'!$B$7:$R$2843,3,0)</f>
        <v>44315</v>
      </c>
      <c r="C20" s="65">
        <f>VLOOKUP($A20,'Return Data'!$B$7:$R$2843,4,0)</f>
        <v>12.532999999999999</v>
      </c>
      <c r="D20" s="65">
        <f>VLOOKUP($A20,'Return Data'!$B$7:$R$2843,10,0)</f>
        <v>10.558299999999999</v>
      </c>
      <c r="E20" s="66">
        <f t="shared" si="0"/>
        <v>11</v>
      </c>
      <c r="F20" s="65">
        <f>VLOOKUP($A20,'Return Data'!$B$7:$R$2843,11,0)</f>
        <v>24.7499</v>
      </c>
      <c r="G20" s="66">
        <f t="shared" ref="G20:I20" si="17">RANK(F20,F$8:F$23,0)</f>
        <v>15</v>
      </c>
      <c r="H20" s="65">
        <f>VLOOKUP($A20,'Return Data'!$B$7:$R$2843,12,0)</f>
        <v>31.54</v>
      </c>
      <c r="I20" s="66">
        <f t="shared" si="17"/>
        <v>15</v>
      </c>
      <c r="J20" s="65">
        <f>VLOOKUP($A20,'Return Data'!$B$7:$R$2843,13,0)</f>
        <v>46.145499999999998</v>
      </c>
      <c r="K20" s="66">
        <f t="shared" si="2"/>
        <v>16</v>
      </c>
      <c r="L20" s="65">
        <f>VLOOKUP($A20,'Return Data'!$B$7:$R$2843,17,0)</f>
        <v>14</v>
      </c>
      <c r="M20" s="66">
        <f t="shared" si="3"/>
        <v>8</v>
      </c>
      <c r="N20" s="65"/>
      <c r="O20" s="66"/>
      <c r="P20" s="65"/>
      <c r="Q20" s="66"/>
      <c r="R20" s="65">
        <f>VLOOKUP($A20,'Return Data'!$B$7:$R$2843,16,0)</f>
        <v>8.5900999999999996</v>
      </c>
      <c r="S20" s="67">
        <f t="shared" si="6"/>
        <v>16</v>
      </c>
    </row>
    <row r="21" spans="1:19" s="68" customFormat="1" x14ac:dyDescent="0.3">
      <c r="A21" s="63" t="s">
        <v>24</v>
      </c>
      <c r="B21" s="64">
        <f>VLOOKUP($A21,'Return Data'!$B$7:$R$2843,3,0)</f>
        <v>44315</v>
      </c>
      <c r="C21" s="65">
        <f>VLOOKUP($A21,'Return Data'!$B$7:$R$2843,4,0)</f>
        <v>334.91930000000002</v>
      </c>
      <c r="D21" s="65">
        <f>VLOOKUP($A21,'Return Data'!$B$7:$R$2843,10,0)</f>
        <v>12.1248</v>
      </c>
      <c r="E21" s="66">
        <f t="shared" si="0"/>
        <v>9</v>
      </c>
      <c r="F21" s="65">
        <f>VLOOKUP($A21,'Return Data'!$B$7:$R$2843,11,0)</f>
        <v>45.430799999999998</v>
      </c>
      <c r="G21" s="66">
        <f t="shared" ref="G21:I21" si="18">RANK(F21,F$8:F$23,0)</f>
        <v>2</v>
      </c>
      <c r="H21" s="65">
        <f>VLOOKUP($A21,'Return Data'!$B$7:$R$2843,12,0)</f>
        <v>53.679000000000002</v>
      </c>
      <c r="I21" s="66">
        <f t="shared" si="18"/>
        <v>2</v>
      </c>
      <c r="J21" s="65">
        <f>VLOOKUP($A21,'Return Data'!$B$7:$R$2843,13,0)</f>
        <v>79.2042</v>
      </c>
      <c r="K21" s="66">
        <f t="shared" si="2"/>
        <v>2</v>
      </c>
      <c r="L21" s="65">
        <f>VLOOKUP($A21,'Return Data'!$B$7:$R$2843,17,0)</f>
        <v>11.3735</v>
      </c>
      <c r="M21" s="66">
        <f t="shared" si="3"/>
        <v>13</v>
      </c>
      <c r="N21" s="65">
        <f>VLOOKUP($A21,'Return Data'!$B$7:$R$2843,14,0)</f>
        <v>6.1497000000000002</v>
      </c>
      <c r="O21" s="66">
        <f t="shared" si="4"/>
        <v>10</v>
      </c>
      <c r="P21" s="65">
        <f>VLOOKUP($A21,'Return Data'!$B$7:$R$2843,15,0)</f>
        <v>12.8002</v>
      </c>
      <c r="Q21" s="66">
        <f t="shared" si="5"/>
        <v>9</v>
      </c>
      <c r="R21" s="65">
        <f>VLOOKUP($A21,'Return Data'!$B$7:$R$2843,16,0)</f>
        <v>12.462199999999999</v>
      </c>
      <c r="S21" s="67">
        <f t="shared" si="6"/>
        <v>12</v>
      </c>
    </row>
    <row r="22" spans="1:19" s="68" customFormat="1" x14ac:dyDescent="0.3">
      <c r="A22" s="63" t="s">
        <v>25</v>
      </c>
      <c r="B22" s="64">
        <f>VLOOKUP($A22,'Return Data'!$B$7:$R$2843,3,0)</f>
        <v>44315</v>
      </c>
      <c r="C22" s="65">
        <f>VLOOKUP($A22,'Return Data'!$B$7:$R$2843,4,0)</f>
        <v>13.88</v>
      </c>
      <c r="D22" s="65">
        <f>VLOOKUP($A22,'Return Data'!$B$7:$R$2843,10,0)</f>
        <v>9.4636999999999993</v>
      </c>
      <c r="E22" s="66">
        <f t="shared" si="0"/>
        <v>13</v>
      </c>
      <c r="F22" s="65">
        <f>VLOOKUP($A22,'Return Data'!$B$7:$R$2843,11,0)</f>
        <v>28.280999999999999</v>
      </c>
      <c r="G22" s="66">
        <f t="shared" ref="G22:I22" si="19">RANK(F22,F$8:F$23,0)</f>
        <v>12</v>
      </c>
      <c r="H22" s="65">
        <f>VLOOKUP($A22,'Return Data'!$B$7:$R$2843,12,0)</f>
        <v>31.9392</v>
      </c>
      <c r="I22" s="66">
        <f t="shared" si="19"/>
        <v>14</v>
      </c>
      <c r="J22" s="65">
        <f>VLOOKUP($A22,'Return Data'!$B$7:$R$2843,13,0)</f>
        <v>55.78</v>
      </c>
      <c r="K22" s="66">
        <f t="shared" si="2"/>
        <v>11</v>
      </c>
      <c r="L22" s="65">
        <f>VLOOKUP($A22,'Return Data'!$B$7:$R$2843,17,0)</f>
        <v>13.8667</v>
      </c>
      <c r="M22" s="66">
        <f t="shared" si="3"/>
        <v>10</v>
      </c>
      <c r="N22" s="65"/>
      <c r="O22" s="66"/>
      <c r="P22" s="65"/>
      <c r="Q22" s="66"/>
      <c r="R22" s="65">
        <f>VLOOKUP($A22,'Return Data'!$B$7:$R$2843,16,0)</f>
        <v>14.6381</v>
      </c>
      <c r="S22" s="67">
        <f t="shared" si="6"/>
        <v>8</v>
      </c>
    </row>
    <row r="23" spans="1:19" s="68" customFormat="1" x14ac:dyDescent="0.3">
      <c r="A23" s="63" t="s">
        <v>26</v>
      </c>
      <c r="B23" s="64">
        <f>VLOOKUP($A23,'Return Data'!$B$7:$R$2843,3,0)</f>
        <v>44315</v>
      </c>
      <c r="C23" s="65">
        <f>VLOOKUP($A23,'Return Data'!$B$7:$R$2843,4,0)</f>
        <v>89.075400000000002</v>
      </c>
      <c r="D23" s="65">
        <f>VLOOKUP($A23,'Return Data'!$B$7:$R$2843,10,0)</f>
        <v>9.0546000000000006</v>
      </c>
      <c r="E23" s="66">
        <f t="shared" si="0"/>
        <v>15</v>
      </c>
      <c r="F23" s="65">
        <f>VLOOKUP($A23,'Return Data'!$B$7:$R$2843,11,0)</f>
        <v>31.483000000000001</v>
      </c>
      <c r="G23" s="66">
        <f t="shared" ref="G23:I23" si="20">RANK(F23,F$8:F$23,0)</f>
        <v>9</v>
      </c>
      <c r="H23" s="65">
        <f>VLOOKUP($A23,'Return Data'!$B$7:$R$2843,12,0)</f>
        <v>39.989800000000002</v>
      </c>
      <c r="I23" s="66">
        <f t="shared" si="20"/>
        <v>8</v>
      </c>
      <c r="J23" s="65">
        <f>VLOOKUP($A23,'Return Data'!$B$7:$R$2843,13,0)</f>
        <v>61.968499999999999</v>
      </c>
      <c r="K23" s="66">
        <f t="shared" si="2"/>
        <v>9</v>
      </c>
      <c r="L23" s="65">
        <f>VLOOKUP($A23,'Return Data'!$B$7:$R$2843,17,0)</f>
        <v>17.344899999999999</v>
      </c>
      <c r="M23" s="66">
        <f t="shared" si="3"/>
        <v>1</v>
      </c>
      <c r="N23" s="65">
        <f>VLOOKUP($A23,'Return Data'!$B$7:$R$2843,14,0)</f>
        <v>12.3725</v>
      </c>
      <c r="O23" s="66">
        <f t="shared" si="4"/>
        <v>1</v>
      </c>
      <c r="P23" s="65">
        <f>VLOOKUP($A23,'Return Data'!$B$7:$R$2843,15,0)</f>
        <v>14.3498</v>
      </c>
      <c r="Q23" s="66">
        <f t="shared" si="5"/>
        <v>6</v>
      </c>
      <c r="R23" s="65">
        <f>VLOOKUP($A23,'Return Data'!$B$7:$R$2843,16,0)</f>
        <v>12.9315</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12.220593749999999</v>
      </c>
      <c r="E25" s="74"/>
      <c r="F25" s="75">
        <f>AVERAGE(F8:F23)</f>
        <v>32.828837499999999</v>
      </c>
      <c r="G25" s="74"/>
      <c r="H25" s="75">
        <f>AVERAGE(H8:H23)</f>
        <v>41.483118750000003</v>
      </c>
      <c r="I25" s="74"/>
      <c r="J25" s="75">
        <f>AVERAGE(J8:J23)</f>
        <v>63.612699999999997</v>
      </c>
      <c r="K25" s="74"/>
      <c r="L25" s="75">
        <f>AVERAGE(L8:L23)</f>
        <v>13.616668750000001</v>
      </c>
      <c r="M25" s="74"/>
      <c r="N25" s="75">
        <f>AVERAGE(N8:N23)</f>
        <v>7.5114583333333336</v>
      </c>
      <c r="O25" s="74"/>
      <c r="P25" s="75">
        <f>AVERAGE(P8:P23)</f>
        <v>13.742574999999997</v>
      </c>
      <c r="Q25" s="74"/>
      <c r="R25" s="75">
        <f>AVERAGE(R8:R23)</f>
        <v>13.816118750000001</v>
      </c>
      <c r="S25" s="76"/>
    </row>
    <row r="26" spans="1:19" s="68" customFormat="1" x14ac:dyDescent="0.3">
      <c r="A26" s="73" t="s">
        <v>28</v>
      </c>
      <c r="B26" s="74"/>
      <c r="C26" s="74"/>
      <c r="D26" s="75">
        <f>MIN(D8:D23)</f>
        <v>8.7022999999999993</v>
      </c>
      <c r="E26" s="74"/>
      <c r="F26" s="75">
        <f>MIN(F8:F23)</f>
        <v>22.511700000000001</v>
      </c>
      <c r="G26" s="74"/>
      <c r="H26" s="75">
        <f>MIN(H8:H23)</f>
        <v>28.180199999999999</v>
      </c>
      <c r="I26" s="74"/>
      <c r="J26" s="75">
        <f>MIN(J8:J23)</f>
        <v>46.145499999999998</v>
      </c>
      <c r="K26" s="74"/>
      <c r="L26" s="75">
        <f>MIN(L8:L23)</f>
        <v>9.2241</v>
      </c>
      <c r="M26" s="74"/>
      <c r="N26" s="75">
        <f>MIN(N8:N23)</f>
        <v>0.1676</v>
      </c>
      <c r="O26" s="74"/>
      <c r="P26" s="75">
        <f>MIN(P8:P23)</f>
        <v>10.2979</v>
      </c>
      <c r="Q26" s="74"/>
      <c r="R26" s="75">
        <f>MIN(R8:R23)</f>
        <v>8.5900999999999996</v>
      </c>
      <c r="S26" s="76"/>
    </row>
    <row r="27" spans="1:19" s="68" customFormat="1" ht="15" thickBot="1" x14ac:dyDescent="0.35">
      <c r="A27" s="77" t="s">
        <v>29</v>
      </c>
      <c r="B27" s="78"/>
      <c r="C27" s="78"/>
      <c r="D27" s="79">
        <f>MAX(D8:D23)</f>
        <v>21.865600000000001</v>
      </c>
      <c r="E27" s="78"/>
      <c r="F27" s="79">
        <f>MAX(F8:F23)</f>
        <v>49.816000000000003</v>
      </c>
      <c r="G27" s="78"/>
      <c r="H27" s="79">
        <f>MAX(H8:H23)</f>
        <v>72.365899999999996</v>
      </c>
      <c r="I27" s="78"/>
      <c r="J27" s="79">
        <f>MAX(J8:J23)</f>
        <v>102.85080000000001</v>
      </c>
      <c r="K27" s="78"/>
      <c r="L27" s="79">
        <f>MAX(L8:L23)</f>
        <v>17.344899999999999</v>
      </c>
      <c r="M27" s="78"/>
      <c r="N27" s="79">
        <f>MAX(N8:N23)</f>
        <v>12.3725</v>
      </c>
      <c r="O27" s="78"/>
      <c r="P27" s="79">
        <f>MAX(P8:P23)</f>
        <v>16.6081</v>
      </c>
      <c r="Q27" s="78"/>
      <c r="R27" s="79">
        <f>MAX(R8:R23)</f>
        <v>18.3291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767</v>
      </c>
      <c r="B8" s="64">
        <f>VLOOKUP($A8,'Return Data'!$B$7:$R$2843,3,0)</f>
        <v>44315</v>
      </c>
      <c r="C8" s="65">
        <f>VLOOKUP($A8,'Return Data'!$B$7:$R$2843,4,0)</f>
        <v>216.24</v>
      </c>
      <c r="D8" s="65">
        <f>VLOOKUP($A8,'Return Data'!$B$7:$R$2843,10,0)</f>
        <v>11.1431</v>
      </c>
      <c r="E8" s="66">
        <f t="shared" ref="E8:E13" si="0">RANK(D8,D$8:D$13,0)</f>
        <v>4</v>
      </c>
      <c r="F8" s="65">
        <f>VLOOKUP($A8,'Return Data'!$B$7:$R$2843,11,0)</f>
        <v>26.879100000000001</v>
      </c>
      <c r="G8" s="66">
        <f t="shared" ref="G8:G13" si="1">RANK(F8,F$8:F$13,0)</f>
        <v>5</v>
      </c>
      <c r="H8" s="65">
        <f>VLOOKUP($A8,'Return Data'!$B$7:$R$2843,12,0)</f>
        <v>30.808800000000002</v>
      </c>
      <c r="I8" s="66">
        <f t="shared" ref="I8:I13" si="2">RANK(H8,H$8:H$13,0)</f>
        <v>4</v>
      </c>
      <c r="J8" s="65">
        <f>VLOOKUP($A8,'Return Data'!$B$7:$R$2843,13,0)</f>
        <v>53.3508</v>
      </c>
      <c r="K8" s="66">
        <f t="shared" ref="K8:K13" si="3">RANK(J8,J$8:J$13,0)</f>
        <v>5</v>
      </c>
      <c r="L8" s="65">
        <f>VLOOKUP($A8,'Return Data'!$B$7:$R$2843,17,0)</f>
        <v>13.6843</v>
      </c>
      <c r="M8" s="66">
        <f>RANK(L8,L$8:L$13,0)</f>
        <v>4</v>
      </c>
      <c r="N8" s="65">
        <f>VLOOKUP($A8,'Return Data'!$B$7:$R$2843,14,0)</f>
        <v>5.8089000000000004</v>
      </c>
      <c r="O8" s="66">
        <f>RANK(N8,N$8:N$13,0)</f>
        <v>4</v>
      </c>
      <c r="P8" s="65">
        <f>VLOOKUP($A8,'Return Data'!$B$7:$R$2843,15,0)</f>
        <v>10.2811</v>
      </c>
      <c r="Q8" s="66">
        <f>RANK(P8,P$8:P$13,0)</f>
        <v>5</v>
      </c>
      <c r="R8" s="65">
        <f>VLOOKUP($A8,'Return Data'!$B$7:$R$2843,16,0)</f>
        <v>10.314299999999999</v>
      </c>
      <c r="S8" s="67">
        <f t="shared" ref="S8:S13" si="4">RANK(R8,R$8:R$13,0)</f>
        <v>6</v>
      </c>
    </row>
    <row r="9" spans="1:20" x14ac:dyDescent="0.3">
      <c r="A9" s="63" t="s">
        <v>769</v>
      </c>
      <c r="B9" s="64">
        <f>VLOOKUP($A9,'Return Data'!$B$7:$R$2843,3,0)</f>
        <v>44315</v>
      </c>
      <c r="C9" s="65">
        <f>VLOOKUP($A9,'Return Data'!$B$7:$R$2843,4,0)</f>
        <v>21.1</v>
      </c>
      <c r="D9" s="65">
        <f>VLOOKUP($A9,'Return Data'!$B$7:$R$2843,10,0)</f>
        <v>12.955</v>
      </c>
      <c r="E9" s="66">
        <f t="shared" si="0"/>
        <v>2</v>
      </c>
      <c r="F9" s="65">
        <f>VLOOKUP($A9,'Return Data'!$B$7:$R$2843,11,0)</f>
        <v>37.191200000000002</v>
      </c>
      <c r="G9" s="66">
        <f t="shared" si="1"/>
        <v>2</v>
      </c>
      <c r="H9" s="65">
        <f>VLOOKUP($A9,'Return Data'!$B$7:$R$2843,12,0)</f>
        <v>38.360700000000001</v>
      </c>
      <c r="I9" s="66">
        <f t="shared" si="2"/>
        <v>2</v>
      </c>
      <c r="J9" s="65">
        <f>VLOOKUP($A9,'Return Data'!$B$7:$R$2843,13,0)</f>
        <v>66.403800000000004</v>
      </c>
      <c r="K9" s="66">
        <f t="shared" si="3"/>
        <v>2</v>
      </c>
      <c r="L9" s="65">
        <f>VLOOKUP($A9,'Return Data'!$B$7:$R$2843,17,0)</f>
        <v>9.6555999999999997</v>
      </c>
      <c r="M9" s="66">
        <f>RANK(L9,L$8:L$13,0)</f>
        <v>5</v>
      </c>
      <c r="N9" s="65">
        <f>VLOOKUP($A9,'Return Data'!$B$7:$R$2843,14,0)</f>
        <v>4.5435999999999996</v>
      </c>
      <c r="O9" s="66">
        <f>RANK(N9,N$8:N$13,0)</f>
        <v>5</v>
      </c>
      <c r="P9" s="65">
        <f>VLOOKUP($A9,'Return Data'!$B$7:$R$2843,15,0)</f>
        <v>12.2239</v>
      </c>
      <c r="Q9" s="66">
        <f>RANK(P9,P$8:P$13,0)</f>
        <v>4</v>
      </c>
      <c r="R9" s="65">
        <f>VLOOKUP($A9,'Return Data'!$B$7:$R$2843,16,0)</f>
        <v>11.3268</v>
      </c>
      <c r="S9" s="67">
        <f t="shared" si="4"/>
        <v>5</v>
      </c>
    </row>
    <row r="10" spans="1:20" x14ac:dyDescent="0.3">
      <c r="A10" s="63" t="s">
        <v>770</v>
      </c>
      <c r="B10" s="64">
        <f>VLOOKUP($A10,'Return Data'!$B$7:$R$2843,3,0)</f>
        <v>44315</v>
      </c>
      <c r="C10" s="65">
        <f>VLOOKUP($A10,'Return Data'!$B$7:$R$2843,4,0)</f>
        <v>14.65</v>
      </c>
      <c r="D10" s="65">
        <f>VLOOKUP($A10,'Return Data'!$B$7:$R$2843,10,0)</f>
        <v>7.6414</v>
      </c>
      <c r="E10" s="66">
        <f t="shared" si="0"/>
        <v>6</v>
      </c>
      <c r="F10" s="65">
        <f>VLOOKUP($A10,'Return Data'!$B$7:$R$2843,11,0)</f>
        <v>22.799700000000001</v>
      </c>
      <c r="G10" s="66">
        <f t="shared" si="1"/>
        <v>6</v>
      </c>
      <c r="H10" s="65">
        <f>VLOOKUP($A10,'Return Data'!$B$7:$R$2843,12,0)</f>
        <v>30.338100000000001</v>
      </c>
      <c r="I10" s="66">
        <f t="shared" si="2"/>
        <v>6</v>
      </c>
      <c r="J10" s="65">
        <f>VLOOKUP($A10,'Return Data'!$B$7:$R$2843,13,0)</f>
        <v>51.030900000000003</v>
      </c>
      <c r="K10" s="66">
        <f t="shared" si="3"/>
        <v>6</v>
      </c>
      <c r="L10" s="65"/>
      <c r="M10" s="66"/>
      <c r="N10" s="65"/>
      <c r="O10" s="66"/>
      <c r="P10" s="65"/>
      <c r="Q10" s="66"/>
      <c r="R10" s="65">
        <f>VLOOKUP($A10,'Return Data'!$B$7:$R$2843,16,0)</f>
        <v>17.593800000000002</v>
      </c>
      <c r="S10" s="67">
        <f t="shared" si="4"/>
        <v>1</v>
      </c>
    </row>
    <row r="11" spans="1:20" x14ac:dyDescent="0.3">
      <c r="A11" s="63" t="s">
        <v>773</v>
      </c>
      <c r="B11" s="64">
        <f>VLOOKUP($A11,'Return Data'!$B$7:$R$2843,3,0)</f>
        <v>44315</v>
      </c>
      <c r="C11" s="65">
        <f>VLOOKUP($A11,'Return Data'!$B$7:$R$2843,4,0)</f>
        <v>75.45</v>
      </c>
      <c r="D11" s="65">
        <f>VLOOKUP($A11,'Return Data'!$B$7:$R$2843,10,0)</f>
        <v>11.6785</v>
      </c>
      <c r="E11" s="66">
        <f t="shared" si="0"/>
        <v>3</v>
      </c>
      <c r="F11" s="65">
        <f>VLOOKUP($A11,'Return Data'!$B$7:$R$2843,11,0)</f>
        <v>29.951799999999999</v>
      </c>
      <c r="G11" s="66">
        <f t="shared" si="1"/>
        <v>3</v>
      </c>
      <c r="H11" s="65">
        <f>VLOOKUP($A11,'Return Data'!$B$7:$R$2843,12,0)</f>
        <v>35.530799999999999</v>
      </c>
      <c r="I11" s="66">
        <f t="shared" si="2"/>
        <v>3</v>
      </c>
      <c r="J11" s="65">
        <f>VLOOKUP($A11,'Return Data'!$B$7:$R$2843,13,0)</f>
        <v>54.737499999999997</v>
      </c>
      <c r="K11" s="66">
        <f t="shared" si="3"/>
        <v>4</v>
      </c>
      <c r="L11" s="65">
        <f>VLOOKUP($A11,'Return Data'!$B$7:$R$2843,17,0)</f>
        <v>16.259</v>
      </c>
      <c r="M11" s="66">
        <f>RANK(L11,L$8:L$13,0)</f>
        <v>2</v>
      </c>
      <c r="N11" s="65">
        <f>VLOOKUP($A11,'Return Data'!$B$7:$R$2843,14,0)</f>
        <v>11.3714</v>
      </c>
      <c r="O11" s="66">
        <f>RANK(N11,N$8:N$13,0)</f>
        <v>1</v>
      </c>
      <c r="P11" s="65">
        <f>VLOOKUP($A11,'Return Data'!$B$7:$R$2843,15,0)</f>
        <v>17.321400000000001</v>
      </c>
      <c r="Q11" s="66">
        <f>RANK(P11,P$8:P$13,0)</f>
        <v>1</v>
      </c>
      <c r="R11" s="65">
        <f>VLOOKUP($A11,'Return Data'!$B$7:$R$2843,16,0)</f>
        <v>13.406599999999999</v>
      </c>
      <c r="S11" s="67">
        <f t="shared" si="4"/>
        <v>3</v>
      </c>
    </row>
    <row r="12" spans="1:20" x14ac:dyDescent="0.3">
      <c r="A12" s="63" t="s">
        <v>775</v>
      </c>
      <c r="B12" s="64">
        <f>VLOOKUP($A12,'Return Data'!$B$7:$R$2843,3,0)</f>
        <v>44315</v>
      </c>
      <c r="C12" s="65">
        <f>VLOOKUP($A12,'Return Data'!$B$7:$R$2843,4,0)</f>
        <v>68.774799999999999</v>
      </c>
      <c r="D12" s="65">
        <f>VLOOKUP($A12,'Return Data'!$B$7:$R$2843,10,0)</f>
        <v>14.9338</v>
      </c>
      <c r="E12" s="66">
        <f t="shared" si="0"/>
        <v>1</v>
      </c>
      <c r="F12" s="65">
        <f>VLOOKUP($A12,'Return Data'!$B$7:$R$2843,11,0)</f>
        <v>37.444899999999997</v>
      </c>
      <c r="G12" s="66">
        <f t="shared" si="1"/>
        <v>1</v>
      </c>
      <c r="H12" s="65">
        <f>VLOOKUP($A12,'Return Data'!$B$7:$R$2843,12,0)</f>
        <v>51.390300000000003</v>
      </c>
      <c r="I12" s="66">
        <f t="shared" si="2"/>
        <v>1</v>
      </c>
      <c r="J12" s="65">
        <f>VLOOKUP($A12,'Return Data'!$B$7:$R$2843,13,0)</f>
        <v>79.087999999999994</v>
      </c>
      <c r="K12" s="66">
        <f t="shared" si="3"/>
        <v>1</v>
      </c>
      <c r="L12" s="65">
        <f>VLOOKUP($A12,'Return Data'!$B$7:$R$2843,17,0)</f>
        <v>18.2057</v>
      </c>
      <c r="M12" s="66">
        <f>RANK(L12,L$8:L$13,0)</f>
        <v>1</v>
      </c>
      <c r="N12" s="65">
        <f>VLOOKUP($A12,'Return Data'!$B$7:$R$2843,14,0)</f>
        <v>11.2136</v>
      </c>
      <c r="O12" s="66">
        <f>RANK(N12,N$8:N$13,0)</f>
        <v>2</v>
      </c>
      <c r="P12" s="65">
        <f>VLOOKUP($A12,'Return Data'!$B$7:$R$2843,15,0)</f>
        <v>15.771699999999999</v>
      </c>
      <c r="Q12" s="66">
        <f>RANK(P12,P$8:P$13,0)</f>
        <v>2</v>
      </c>
      <c r="R12" s="65">
        <f>VLOOKUP($A12,'Return Data'!$B$7:$R$2843,16,0)</f>
        <v>13.834300000000001</v>
      </c>
      <c r="S12" s="67">
        <f t="shared" si="4"/>
        <v>2</v>
      </c>
    </row>
    <row r="13" spans="1:20" x14ac:dyDescent="0.3">
      <c r="A13" s="63" t="s">
        <v>776</v>
      </c>
      <c r="B13" s="64">
        <f>VLOOKUP($A13,'Return Data'!$B$7:$R$2843,3,0)</f>
        <v>44315</v>
      </c>
      <c r="C13" s="65">
        <f>VLOOKUP($A13,'Return Data'!$B$7:$R$2843,4,0)</f>
        <v>89.676400000000001</v>
      </c>
      <c r="D13" s="65">
        <f>VLOOKUP($A13,'Return Data'!$B$7:$R$2843,10,0)</f>
        <v>10.0336</v>
      </c>
      <c r="E13" s="66">
        <f t="shared" si="0"/>
        <v>5</v>
      </c>
      <c r="F13" s="65">
        <f>VLOOKUP($A13,'Return Data'!$B$7:$R$2843,11,0)</f>
        <v>28.698599999999999</v>
      </c>
      <c r="G13" s="66">
        <f t="shared" si="1"/>
        <v>4</v>
      </c>
      <c r="H13" s="65">
        <f>VLOOKUP($A13,'Return Data'!$B$7:$R$2843,12,0)</f>
        <v>30.5761</v>
      </c>
      <c r="I13" s="66">
        <f t="shared" si="2"/>
        <v>5</v>
      </c>
      <c r="J13" s="65">
        <f>VLOOKUP($A13,'Return Data'!$B$7:$R$2843,13,0)</f>
        <v>55.319299999999998</v>
      </c>
      <c r="K13" s="66">
        <f t="shared" si="3"/>
        <v>3</v>
      </c>
      <c r="L13" s="65">
        <f>VLOOKUP($A13,'Return Data'!$B$7:$R$2843,17,0)</f>
        <v>14.480700000000001</v>
      </c>
      <c r="M13" s="66">
        <f>RANK(L13,L$8:L$13,0)</f>
        <v>3</v>
      </c>
      <c r="N13" s="65">
        <f>VLOOKUP($A13,'Return Data'!$B$7:$R$2843,14,0)</f>
        <v>10.533899999999999</v>
      </c>
      <c r="O13" s="66">
        <f>RANK(N13,N$8:N$13,0)</f>
        <v>3</v>
      </c>
      <c r="P13" s="65">
        <f>VLOOKUP($A13,'Return Data'!$B$7:$R$2843,15,0)</f>
        <v>13.9223</v>
      </c>
      <c r="Q13" s="66">
        <f>RANK(P13,P$8:P$13,0)</f>
        <v>3</v>
      </c>
      <c r="R13" s="65">
        <f>VLOOKUP($A13,'Return Data'!$B$7:$R$2843,16,0)</f>
        <v>12.036300000000001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11.397566666666668</v>
      </c>
      <c r="E15" s="74"/>
      <c r="F15" s="75">
        <f>AVERAGE(F8:F13)</f>
        <v>30.494216666666663</v>
      </c>
      <c r="G15" s="74"/>
      <c r="H15" s="75">
        <f>AVERAGE(H8:H13)</f>
        <v>36.167466666666662</v>
      </c>
      <c r="I15" s="74"/>
      <c r="J15" s="75">
        <f>AVERAGE(J8:J13)</f>
        <v>59.988383333333331</v>
      </c>
      <c r="K15" s="74"/>
      <c r="L15" s="75">
        <f>AVERAGE(L8:L13)</f>
        <v>14.457060000000002</v>
      </c>
      <c r="M15" s="74"/>
      <c r="N15" s="75">
        <f>AVERAGE(N8:N13)</f>
        <v>8.6942800000000009</v>
      </c>
      <c r="O15" s="74"/>
      <c r="P15" s="75">
        <f>AVERAGE(P8:P13)</f>
        <v>13.904079999999999</v>
      </c>
      <c r="Q15" s="74"/>
      <c r="R15" s="75">
        <f>AVERAGE(R8:R13)</f>
        <v>13.08535</v>
      </c>
      <c r="S15" s="76"/>
    </row>
    <row r="16" spans="1:20" x14ac:dyDescent="0.3">
      <c r="A16" s="73" t="s">
        <v>28</v>
      </c>
      <c r="B16" s="74"/>
      <c r="C16" s="74"/>
      <c r="D16" s="75">
        <f>MIN(D8:D13)</f>
        <v>7.6414</v>
      </c>
      <c r="E16" s="74"/>
      <c r="F16" s="75">
        <f>MIN(F8:F13)</f>
        <v>22.799700000000001</v>
      </c>
      <c r="G16" s="74"/>
      <c r="H16" s="75">
        <f>MIN(H8:H13)</f>
        <v>30.338100000000001</v>
      </c>
      <c r="I16" s="74"/>
      <c r="J16" s="75">
        <f>MIN(J8:J13)</f>
        <v>51.030900000000003</v>
      </c>
      <c r="K16" s="74"/>
      <c r="L16" s="75">
        <f>MIN(L8:L13)</f>
        <v>9.6555999999999997</v>
      </c>
      <c r="M16" s="74"/>
      <c r="N16" s="75">
        <f>MIN(N8:N13)</f>
        <v>4.5435999999999996</v>
      </c>
      <c r="O16" s="74"/>
      <c r="P16" s="75">
        <f>MIN(P8:P13)</f>
        <v>10.2811</v>
      </c>
      <c r="Q16" s="74"/>
      <c r="R16" s="75">
        <f>MIN(R8:R13)</f>
        <v>10.314299999999999</v>
      </c>
      <c r="S16" s="76"/>
    </row>
    <row r="17" spans="1:19" ht="15" thickBot="1" x14ac:dyDescent="0.35">
      <c r="A17" s="77" t="s">
        <v>29</v>
      </c>
      <c r="B17" s="78"/>
      <c r="C17" s="78"/>
      <c r="D17" s="79">
        <f>MAX(D8:D13)</f>
        <v>14.9338</v>
      </c>
      <c r="E17" s="78"/>
      <c r="F17" s="79">
        <f>MAX(F8:F13)</f>
        <v>37.444899999999997</v>
      </c>
      <c r="G17" s="78"/>
      <c r="H17" s="79">
        <f>MAX(H8:H13)</f>
        <v>51.390300000000003</v>
      </c>
      <c r="I17" s="78"/>
      <c r="J17" s="79">
        <f>MAX(J8:J13)</f>
        <v>79.087999999999994</v>
      </c>
      <c r="K17" s="78"/>
      <c r="L17" s="79">
        <f>MAX(L8:L13)</f>
        <v>18.2057</v>
      </c>
      <c r="M17" s="78"/>
      <c r="N17" s="79">
        <f>MAX(N8:N13)</f>
        <v>11.3714</v>
      </c>
      <c r="O17" s="78"/>
      <c r="P17" s="79">
        <f>MAX(P8:P13)</f>
        <v>17.321400000000001</v>
      </c>
      <c r="Q17" s="78"/>
      <c r="R17" s="79">
        <f>MAX(R8:R13)</f>
        <v>17.593800000000002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766</v>
      </c>
      <c r="B8" s="64">
        <f>VLOOKUP($A8,'Return Data'!$B$7:$R$2843,3,0)</f>
        <v>44315</v>
      </c>
      <c r="C8" s="65">
        <f>VLOOKUP($A8,'Return Data'!$B$7:$R$2843,4,0)</f>
        <v>203.28</v>
      </c>
      <c r="D8" s="65">
        <f>VLOOKUP($A8,'Return Data'!$B$7:$R$2843,10,0)</f>
        <v>10.9849</v>
      </c>
      <c r="E8" s="66">
        <f t="shared" ref="E8:E13" si="0">RANK(D8,D$8:D$13,0)</f>
        <v>4</v>
      </c>
      <c r="F8" s="65">
        <f>VLOOKUP($A8,'Return Data'!$B$7:$R$2843,11,0)</f>
        <v>26.472999999999999</v>
      </c>
      <c r="G8" s="66">
        <f t="shared" ref="G8:G13" si="1">RANK(F8,F$8:F$13,0)</f>
        <v>5</v>
      </c>
      <c r="H8" s="65">
        <f>VLOOKUP($A8,'Return Data'!$B$7:$R$2843,12,0)</f>
        <v>30.1492</v>
      </c>
      <c r="I8" s="66">
        <f t="shared" ref="I8:I13" si="2">RANK(H8,H$8:H$13,0)</f>
        <v>4</v>
      </c>
      <c r="J8" s="65">
        <f>VLOOKUP($A8,'Return Data'!$B$7:$R$2843,13,0)</f>
        <v>52.281100000000002</v>
      </c>
      <c r="K8" s="66">
        <f t="shared" ref="K8:K13" si="3">RANK(J8,J$8:J$13,0)</f>
        <v>5</v>
      </c>
      <c r="L8" s="65">
        <f>VLOOKUP($A8,'Return Data'!$B$7:$R$2843,17,0)</f>
        <v>12.931100000000001</v>
      </c>
      <c r="M8" s="66">
        <f>RANK(L8,L$8:L$13,0)</f>
        <v>4</v>
      </c>
      <c r="N8" s="65">
        <f>VLOOKUP($A8,'Return Data'!$B$7:$R$2843,14,0)</f>
        <v>5.0956999999999999</v>
      </c>
      <c r="O8" s="66">
        <f>RANK(N8,N$8:N$13,0)</f>
        <v>4</v>
      </c>
      <c r="P8" s="65">
        <f>VLOOKUP($A8,'Return Data'!$B$7:$R$2843,15,0)</f>
        <v>9.4808000000000003</v>
      </c>
      <c r="Q8" s="66">
        <f>RANK(P8,P$8:P$13,0)</f>
        <v>5</v>
      </c>
      <c r="R8" s="65">
        <f>VLOOKUP($A8,'Return Data'!$B$7:$R$2843,16,0)</f>
        <v>17.968299999999999</v>
      </c>
      <c r="S8" s="67">
        <f t="shared" ref="S8:S13" si="4">RANK(R8,R$8:R$13,0)</f>
        <v>1</v>
      </c>
    </row>
    <row r="9" spans="1:20" x14ac:dyDescent="0.3">
      <c r="A9" s="63" t="s">
        <v>768</v>
      </c>
      <c r="B9" s="64">
        <f>VLOOKUP($A9,'Return Data'!$B$7:$R$2843,3,0)</f>
        <v>44315</v>
      </c>
      <c r="C9" s="65">
        <f>VLOOKUP($A9,'Return Data'!$B$7:$R$2843,4,0)</f>
        <v>20.02</v>
      </c>
      <c r="D9" s="65">
        <f>VLOOKUP($A9,'Return Data'!$B$7:$R$2843,10,0)</f>
        <v>12.661799999999999</v>
      </c>
      <c r="E9" s="66">
        <f t="shared" si="0"/>
        <v>2</v>
      </c>
      <c r="F9" s="65">
        <f>VLOOKUP($A9,'Return Data'!$B$7:$R$2843,11,0)</f>
        <v>36.469000000000001</v>
      </c>
      <c r="G9" s="66">
        <f t="shared" si="1"/>
        <v>2</v>
      </c>
      <c r="H9" s="65">
        <f>VLOOKUP($A9,'Return Data'!$B$7:$R$2843,12,0)</f>
        <v>37.4056</v>
      </c>
      <c r="I9" s="66">
        <f t="shared" si="2"/>
        <v>2</v>
      </c>
      <c r="J9" s="65">
        <f>VLOOKUP($A9,'Return Data'!$B$7:$R$2843,13,0)</f>
        <v>64.909400000000005</v>
      </c>
      <c r="K9" s="66">
        <f t="shared" si="3"/>
        <v>2</v>
      </c>
      <c r="L9" s="65">
        <f>VLOOKUP($A9,'Return Data'!$B$7:$R$2843,17,0)</f>
        <v>8.7257999999999996</v>
      </c>
      <c r="M9" s="66">
        <f>RANK(L9,L$8:L$13,0)</f>
        <v>5</v>
      </c>
      <c r="N9" s="65">
        <f>VLOOKUP($A9,'Return Data'!$B$7:$R$2843,14,0)</f>
        <v>3.6564000000000001</v>
      </c>
      <c r="O9" s="66">
        <f>RANK(N9,N$8:N$13,0)</f>
        <v>5</v>
      </c>
      <c r="P9" s="65">
        <f>VLOOKUP($A9,'Return Data'!$B$7:$R$2843,15,0)</f>
        <v>11.3727</v>
      </c>
      <c r="Q9" s="66">
        <f>RANK(P9,P$8:P$13,0)</f>
        <v>4</v>
      </c>
      <c r="R9" s="65">
        <f>VLOOKUP($A9,'Return Data'!$B$7:$R$2843,16,0)</f>
        <v>10.4894</v>
      </c>
      <c r="S9" s="67">
        <f t="shared" si="4"/>
        <v>6</v>
      </c>
    </row>
    <row r="10" spans="1:20" x14ac:dyDescent="0.3">
      <c r="A10" s="63" t="s">
        <v>771</v>
      </c>
      <c r="B10" s="64">
        <f>VLOOKUP($A10,'Return Data'!$B$7:$R$2843,3,0)</f>
        <v>44315</v>
      </c>
      <c r="C10" s="65">
        <f>VLOOKUP($A10,'Return Data'!$B$7:$R$2843,4,0)</f>
        <v>14.17</v>
      </c>
      <c r="D10" s="65">
        <f>VLOOKUP($A10,'Return Data'!$B$7:$R$2843,10,0)</f>
        <v>7.4298999999999999</v>
      </c>
      <c r="E10" s="66">
        <f t="shared" si="0"/>
        <v>6</v>
      </c>
      <c r="F10" s="65">
        <f>VLOOKUP($A10,'Return Data'!$B$7:$R$2843,11,0)</f>
        <v>22.2606</v>
      </c>
      <c r="G10" s="66">
        <f t="shared" si="1"/>
        <v>6</v>
      </c>
      <c r="H10" s="65">
        <f>VLOOKUP($A10,'Return Data'!$B$7:$R$2843,12,0)</f>
        <v>29.406400000000001</v>
      </c>
      <c r="I10" s="66">
        <f t="shared" si="2"/>
        <v>6</v>
      </c>
      <c r="J10" s="65">
        <f>VLOOKUP($A10,'Return Data'!$B$7:$R$2843,13,0)</f>
        <v>49.4726</v>
      </c>
      <c r="K10" s="66">
        <f t="shared" si="3"/>
        <v>6</v>
      </c>
      <c r="L10" s="65"/>
      <c r="M10" s="66"/>
      <c r="N10" s="65"/>
      <c r="O10" s="66"/>
      <c r="P10" s="65"/>
      <c r="Q10" s="66"/>
      <c r="R10" s="65">
        <f>VLOOKUP($A10,'Return Data'!$B$7:$R$2843,16,0)</f>
        <v>15.9429</v>
      </c>
      <c r="S10" s="67">
        <f t="shared" si="4"/>
        <v>2</v>
      </c>
    </row>
    <row r="11" spans="1:20" x14ac:dyDescent="0.3">
      <c r="A11" s="63" t="s">
        <v>772</v>
      </c>
      <c r="B11" s="64">
        <f>VLOOKUP($A11,'Return Data'!$B$7:$R$2843,3,0)</f>
        <v>44315</v>
      </c>
      <c r="C11" s="65">
        <f>VLOOKUP($A11,'Return Data'!$B$7:$R$2843,4,0)</f>
        <v>72.260000000000005</v>
      </c>
      <c r="D11" s="65">
        <f>VLOOKUP($A11,'Return Data'!$B$7:$R$2843,10,0)</f>
        <v>11.581200000000001</v>
      </c>
      <c r="E11" s="66">
        <f t="shared" si="0"/>
        <v>3</v>
      </c>
      <c r="F11" s="65">
        <f>VLOOKUP($A11,'Return Data'!$B$7:$R$2843,11,0)</f>
        <v>29.684100000000001</v>
      </c>
      <c r="G11" s="66">
        <f t="shared" si="1"/>
        <v>3</v>
      </c>
      <c r="H11" s="65">
        <f>VLOOKUP($A11,'Return Data'!$B$7:$R$2843,12,0)</f>
        <v>35.065399999999997</v>
      </c>
      <c r="I11" s="66">
        <f t="shared" si="2"/>
        <v>3</v>
      </c>
      <c r="J11" s="65">
        <f>VLOOKUP($A11,'Return Data'!$B$7:$R$2843,13,0)</f>
        <v>54.006799999999998</v>
      </c>
      <c r="K11" s="66">
        <f t="shared" si="3"/>
        <v>4</v>
      </c>
      <c r="L11" s="65">
        <f>VLOOKUP($A11,'Return Data'!$B$7:$R$2843,17,0)</f>
        <v>15.639799999999999</v>
      </c>
      <c r="M11" s="66">
        <f>RANK(L11,L$8:L$13,0)</f>
        <v>2</v>
      </c>
      <c r="N11" s="65">
        <f>VLOOKUP($A11,'Return Data'!$B$7:$R$2843,14,0)</f>
        <v>10.6669</v>
      </c>
      <c r="O11" s="66">
        <f>RANK(N11,N$8:N$13,0)</f>
        <v>1</v>
      </c>
      <c r="P11" s="65">
        <f>VLOOKUP($A11,'Return Data'!$B$7:$R$2843,15,0)</f>
        <v>16.735199999999999</v>
      </c>
      <c r="Q11" s="66">
        <f>RANK(P11,P$8:P$13,0)</f>
        <v>1</v>
      </c>
      <c r="R11" s="65">
        <f>VLOOKUP($A11,'Return Data'!$B$7:$R$2843,16,0)</f>
        <v>12.694699999999999</v>
      </c>
      <c r="S11" s="67">
        <f t="shared" si="4"/>
        <v>5</v>
      </c>
    </row>
    <row r="12" spans="1:20" x14ac:dyDescent="0.3">
      <c r="A12" s="63" t="s">
        <v>774</v>
      </c>
      <c r="B12" s="64">
        <f>VLOOKUP($A12,'Return Data'!$B$7:$R$2843,3,0)</f>
        <v>44315</v>
      </c>
      <c r="C12" s="65">
        <f>VLOOKUP($A12,'Return Data'!$B$7:$R$2843,4,0)</f>
        <v>64.956699999999998</v>
      </c>
      <c r="D12" s="65">
        <f>VLOOKUP($A12,'Return Data'!$B$7:$R$2843,10,0)</f>
        <v>14.718500000000001</v>
      </c>
      <c r="E12" s="66">
        <f t="shared" si="0"/>
        <v>1</v>
      </c>
      <c r="F12" s="65">
        <f>VLOOKUP($A12,'Return Data'!$B$7:$R$2843,11,0)</f>
        <v>36.886400000000002</v>
      </c>
      <c r="G12" s="66">
        <f t="shared" si="1"/>
        <v>1</v>
      </c>
      <c r="H12" s="65">
        <f>VLOOKUP($A12,'Return Data'!$B$7:$R$2843,12,0)</f>
        <v>50.373199999999997</v>
      </c>
      <c r="I12" s="66">
        <f t="shared" si="2"/>
        <v>1</v>
      </c>
      <c r="J12" s="65">
        <f>VLOOKUP($A12,'Return Data'!$B$7:$R$2843,13,0)</f>
        <v>77.339699999999993</v>
      </c>
      <c r="K12" s="66">
        <f t="shared" si="3"/>
        <v>1</v>
      </c>
      <c r="L12" s="65">
        <f>VLOOKUP($A12,'Return Data'!$B$7:$R$2843,17,0)</f>
        <v>17.128699999999998</v>
      </c>
      <c r="M12" s="66">
        <f>RANK(L12,L$8:L$13,0)</f>
        <v>1</v>
      </c>
      <c r="N12" s="65">
        <f>VLOOKUP($A12,'Return Data'!$B$7:$R$2843,14,0)</f>
        <v>10.303699999999999</v>
      </c>
      <c r="O12" s="66">
        <f>RANK(N12,N$8:N$13,0)</f>
        <v>2</v>
      </c>
      <c r="P12" s="65">
        <f>VLOOKUP($A12,'Return Data'!$B$7:$R$2843,15,0)</f>
        <v>14.8787</v>
      </c>
      <c r="Q12" s="66">
        <f>RANK(P12,P$8:P$13,0)</f>
        <v>2</v>
      </c>
      <c r="R12" s="65">
        <f>VLOOKUP($A12,'Return Data'!$B$7:$R$2843,16,0)</f>
        <v>13.3245</v>
      </c>
      <c r="S12" s="67">
        <f t="shared" si="4"/>
        <v>4</v>
      </c>
    </row>
    <row r="13" spans="1:20" x14ac:dyDescent="0.3">
      <c r="A13" s="63" t="s">
        <v>777</v>
      </c>
      <c r="B13" s="64">
        <f>VLOOKUP($A13,'Return Data'!$B$7:$R$2843,3,0)</f>
        <v>44315</v>
      </c>
      <c r="C13" s="65">
        <f>VLOOKUP($A13,'Return Data'!$B$7:$R$2843,4,0)</f>
        <v>85.231700000000004</v>
      </c>
      <c r="D13" s="65">
        <f>VLOOKUP($A13,'Return Data'!$B$7:$R$2843,10,0)</f>
        <v>9.8763000000000005</v>
      </c>
      <c r="E13" s="66">
        <f t="shared" si="0"/>
        <v>5</v>
      </c>
      <c r="F13" s="65">
        <f>VLOOKUP($A13,'Return Data'!$B$7:$R$2843,11,0)</f>
        <v>28.330500000000001</v>
      </c>
      <c r="G13" s="66">
        <f t="shared" si="1"/>
        <v>4</v>
      </c>
      <c r="H13" s="65">
        <f>VLOOKUP($A13,'Return Data'!$B$7:$R$2843,12,0)</f>
        <v>30.015999999999998</v>
      </c>
      <c r="I13" s="66">
        <f t="shared" si="2"/>
        <v>5</v>
      </c>
      <c r="J13" s="65">
        <f>VLOOKUP($A13,'Return Data'!$B$7:$R$2843,13,0)</f>
        <v>54.442999999999998</v>
      </c>
      <c r="K13" s="66">
        <f t="shared" si="3"/>
        <v>3</v>
      </c>
      <c r="L13" s="65">
        <f>VLOOKUP($A13,'Return Data'!$B$7:$R$2843,17,0)</f>
        <v>13.8375</v>
      </c>
      <c r="M13" s="66">
        <f>RANK(L13,L$8:L$13,0)</f>
        <v>3</v>
      </c>
      <c r="N13" s="65">
        <f>VLOOKUP($A13,'Return Data'!$B$7:$R$2843,14,0)</f>
        <v>9.8834</v>
      </c>
      <c r="O13" s="66">
        <f>RANK(N13,N$8:N$13,0)</f>
        <v>3</v>
      </c>
      <c r="P13" s="65">
        <f>VLOOKUP($A13,'Return Data'!$B$7:$R$2843,15,0)</f>
        <v>13.2326</v>
      </c>
      <c r="Q13" s="66">
        <f>RANK(P13,P$8:P$13,0)</f>
        <v>3</v>
      </c>
      <c r="R13" s="65">
        <f>VLOOKUP($A13,'Return Data'!$B$7:$R$2843,16,0)</f>
        <v>14.3306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11.208766666666667</v>
      </c>
      <c r="E15" s="74"/>
      <c r="F15" s="75">
        <f>AVERAGE(F8:F13)</f>
        <v>30.017266666666668</v>
      </c>
      <c r="G15" s="74"/>
      <c r="H15" s="75">
        <f>AVERAGE(H8:H13)</f>
        <v>35.402633333333334</v>
      </c>
      <c r="I15" s="74"/>
      <c r="J15" s="75">
        <f>AVERAGE(J8:J13)</f>
        <v>58.742099999999994</v>
      </c>
      <c r="K15" s="74"/>
      <c r="L15" s="75">
        <f>AVERAGE(L8:L13)</f>
        <v>13.65258</v>
      </c>
      <c r="M15" s="74"/>
      <c r="N15" s="75">
        <f>AVERAGE(N8:N13)</f>
        <v>7.9212199999999999</v>
      </c>
      <c r="O15" s="74"/>
      <c r="P15" s="75">
        <f>AVERAGE(P8:P13)</f>
        <v>13.14</v>
      </c>
      <c r="Q15" s="74"/>
      <c r="R15" s="75">
        <f>AVERAGE(R8:R13)</f>
        <v>14.125066666666667</v>
      </c>
      <c r="S15" s="76"/>
    </row>
    <row r="16" spans="1:20" x14ac:dyDescent="0.3">
      <c r="A16" s="73" t="s">
        <v>28</v>
      </c>
      <c r="B16" s="74"/>
      <c r="C16" s="74"/>
      <c r="D16" s="75">
        <f>MIN(D8:D13)</f>
        <v>7.4298999999999999</v>
      </c>
      <c r="E16" s="74"/>
      <c r="F16" s="75">
        <f>MIN(F8:F13)</f>
        <v>22.2606</v>
      </c>
      <c r="G16" s="74"/>
      <c r="H16" s="75">
        <f>MIN(H8:H13)</f>
        <v>29.406400000000001</v>
      </c>
      <c r="I16" s="74"/>
      <c r="J16" s="75">
        <f>MIN(J8:J13)</f>
        <v>49.4726</v>
      </c>
      <c r="K16" s="74"/>
      <c r="L16" s="75">
        <f>MIN(L8:L13)</f>
        <v>8.7257999999999996</v>
      </c>
      <c r="M16" s="74"/>
      <c r="N16" s="75">
        <f>MIN(N8:N13)</f>
        <v>3.6564000000000001</v>
      </c>
      <c r="O16" s="74"/>
      <c r="P16" s="75">
        <f>MIN(P8:P13)</f>
        <v>9.4808000000000003</v>
      </c>
      <c r="Q16" s="74"/>
      <c r="R16" s="75">
        <f>MIN(R8:R13)</f>
        <v>10.4894</v>
      </c>
      <c r="S16" s="76"/>
    </row>
    <row r="17" spans="1:19" ht="15" thickBot="1" x14ac:dyDescent="0.35">
      <c r="A17" s="77" t="s">
        <v>29</v>
      </c>
      <c r="B17" s="78"/>
      <c r="C17" s="78"/>
      <c r="D17" s="79">
        <f>MAX(D8:D13)</f>
        <v>14.718500000000001</v>
      </c>
      <c r="E17" s="78"/>
      <c r="F17" s="79">
        <f>MAX(F8:F13)</f>
        <v>36.886400000000002</v>
      </c>
      <c r="G17" s="78"/>
      <c r="H17" s="79">
        <f>MAX(H8:H13)</f>
        <v>50.373199999999997</v>
      </c>
      <c r="I17" s="78"/>
      <c r="J17" s="79">
        <f>MAX(J8:J13)</f>
        <v>77.339699999999993</v>
      </c>
      <c r="K17" s="78"/>
      <c r="L17" s="79">
        <f>MAX(L8:L13)</f>
        <v>17.128699999999998</v>
      </c>
      <c r="M17" s="78"/>
      <c r="N17" s="79">
        <f>MAX(N8:N13)</f>
        <v>10.6669</v>
      </c>
      <c r="O17" s="78"/>
      <c r="P17" s="79">
        <f>MAX(P8:P13)</f>
        <v>16.735199999999999</v>
      </c>
      <c r="Q17" s="78"/>
      <c r="R17" s="79">
        <f>MAX(R8:R13)</f>
        <v>17.968299999999999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822</v>
      </c>
      <c r="B8" s="64">
        <f>VLOOKUP($A8,'Return Data'!$B$7:$R$2843,3,0)</f>
        <v>44315</v>
      </c>
      <c r="C8" s="65">
        <f>VLOOKUP($A8,'Return Data'!$B$7:$R$2843,4,0)</f>
        <v>83.058300000000003</v>
      </c>
      <c r="D8" s="65">
        <f>VLOOKUP($A8,'Return Data'!$B$7:$R$2843,10,0)</f>
        <v>7.6314000000000002</v>
      </c>
      <c r="E8" s="66">
        <f t="shared" ref="E8:E29" si="0">RANK(D8,D$8:D$29,0)</f>
        <v>18</v>
      </c>
      <c r="F8" s="65">
        <f>VLOOKUP($A8,'Return Data'!$B$7:$R$2843,11,0)</f>
        <v>26.2608</v>
      </c>
      <c r="G8" s="66">
        <f t="shared" ref="G8:G29" si="1">RANK(F8,F$8:F$29,0)</f>
        <v>14</v>
      </c>
      <c r="H8" s="65">
        <f>VLOOKUP($A8,'Return Data'!$B$7:$R$2843,12,0)</f>
        <v>32.009599999999999</v>
      </c>
      <c r="I8" s="66">
        <f t="shared" ref="I8:I27" si="2">RANK(H8,H$8:H$29,0)</f>
        <v>15</v>
      </c>
      <c r="J8" s="65">
        <f>VLOOKUP($A8,'Return Data'!$B$7:$R$2843,13,0)</f>
        <v>52.467700000000001</v>
      </c>
      <c r="K8" s="66">
        <f t="shared" ref="K8:K26" si="3">RANK(J8,J$8:J$29,0)</f>
        <v>14</v>
      </c>
      <c r="L8" s="65">
        <f>VLOOKUP($A8,'Return Data'!$B$7:$R$2843,17,0)</f>
        <v>14.26</v>
      </c>
      <c r="M8" s="66">
        <f t="shared" ref="M8:M26" si="4">RANK(L8,L$8:L$29,0)</f>
        <v>12</v>
      </c>
      <c r="N8" s="65">
        <f>VLOOKUP($A8,'Return Data'!$B$7:$R$2843,14,0)</f>
        <v>11.190799999999999</v>
      </c>
      <c r="O8" s="66">
        <f t="shared" ref="O8" si="5">RANK(N8,N$8:N$29,0)</f>
        <v>11</v>
      </c>
      <c r="P8" s="65">
        <f>VLOOKUP($A8,'Return Data'!$B$7:$R$2843,15,0)</f>
        <v>14.0448</v>
      </c>
      <c r="Q8" s="66">
        <f t="shared" ref="Q8" si="6">RANK(P8,P$8:P$29,0)</f>
        <v>12</v>
      </c>
      <c r="R8" s="65">
        <f>VLOOKUP($A8,'Return Data'!$B$7:$R$2843,16,0)</f>
        <v>14.843999999999999</v>
      </c>
      <c r="S8" s="67">
        <f t="shared" ref="S8:S29" si="7">RANK(R8,R$8:R$29,0)</f>
        <v>13</v>
      </c>
    </row>
    <row r="9" spans="1:20" x14ac:dyDescent="0.3">
      <c r="A9" s="63" t="s">
        <v>823</v>
      </c>
      <c r="B9" s="64">
        <f>VLOOKUP($A9,'Return Data'!$B$7:$R$2843,3,0)</f>
        <v>44315</v>
      </c>
      <c r="C9" s="65">
        <f>VLOOKUP($A9,'Return Data'!$B$7:$R$2843,4,0)</f>
        <v>42.76</v>
      </c>
      <c r="D9" s="65">
        <f>VLOOKUP($A9,'Return Data'!$B$7:$R$2843,10,0)</f>
        <v>10.092700000000001</v>
      </c>
      <c r="E9" s="66">
        <f t="shared" si="0"/>
        <v>13</v>
      </c>
      <c r="F9" s="65">
        <f>VLOOKUP($A9,'Return Data'!$B$7:$R$2843,11,0)</f>
        <v>27.148399999999999</v>
      </c>
      <c r="G9" s="66">
        <f t="shared" si="1"/>
        <v>13</v>
      </c>
      <c r="H9" s="65">
        <f>VLOOKUP($A9,'Return Data'!$B$7:$R$2843,12,0)</f>
        <v>36.613399999999999</v>
      </c>
      <c r="I9" s="66">
        <f t="shared" si="2"/>
        <v>10</v>
      </c>
      <c r="J9" s="65">
        <f>VLOOKUP($A9,'Return Data'!$B$7:$R$2843,13,0)</f>
        <v>53.426600000000001</v>
      </c>
      <c r="K9" s="66">
        <f t="shared" si="3"/>
        <v>13</v>
      </c>
      <c r="L9" s="65">
        <f>VLOOKUP($A9,'Return Data'!$B$7:$R$2843,17,0)</f>
        <v>19.6296</v>
      </c>
      <c r="M9" s="66">
        <f t="shared" si="4"/>
        <v>4</v>
      </c>
      <c r="N9" s="65">
        <f>VLOOKUP($A9,'Return Data'!$B$7:$R$2843,14,0)</f>
        <v>13.609299999999999</v>
      </c>
      <c r="O9" s="66">
        <f t="shared" ref="O9:O27" si="8">RANK(N9,N$8:N$29,0)</f>
        <v>4</v>
      </c>
      <c r="P9" s="65">
        <f>VLOOKUP($A9,'Return Data'!$B$7:$R$2843,15,0)</f>
        <v>18.854500000000002</v>
      </c>
      <c r="Q9" s="66">
        <f t="shared" ref="Q9:Q27" si="9">RANK(P9,P$8:P$29,0)</f>
        <v>2</v>
      </c>
      <c r="R9" s="65">
        <f>VLOOKUP($A9,'Return Data'!$B$7:$R$2843,16,0)</f>
        <v>16.884699999999999</v>
      </c>
      <c r="S9" s="67">
        <f t="shared" si="7"/>
        <v>8</v>
      </c>
    </row>
    <row r="10" spans="1:20" x14ac:dyDescent="0.3">
      <c r="A10" s="63" t="s">
        <v>825</v>
      </c>
      <c r="B10" s="64">
        <f>VLOOKUP($A10,'Return Data'!$B$7:$R$2843,3,0)</f>
        <v>44315</v>
      </c>
      <c r="C10" s="65">
        <f>VLOOKUP($A10,'Return Data'!$B$7:$R$2843,4,0)</f>
        <v>13.055</v>
      </c>
      <c r="D10" s="65">
        <f>VLOOKUP($A10,'Return Data'!$B$7:$R$2843,10,0)</f>
        <v>8.5113000000000003</v>
      </c>
      <c r="E10" s="66">
        <f t="shared" si="0"/>
        <v>15</v>
      </c>
      <c r="F10" s="65">
        <f>VLOOKUP($A10,'Return Data'!$B$7:$R$2843,11,0)</f>
        <v>24.737200000000001</v>
      </c>
      <c r="G10" s="66">
        <f t="shared" si="1"/>
        <v>17</v>
      </c>
      <c r="H10" s="65">
        <f>VLOOKUP($A10,'Return Data'!$B$7:$R$2843,12,0)</f>
        <v>31.1797</v>
      </c>
      <c r="I10" s="66">
        <f t="shared" si="2"/>
        <v>17</v>
      </c>
      <c r="J10" s="65">
        <f>VLOOKUP($A10,'Return Data'!$B$7:$R$2843,13,0)</f>
        <v>45.9148</v>
      </c>
      <c r="K10" s="66">
        <f t="shared" si="3"/>
        <v>19</v>
      </c>
      <c r="L10" s="65">
        <f>VLOOKUP($A10,'Return Data'!$B$7:$R$2843,17,0)</f>
        <v>15.7165</v>
      </c>
      <c r="M10" s="66">
        <f t="shared" si="4"/>
        <v>8</v>
      </c>
      <c r="N10" s="65">
        <f>VLOOKUP($A10,'Return Data'!$B$7:$R$2843,14,0)</f>
        <v>9.3246000000000002</v>
      </c>
      <c r="O10" s="66">
        <f t="shared" si="8"/>
        <v>13</v>
      </c>
      <c r="P10" s="65"/>
      <c r="Q10" s="66"/>
      <c r="R10" s="65">
        <f>VLOOKUP($A10,'Return Data'!$B$7:$R$2843,16,0)</f>
        <v>7.766</v>
      </c>
      <c r="S10" s="67">
        <f t="shared" si="7"/>
        <v>22</v>
      </c>
    </row>
    <row r="11" spans="1:20" x14ac:dyDescent="0.3">
      <c r="A11" s="63" t="s">
        <v>827</v>
      </c>
      <c r="B11" s="64">
        <f>VLOOKUP($A11,'Return Data'!$B$7:$R$2843,3,0)</f>
        <v>44315</v>
      </c>
      <c r="C11" s="65">
        <f>VLOOKUP($A11,'Return Data'!$B$7:$R$2843,4,0)</f>
        <v>31.795000000000002</v>
      </c>
      <c r="D11" s="65">
        <f>VLOOKUP($A11,'Return Data'!$B$7:$R$2843,10,0)</f>
        <v>6.2950999999999997</v>
      </c>
      <c r="E11" s="66">
        <f t="shared" si="0"/>
        <v>20</v>
      </c>
      <c r="F11" s="65">
        <f>VLOOKUP($A11,'Return Data'!$B$7:$R$2843,11,0)</f>
        <v>25.434000000000001</v>
      </c>
      <c r="G11" s="66">
        <f t="shared" si="1"/>
        <v>16</v>
      </c>
      <c r="H11" s="65">
        <f>VLOOKUP($A11,'Return Data'!$B$7:$R$2843,12,0)</f>
        <v>32.192700000000002</v>
      </c>
      <c r="I11" s="66">
        <f t="shared" si="2"/>
        <v>14</v>
      </c>
      <c r="J11" s="65">
        <f>VLOOKUP($A11,'Return Data'!$B$7:$R$2843,13,0)</f>
        <v>53.740099999999998</v>
      </c>
      <c r="K11" s="66">
        <f t="shared" si="3"/>
        <v>12</v>
      </c>
      <c r="L11" s="65">
        <f>VLOOKUP($A11,'Return Data'!$B$7:$R$2843,17,0)</f>
        <v>14.533099999999999</v>
      </c>
      <c r="M11" s="66">
        <f t="shared" si="4"/>
        <v>11</v>
      </c>
      <c r="N11" s="65">
        <f>VLOOKUP($A11,'Return Data'!$B$7:$R$2843,14,0)</f>
        <v>10.370699999999999</v>
      </c>
      <c r="O11" s="66">
        <f t="shared" si="8"/>
        <v>12</v>
      </c>
      <c r="P11" s="65">
        <f>VLOOKUP($A11,'Return Data'!$B$7:$R$2843,15,0)</f>
        <v>12.8842</v>
      </c>
      <c r="Q11" s="66">
        <f t="shared" si="9"/>
        <v>14</v>
      </c>
      <c r="R11" s="65">
        <f>VLOOKUP($A11,'Return Data'!$B$7:$R$2843,16,0)</f>
        <v>13.5016</v>
      </c>
      <c r="S11" s="67">
        <f t="shared" si="7"/>
        <v>16</v>
      </c>
    </row>
    <row r="12" spans="1:20" x14ac:dyDescent="0.3">
      <c r="A12" s="63" t="s">
        <v>830</v>
      </c>
      <c r="B12" s="64">
        <f>VLOOKUP($A12,'Return Data'!$B$7:$R$2843,3,0)</f>
        <v>44315</v>
      </c>
      <c r="C12" s="65">
        <f>VLOOKUP($A12,'Return Data'!$B$7:$R$2843,4,0)</f>
        <v>57.725099999999998</v>
      </c>
      <c r="D12" s="65">
        <f>VLOOKUP($A12,'Return Data'!$B$7:$R$2843,10,0)</f>
        <v>11.9183</v>
      </c>
      <c r="E12" s="66">
        <f t="shared" si="0"/>
        <v>7</v>
      </c>
      <c r="F12" s="65">
        <f>VLOOKUP($A12,'Return Data'!$B$7:$R$2843,11,0)</f>
        <v>42.3108</v>
      </c>
      <c r="G12" s="66">
        <f t="shared" si="1"/>
        <v>3</v>
      </c>
      <c r="H12" s="65">
        <f>VLOOKUP($A12,'Return Data'!$B$7:$R$2843,12,0)</f>
        <v>46.159500000000001</v>
      </c>
      <c r="I12" s="66">
        <f t="shared" si="2"/>
        <v>3</v>
      </c>
      <c r="J12" s="65">
        <f>VLOOKUP($A12,'Return Data'!$B$7:$R$2843,13,0)</f>
        <v>65.601200000000006</v>
      </c>
      <c r="K12" s="66">
        <f t="shared" si="3"/>
        <v>4</v>
      </c>
      <c r="L12" s="65">
        <f>VLOOKUP($A12,'Return Data'!$B$7:$R$2843,17,0)</f>
        <v>13.5304</v>
      </c>
      <c r="M12" s="66">
        <f t="shared" si="4"/>
        <v>14</v>
      </c>
      <c r="N12" s="65">
        <f>VLOOKUP($A12,'Return Data'!$B$7:$R$2843,14,0)</f>
        <v>12.555999999999999</v>
      </c>
      <c r="O12" s="66">
        <f t="shared" si="8"/>
        <v>7</v>
      </c>
      <c r="P12" s="65">
        <f>VLOOKUP($A12,'Return Data'!$B$7:$R$2843,15,0)</f>
        <v>14.5489</v>
      </c>
      <c r="Q12" s="66">
        <f t="shared" si="9"/>
        <v>11</v>
      </c>
      <c r="R12" s="65">
        <f>VLOOKUP($A12,'Return Data'!$B$7:$R$2843,16,0)</f>
        <v>17.927900000000001</v>
      </c>
      <c r="S12" s="67">
        <f t="shared" si="7"/>
        <v>6</v>
      </c>
    </row>
    <row r="13" spans="1:20" x14ac:dyDescent="0.3">
      <c r="A13" s="63" t="s">
        <v>832</v>
      </c>
      <c r="B13" s="64">
        <f>VLOOKUP($A13,'Return Data'!$B$7:$R$2843,3,0)</f>
        <v>44315</v>
      </c>
      <c r="C13" s="65">
        <f>VLOOKUP($A13,'Return Data'!$B$7:$R$2843,4,0)</f>
        <v>96.290999999999997</v>
      </c>
      <c r="D13" s="65">
        <f>VLOOKUP($A13,'Return Data'!$B$7:$R$2843,10,0)</f>
        <v>12.5684</v>
      </c>
      <c r="E13" s="66">
        <f t="shared" si="0"/>
        <v>5</v>
      </c>
      <c r="F13" s="65">
        <f>VLOOKUP($A13,'Return Data'!$B$7:$R$2843,11,0)</f>
        <v>36.3354</v>
      </c>
      <c r="G13" s="66">
        <f t="shared" si="1"/>
        <v>4</v>
      </c>
      <c r="H13" s="65">
        <f>VLOOKUP($A13,'Return Data'!$B$7:$R$2843,12,0)</f>
        <v>34.921799999999998</v>
      </c>
      <c r="I13" s="66">
        <f t="shared" si="2"/>
        <v>12</v>
      </c>
      <c r="J13" s="65">
        <f>VLOOKUP($A13,'Return Data'!$B$7:$R$2843,13,0)</f>
        <v>54.0212</v>
      </c>
      <c r="K13" s="66">
        <f t="shared" si="3"/>
        <v>11</v>
      </c>
      <c r="L13" s="65">
        <f>VLOOKUP($A13,'Return Data'!$B$7:$R$2843,17,0)</f>
        <v>8.3687000000000005</v>
      </c>
      <c r="M13" s="66">
        <f t="shared" si="4"/>
        <v>17</v>
      </c>
      <c r="N13" s="65">
        <f>VLOOKUP($A13,'Return Data'!$B$7:$R$2843,14,0)</f>
        <v>4.7336999999999998</v>
      </c>
      <c r="O13" s="66">
        <f t="shared" si="8"/>
        <v>17</v>
      </c>
      <c r="P13" s="65">
        <f>VLOOKUP($A13,'Return Data'!$B$7:$R$2843,15,0)</f>
        <v>10.601100000000001</v>
      </c>
      <c r="Q13" s="66">
        <f t="shared" si="9"/>
        <v>15</v>
      </c>
      <c r="R13" s="65">
        <f>VLOOKUP($A13,'Return Data'!$B$7:$R$2843,16,0)</f>
        <v>11.1938</v>
      </c>
      <c r="S13" s="67">
        <f t="shared" si="7"/>
        <v>20</v>
      </c>
    </row>
    <row r="14" spans="1:20" x14ac:dyDescent="0.3">
      <c r="A14" s="63" t="s">
        <v>835</v>
      </c>
      <c r="B14" s="64">
        <f>VLOOKUP($A14,'Return Data'!$B$7:$R$2843,3,0)</f>
        <v>44315</v>
      </c>
      <c r="C14" s="65">
        <f>VLOOKUP($A14,'Return Data'!$B$7:$R$2843,4,0)</f>
        <v>43.44</v>
      </c>
      <c r="D14" s="65">
        <f>VLOOKUP($A14,'Return Data'!$B$7:$R$2843,10,0)</f>
        <v>10.45</v>
      </c>
      <c r="E14" s="66">
        <f t="shared" si="0"/>
        <v>12</v>
      </c>
      <c r="F14" s="65">
        <f>VLOOKUP($A14,'Return Data'!$B$7:$R$2843,11,0)</f>
        <v>32.762799999999999</v>
      </c>
      <c r="G14" s="66">
        <f t="shared" si="1"/>
        <v>6</v>
      </c>
      <c r="H14" s="65">
        <f>VLOOKUP($A14,'Return Data'!$B$7:$R$2843,12,0)</f>
        <v>33.128999999999998</v>
      </c>
      <c r="I14" s="66">
        <f t="shared" si="2"/>
        <v>13</v>
      </c>
      <c r="J14" s="65">
        <f>VLOOKUP($A14,'Return Data'!$B$7:$R$2843,13,0)</f>
        <v>60.591500000000003</v>
      </c>
      <c r="K14" s="66">
        <f t="shared" si="3"/>
        <v>6</v>
      </c>
      <c r="L14" s="65">
        <f>VLOOKUP($A14,'Return Data'!$B$7:$R$2843,17,0)</f>
        <v>15.221399999999999</v>
      </c>
      <c r="M14" s="66">
        <f t="shared" si="4"/>
        <v>9</v>
      </c>
      <c r="N14" s="65">
        <f>VLOOKUP($A14,'Return Data'!$B$7:$R$2843,14,0)</f>
        <v>12.3163</v>
      </c>
      <c r="O14" s="66">
        <f t="shared" si="8"/>
        <v>8</v>
      </c>
      <c r="P14" s="65">
        <f>VLOOKUP($A14,'Return Data'!$B$7:$R$2843,15,0)</f>
        <v>14.0235</v>
      </c>
      <c r="Q14" s="66">
        <f t="shared" si="9"/>
        <v>13</v>
      </c>
      <c r="R14" s="65">
        <f>VLOOKUP($A14,'Return Data'!$B$7:$R$2843,16,0)</f>
        <v>13.3409</v>
      </c>
      <c r="S14" s="67">
        <f t="shared" si="7"/>
        <v>17</v>
      </c>
    </row>
    <row r="15" spans="1:20" x14ac:dyDescent="0.3">
      <c r="A15" s="63" t="s">
        <v>836</v>
      </c>
      <c r="B15" s="64">
        <f>VLOOKUP($A15,'Return Data'!$B$7:$R$2843,3,0)</f>
        <v>44315</v>
      </c>
      <c r="C15" s="65">
        <f>VLOOKUP($A15,'Return Data'!$B$7:$R$2843,4,0)</f>
        <v>13.3</v>
      </c>
      <c r="D15" s="65">
        <f>VLOOKUP($A15,'Return Data'!$B$7:$R$2843,10,0)</f>
        <v>8.7490000000000006</v>
      </c>
      <c r="E15" s="66">
        <f t="shared" si="0"/>
        <v>14</v>
      </c>
      <c r="F15" s="65">
        <f>VLOOKUP($A15,'Return Data'!$B$7:$R$2843,11,0)</f>
        <v>23.951499999999999</v>
      </c>
      <c r="G15" s="66">
        <f t="shared" si="1"/>
        <v>19</v>
      </c>
      <c r="H15" s="65">
        <f>VLOOKUP($A15,'Return Data'!$B$7:$R$2843,12,0)</f>
        <v>29.503399999999999</v>
      </c>
      <c r="I15" s="66">
        <f t="shared" si="2"/>
        <v>21</v>
      </c>
      <c r="J15" s="65">
        <f>VLOOKUP($A15,'Return Data'!$B$7:$R$2843,13,0)</f>
        <v>48.603400000000001</v>
      </c>
      <c r="K15" s="66">
        <f t="shared" si="3"/>
        <v>17</v>
      </c>
      <c r="L15" s="65">
        <f>VLOOKUP($A15,'Return Data'!$B$7:$R$2843,17,0)</f>
        <v>13.064399999999999</v>
      </c>
      <c r="M15" s="66">
        <f t="shared" si="4"/>
        <v>15</v>
      </c>
      <c r="N15" s="65">
        <f>VLOOKUP($A15,'Return Data'!$B$7:$R$2843,14,0)</f>
        <v>9.0098000000000003</v>
      </c>
      <c r="O15" s="66">
        <f t="shared" si="8"/>
        <v>14</v>
      </c>
      <c r="P15" s="65"/>
      <c r="Q15" s="66"/>
      <c r="R15" s="65">
        <f>VLOOKUP($A15,'Return Data'!$B$7:$R$2843,16,0)</f>
        <v>8.6190999999999995</v>
      </c>
      <c r="S15" s="67">
        <f t="shared" si="7"/>
        <v>21</v>
      </c>
    </row>
    <row r="16" spans="1:20" x14ac:dyDescent="0.3">
      <c r="A16" s="63" t="s">
        <v>838</v>
      </c>
      <c r="B16" s="64">
        <f>VLOOKUP($A16,'Return Data'!$B$7:$R$2843,3,0)</f>
        <v>44315</v>
      </c>
      <c r="C16" s="65">
        <f>VLOOKUP($A16,'Return Data'!$B$7:$R$2843,4,0)</f>
        <v>51.04</v>
      </c>
      <c r="D16" s="65">
        <f>VLOOKUP($A16,'Return Data'!$B$7:$R$2843,10,0)</f>
        <v>4.7404000000000002</v>
      </c>
      <c r="E16" s="66">
        <f t="shared" si="0"/>
        <v>22</v>
      </c>
      <c r="F16" s="65">
        <f>VLOOKUP($A16,'Return Data'!$B$7:$R$2843,11,0)</f>
        <v>16.105599999999999</v>
      </c>
      <c r="G16" s="66">
        <f t="shared" si="1"/>
        <v>22</v>
      </c>
      <c r="H16" s="65">
        <f>VLOOKUP($A16,'Return Data'!$B$7:$R$2843,12,0)</f>
        <v>25.097999999999999</v>
      </c>
      <c r="I16" s="66">
        <f t="shared" si="2"/>
        <v>22</v>
      </c>
      <c r="J16" s="65">
        <f>VLOOKUP($A16,'Return Data'!$B$7:$R$2843,13,0)</f>
        <v>48.978400000000001</v>
      </c>
      <c r="K16" s="66">
        <f t="shared" si="3"/>
        <v>16</v>
      </c>
      <c r="L16" s="65">
        <f>VLOOKUP($A16,'Return Data'!$B$7:$R$2843,17,0)</f>
        <v>13.011699999999999</v>
      </c>
      <c r="M16" s="66">
        <f t="shared" si="4"/>
        <v>16</v>
      </c>
      <c r="N16" s="65">
        <f>VLOOKUP($A16,'Return Data'!$B$7:$R$2843,14,0)</f>
        <v>5.9371999999999998</v>
      </c>
      <c r="O16" s="66">
        <f t="shared" si="8"/>
        <v>16</v>
      </c>
      <c r="P16" s="65">
        <f>VLOOKUP($A16,'Return Data'!$B$7:$R$2843,15,0)</f>
        <v>14.622199999999999</v>
      </c>
      <c r="Q16" s="66">
        <f t="shared" si="9"/>
        <v>10</v>
      </c>
      <c r="R16" s="65">
        <f>VLOOKUP($A16,'Return Data'!$B$7:$R$2843,16,0)</f>
        <v>11.918699999999999</v>
      </c>
      <c r="S16" s="67">
        <f t="shared" si="7"/>
        <v>19</v>
      </c>
    </row>
    <row r="17" spans="1:19" x14ac:dyDescent="0.3">
      <c r="A17" s="63" t="s">
        <v>840</v>
      </c>
      <c r="B17" s="64">
        <f>VLOOKUP($A17,'Return Data'!$B$7:$R$2843,3,0)</f>
        <v>44315</v>
      </c>
      <c r="C17" s="65">
        <f>VLOOKUP($A17,'Return Data'!$B$7:$R$2843,4,0)</f>
        <v>26.328600000000002</v>
      </c>
      <c r="D17" s="65">
        <f>VLOOKUP($A17,'Return Data'!$B$7:$R$2843,10,0)</f>
        <v>7.6654</v>
      </c>
      <c r="E17" s="66">
        <f t="shared" si="0"/>
        <v>17</v>
      </c>
      <c r="F17" s="65">
        <f>VLOOKUP($A17,'Return Data'!$B$7:$R$2843,11,0)</f>
        <v>29.331800000000001</v>
      </c>
      <c r="G17" s="66">
        <f t="shared" si="1"/>
        <v>10</v>
      </c>
      <c r="H17" s="65">
        <f>VLOOKUP($A17,'Return Data'!$B$7:$R$2843,12,0)</f>
        <v>39.960900000000002</v>
      </c>
      <c r="I17" s="66">
        <f t="shared" si="2"/>
        <v>6</v>
      </c>
      <c r="J17" s="65">
        <f>VLOOKUP($A17,'Return Data'!$B$7:$R$2843,13,0)</f>
        <v>61.432099999999998</v>
      </c>
      <c r="K17" s="66">
        <f t="shared" si="3"/>
        <v>5</v>
      </c>
      <c r="L17" s="65">
        <f>VLOOKUP($A17,'Return Data'!$B$7:$R$2843,17,0)</f>
        <v>24.878</v>
      </c>
      <c r="M17" s="66">
        <f t="shared" si="4"/>
        <v>1</v>
      </c>
      <c r="N17" s="65">
        <f>VLOOKUP($A17,'Return Data'!$B$7:$R$2843,14,0)</f>
        <v>19.208400000000001</v>
      </c>
      <c r="O17" s="66">
        <f t="shared" si="8"/>
        <v>1</v>
      </c>
      <c r="P17" s="65">
        <f>VLOOKUP($A17,'Return Data'!$B$7:$R$2843,15,0)</f>
        <v>19.852</v>
      </c>
      <c r="Q17" s="66">
        <f t="shared" si="9"/>
        <v>1</v>
      </c>
      <c r="R17" s="65">
        <f>VLOOKUP($A17,'Return Data'!$B$7:$R$2843,16,0)</f>
        <v>16.056000000000001</v>
      </c>
      <c r="S17" s="67">
        <f t="shared" si="7"/>
        <v>10</v>
      </c>
    </row>
    <row r="18" spans="1:19" x14ac:dyDescent="0.3">
      <c r="A18" s="63" t="s">
        <v>843</v>
      </c>
      <c r="B18" s="64">
        <f>VLOOKUP($A18,'Return Data'!$B$7:$R$2843,3,0)</f>
        <v>44315</v>
      </c>
      <c r="C18" s="65">
        <f>VLOOKUP($A18,'Return Data'!$B$7:$R$2843,4,0)</f>
        <v>11.183</v>
      </c>
      <c r="D18" s="65">
        <f>VLOOKUP($A18,'Return Data'!$B$7:$R$2843,10,0)</f>
        <v>5.8103999999999996</v>
      </c>
      <c r="E18" s="66">
        <f t="shared" si="0"/>
        <v>21</v>
      </c>
      <c r="F18" s="65">
        <f>VLOOKUP($A18,'Return Data'!$B$7:$R$2843,11,0)</f>
        <v>24.356400000000001</v>
      </c>
      <c r="G18" s="66">
        <f t="shared" si="1"/>
        <v>18</v>
      </c>
      <c r="H18" s="65">
        <f>VLOOKUP($A18,'Return Data'!$B$7:$R$2843,12,0)</f>
        <v>30.155999999999999</v>
      </c>
      <c r="I18" s="66">
        <f t="shared" si="2"/>
        <v>20</v>
      </c>
      <c r="J18" s="65">
        <f>VLOOKUP($A18,'Return Data'!$B$7:$R$2843,13,0)</f>
        <v>42.569400000000002</v>
      </c>
      <c r="K18" s="66">
        <f t="shared" si="3"/>
        <v>22</v>
      </c>
      <c r="L18" s="65">
        <f>VLOOKUP($A18,'Return Data'!$B$7:$R$2843,17,0)</f>
        <v>5.7142999999999997</v>
      </c>
      <c r="M18" s="66">
        <f t="shared" si="4"/>
        <v>18</v>
      </c>
      <c r="N18" s="65">
        <f>VLOOKUP($A18,'Return Data'!$B$7:$R$2843,14,0)</f>
        <v>6.6563999999999997</v>
      </c>
      <c r="O18" s="66">
        <f t="shared" si="8"/>
        <v>15</v>
      </c>
      <c r="P18" s="65">
        <f>VLOOKUP($A18,'Return Data'!$B$7:$R$2843,15,0)</f>
        <v>14.7302</v>
      </c>
      <c r="Q18" s="66">
        <f t="shared" si="9"/>
        <v>9</v>
      </c>
      <c r="R18" s="65">
        <f>VLOOKUP($A18,'Return Data'!$B$7:$R$2843,16,0)</f>
        <v>13.532999999999999</v>
      </c>
      <c r="S18" s="67">
        <f t="shared" si="7"/>
        <v>15</v>
      </c>
    </row>
    <row r="19" spans="1:19" x14ac:dyDescent="0.3">
      <c r="A19" s="63" t="s">
        <v>844</v>
      </c>
      <c r="B19" s="64">
        <f>VLOOKUP($A19,'Return Data'!$B$7:$R$2843,3,0)</f>
        <v>44315</v>
      </c>
      <c r="C19" s="65">
        <f>VLOOKUP($A19,'Return Data'!$B$7:$R$2843,4,0)</f>
        <v>14.023999999999999</v>
      </c>
      <c r="D19" s="65">
        <f>VLOOKUP($A19,'Return Data'!$B$7:$R$2843,10,0)</f>
        <v>10.8003</v>
      </c>
      <c r="E19" s="66">
        <f t="shared" si="0"/>
        <v>11</v>
      </c>
      <c r="F19" s="65">
        <f>VLOOKUP($A19,'Return Data'!$B$7:$R$2843,11,0)</f>
        <v>29.253499999999999</v>
      </c>
      <c r="G19" s="66">
        <f t="shared" si="1"/>
        <v>11</v>
      </c>
      <c r="H19" s="65">
        <f>VLOOKUP($A19,'Return Data'!$B$7:$R$2843,12,0)</f>
        <v>35.523800000000001</v>
      </c>
      <c r="I19" s="66">
        <f t="shared" si="2"/>
        <v>11</v>
      </c>
      <c r="J19" s="65">
        <f>VLOOKUP($A19,'Return Data'!$B$7:$R$2843,13,0)</f>
        <v>56.308500000000002</v>
      </c>
      <c r="K19" s="66">
        <f t="shared" si="3"/>
        <v>9</v>
      </c>
      <c r="L19" s="65"/>
      <c r="M19" s="66"/>
      <c r="N19" s="65"/>
      <c r="O19" s="66"/>
      <c r="P19" s="65"/>
      <c r="Q19" s="66"/>
      <c r="R19" s="65">
        <f>VLOOKUP($A19,'Return Data'!$B$7:$R$2843,16,0)</f>
        <v>20.8079</v>
      </c>
      <c r="S19" s="67">
        <f t="shared" si="7"/>
        <v>3</v>
      </c>
    </row>
    <row r="20" spans="1:19" x14ac:dyDescent="0.3">
      <c r="A20" s="63" t="s">
        <v>846</v>
      </c>
      <c r="B20" s="64">
        <f>VLOOKUP($A20,'Return Data'!$B$7:$R$2843,3,0)</f>
        <v>44315</v>
      </c>
      <c r="C20" s="65">
        <f>VLOOKUP($A20,'Return Data'!$B$7:$R$2843,4,0)</f>
        <v>14.46</v>
      </c>
      <c r="D20" s="65">
        <f>VLOOKUP($A20,'Return Data'!$B$7:$R$2843,10,0)</f>
        <v>11.7811</v>
      </c>
      <c r="E20" s="66">
        <f t="shared" si="0"/>
        <v>8</v>
      </c>
      <c r="F20" s="65">
        <f>VLOOKUP($A20,'Return Data'!$B$7:$R$2843,11,0)</f>
        <v>21.196899999999999</v>
      </c>
      <c r="G20" s="66">
        <f t="shared" si="1"/>
        <v>21</v>
      </c>
      <c r="H20" s="65">
        <f>VLOOKUP($A20,'Return Data'!$B$7:$R$2843,12,0)</f>
        <v>30.2468</v>
      </c>
      <c r="I20" s="66">
        <f t="shared" si="2"/>
        <v>19</v>
      </c>
      <c r="J20" s="65">
        <f>VLOOKUP($A20,'Return Data'!$B$7:$R$2843,13,0)</f>
        <v>45.355899999999998</v>
      </c>
      <c r="K20" s="66">
        <f t="shared" si="3"/>
        <v>21</v>
      </c>
      <c r="L20" s="65">
        <f>VLOOKUP($A20,'Return Data'!$B$7:$R$2843,17,0)</f>
        <v>14.9377</v>
      </c>
      <c r="M20" s="66">
        <f t="shared" si="4"/>
        <v>10</v>
      </c>
      <c r="N20" s="65"/>
      <c r="O20" s="66"/>
      <c r="P20" s="65"/>
      <c r="Q20" s="66"/>
      <c r="R20" s="65">
        <f>VLOOKUP($A20,'Return Data'!$B$7:$R$2843,16,0)</f>
        <v>16.0184</v>
      </c>
      <c r="S20" s="67">
        <f t="shared" si="7"/>
        <v>11</v>
      </c>
    </row>
    <row r="21" spans="1:19" x14ac:dyDescent="0.3">
      <c r="A21" s="63" t="s">
        <v>848</v>
      </c>
      <c r="B21" s="64">
        <f>VLOOKUP($A21,'Return Data'!$B$7:$R$2843,3,0)</f>
        <v>44315</v>
      </c>
      <c r="C21" s="65">
        <f>VLOOKUP($A21,'Return Data'!$B$7:$R$2843,4,0)</f>
        <v>16.341000000000001</v>
      </c>
      <c r="D21" s="65">
        <f>VLOOKUP($A21,'Return Data'!$B$7:$R$2843,10,0)</f>
        <v>11.132999999999999</v>
      </c>
      <c r="E21" s="66">
        <f t="shared" si="0"/>
        <v>10</v>
      </c>
      <c r="F21" s="65">
        <f>VLOOKUP($A21,'Return Data'!$B$7:$R$2843,11,0)</f>
        <v>30.1553</v>
      </c>
      <c r="G21" s="66">
        <f t="shared" si="1"/>
        <v>9</v>
      </c>
      <c r="H21" s="65">
        <f>VLOOKUP($A21,'Return Data'!$B$7:$R$2843,12,0)</f>
        <v>40.81</v>
      </c>
      <c r="I21" s="66">
        <f t="shared" si="2"/>
        <v>5</v>
      </c>
      <c r="J21" s="65">
        <f>VLOOKUP($A21,'Return Data'!$B$7:$R$2843,13,0)</f>
        <v>71.145799999999994</v>
      </c>
      <c r="K21" s="66">
        <f t="shared" si="3"/>
        <v>3</v>
      </c>
      <c r="L21" s="65"/>
      <c r="M21" s="66"/>
      <c r="N21" s="65"/>
      <c r="O21" s="66"/>
      <c r="P21" s="65"/>
      <c r="Q21" s="66"/>
      <c r="R21" s="65">
        <f>VLOOKUP($A21,'Return Data'!$B$7:$R$2843,16,0)</f>
        <v>28.447099999999999</v>
      </c>
      <c r="S21" s="67">
        <f t="shared" si="7"/>
        <v>1</v>
      </c>
    </row>
    <row r="22" spans="1:19" x14ac:dyDescent="0.3">
      <c r="A22" s="63" t="s">
        <v>850</v>
      </c>
      <c r="B22" s="64">
        <f>VLOOKUP($A22,'Return Data'!$B$7:$R$2843,3,0)</f>
        <v>44315</v>
      </c>
      <c r="C22" s="65">
        <f>VLOOKUP($A22,'Return Data'!$B$7:$R$2843,4,0)</f>
        <v>33.157699999999998</v>
      </c>
      <c r="D22" s="65">
        <f>VLOOKUP($A22,'Return Data'!$B$7:$R$2843,10,0)</f>
        <v>7.5003000000000002</v>
      </c>
      <c r="E22" s="66">
        <f t="shared" si="0"/>
        <v>19</v>
      </c>
      <c r="F22" s="65">
        <f>VLOOKUP($A22,'Return Data'!$B$7:$R$2843,11,0)</f>
        <v>23.758299999999998</v>
      </c>
      <c r="G22" s="66">
        <f t="shared" si="1"/>
        <v>20</v>
      </c>
      <c r="H22" s="65">
        <f>VLOOKUP($A22,'Return Data'!$B$7:$R$2843,12,0)</f>
        <v>31.6341</v>
      </c>
      <c r="I22" s="66">
        <f t="shared" si="2"/>
        <v>16</v>
      </c>
      <c r="J22" s="65">
        <f>VLOOKUP($A22,'Return Data'!$B$7:$R$2843,13,0)</f>
        <v>45.870600000000003</v>
      </c>
      <c r="K22" s="66">
        <f t="shared" si="3"/>
        <v>20</v>
      </c>
      <c r="L22" s="65">
        <f>VLOOKUP($A22,'Return Data'!$B$7:$R$2843,17,0)</f>
        <v>18.540600000000001</v>
      </c>
      <c r="M22" s="66">
        <f t="shared" si="4"/>
        <v>5</v>
      </c>
      <c r="N22" s="65">
        <f>VLOOKUP($A22,'Return Data'!$B$7:$R$2843,14,0)</f>
        <v>12.5808</v>
      </c>
      <c r="O22" s="66">
        <f t="shared" si="8"/>
        <v>6</v>
      </c>
      <c r="P22" s="65">
        <f>VLOOKUP($A22,'Return Data'!$B$7:$R$2843,15,0)</f>
        <v>15.7736</v>
      </c>
      <c r="Q22" s="66">
        <f t="shared" si="9"/>
        <v>6</v>
      </c>
      <c r="R22" s="65">
        <f>VLOOKUP($A22,'Return Data'!$B$7:$R$2843,16,0)</f>
        <v>16.2362</v>
      </c>
      <c r="S22" s="67">
        <f t="shared" si="7"/>
        <v>9</v>
      </c>
    </row>
    <row r="23" spans="1:19" x14ac:dyDescent="0.3">
      <c r="A23" s="63" t="s">
        <v>853</v>
      </c>
      <c r="B23" s="64">
        <f>VLOOKUP($A23,'Return Data'!$B$7:$R$2843,3,0)</f>
        <v>44315</v>
      </c>
      <c r="C23" s="65">
        <f>VLOOKUP($A23,'Return Data'!$B$7:$R$2843,4,0)</f>
        <v>68.808099999999996</v>
      </c>
      <c r="D23" s="65">
        <f>VLOOKUP($A23,'Return Data'!$B$7:$R$2843,10,0)</f>
        <v>15.073700000000001</v>
      </c>
      <c r="E23" s="66">
        <f t="shared" si="0"/>
        <v>2</v>
      </c>
      <c r="F23" s="65">
        <f>VLOOKUP($A23,'Return Data'!$B$7:$R$2843,11,0)</f>
        <v>45.587699999999998</v>
      </c>
      <c r="G23" s="66">
        <f t="shared" si="1"/>
        <v>1</v>
      </c>
      <c r="H23" s="65">
        <f>VLOOKUP($A23,'Return Data'!$B$7:$R$2843,12,0)</f>
        <v>52.248800000000003</v>
      </c>
      <c r="I23" s="66">
        <f t="shared" si="2"/>
        <v>2</v>
      </c>
      <c r="J23" s="65">
        <f>VLOOKUP($A23,'Return Data'!$B$7:$R$2843,13,0)</f>
        <v>76.172200000000004</v>
      </c>
      <c r="K23" s="66">
        <f t="shared" si="3"/>
        <v>2</v>
      </c>
      <c r="L23" s="65">
        <f>VLOOKUP($A23,'Return Data'!$B$7:$R$2843,17,0)</f>
        <v>16.799700000000001</v>
      </c>
      <c r="M23" s="66">
        <f t="shared" si="4"/>
        <v>7</v>
      </c>
      <c r="N23" s="65">
        <f>VLOOKUP($A23,'Return Data'!$B$7:$R$2843,14,0)</f>
        <v>11.3659</v>
      </c>
      <c r="O23" s="66">
        <f t="shared" si="8"/>
        <v>10</v>
      </c>
      <c r="P23" s="65">
        <f>VLOOKUP($A23,'Return Data'!$B$7:$R$2843,15,0)</f>
        <v>16.073899999999998</v>
      </c>
      <c r="Q23" s="66">
        <f t="shared" si="9"/>
        <v>5</v>
      </c>
      <c r="R23" s="65">
        <f>VLOOKUP($A23,'Return Data'!$B$7:$R$2843,16,0)</f>
        <v>18.039400000000001</v>
      </c>
      <c r="S23" s="67">
        <f t="shared" si="7"/>
        <v>5</v>
      </c>
    </row>
    <row r="24" spans="1:19" x14ac:dyDescent="0.3">
      <c r="A24" s="63" t="s">
        <v>855</v>
      </c>
      <c r="B24" s="64">
        <f>VLOOKUP($A24,'Return Data'!$B$7:$R$2843,3,0)</f>
        <v>44315</v>
      </c>
      <c r="C24" s="65">
        <f>VLOOKUP($A24,'Return Data'!$B$7:$R$2843,4,0)</f>
        <v>97.92</v>
      </c>
      <c r="D24" s="65">
        <f>VLOOKUP($A24,'Return Data'!$B$7:$R$2843,10,0)</f>
        <v>14.741</v>
      </c>
      <c r="E24" s="66">
        <f t="shared" si="0"/>
        <v>3</v>
      </c>
      <c r="F24" s="65">
        <f>VLOOKUP($A24,'Return Data'!$B$7:$R$2843,11,0)</f>
        <v>35.9056</v>
      </c>
      <c r="G24" s="66">
        <f t="shared" si="1"/>
        <v>5</v>
      </c>
      <c r="H24" s="65">
        <f>VLOOKUP($A24,'Return Data'!$B$7:$R$2843,12,0)</f>
        <v>40.973199999999999</v>
      </c>
      <c r="I24" s="66">
        <f t="shared" si="2"/>
        <v>4</v>
      </c>
      <c r="J24" s="65">
        <f>VLOOKUP($A24,'Return Data'!$B$7:$R$2843,13,0)</f>
        <v>54.863199999999999</v>
      </c>
      <c r="K24" s="66">
        <f t="shared" si="3"/>
        <v>10</v>
      </c>
      <c r="L24" s="65">
        <f>VLOOKUP($A24,'Return Data'!$B$7:$R$2843,17,0)</f>
        <v>20.749400000000001</v>
      </c>
      <c r="M24" s="66">
        <f t="shared" si="4"/>
        <v>3</v>
      </c>
      <c r="N24" s="65">
        <f>VLOOKUP($A24,'Return Data'!$B$7:$R$2843,14,0)</f>
        <v>15.4192</v>
      </c>
      <c r="O24" s="66">
        <f t="shared" si="8"/>
        <v>2</v>
      </c>
      <c r="P24" s="65">
        <f>VLOOKUP($A24,'Return Data'!$B$7:$R$2843,15,0)</f>
        <v>16.741499999999998</v>
      </c>
      <c r="Q24" s="66">
        <f t="shared" si="9"/>
        <v>3</v>
      </c>
      <c r="R24" s="65">
        <f>VLOOKUP($A24,'Return Data'!$B$7:$R$2843,16,0)</f>
        <v>14.8041</v>
      </c>
      <c r="S24" s="67">
        <f t="shared" si="7"/>
        <v>14</v>
      </c>
    </row>
    <row r="25" spans="1:19" x14ac:dyDescent="0.3">
      <c r="A25" s="63" t="s">
        <v>857</v>
      </c>
      <c r="B25" s="64">
        <f>VLOOKUP($A25,'Return Data'!$B$7:$R$2843,3,0)</f>
        <v>44315</v>
      </c>
      <c r="C25" s="65">
        <f>VLOOKUP($A25,'Return Data'!$B$7:$R$2843,4,0)</f>
        <v>48.293900000000001</v>
      </c>
      <c r="D25" s="65">
        <f>VLOOKUP($A25,'Return Data'!$B$7:$R$2843,10,0)</f>
        <v>20.273199999999999</v>
      </c>
      <c r="E25" s="66">
        <f t="shared" si="0"/>
        <v>1</v>
      </c>
      <c r="F25" s="65">
        <f>VLOOKUP($A25,'Return Data'!$B$7:$R$2843,11,0)</f>
        <v>43.7759</v>
      </c>
      <c r="G25" s="66">
        <f t="shared" si="1"/>
        <v>2</v>
      </c>
      <c r="H25" s="65">
        <f>VLOOKUP($A25,'Return Data'!$B$7:$R$2843,12,0)</f>
        <v>52.961399999999998</v>
      </c>
      <c r="I25" s="66">
        <f t="shared" si="2"/>
        <v>1</v>
      </c>
      <c r="J25" s="65">
        <f>VLOOKUP($A25,'Return Data'!$B$7:$R$2843,13,0)</f>
        <v>76.185000000000002</v>
      </c>
      <c r="K25" s="66">
        <f t="shared" si="3"/>
        <v>1</v>
      </c>
      <c r="L25" s="65">
        <f>VLOOKUP($A25,'Return Data'!$B$7:$R$2843,17,0)</f>
        <v>23.481300000000001</v>
      </c>
      <c r="M25" s="66">
        <f t="shared" si="4"/>
        <v>2</v>
      </c>
      <c r="N25" s="65">
        <f>VLOOKUP($A25,'Return Data'!$B$7:$R$2843,14,0)</f>
        <v>13.7226</v>
      </c>
      <c r="O25" s="66">
        <f t="shared" si="8"/>
        <v>3</v>
      </c>
      <c r="P25" s="65">
        <f>VLOOKUP($A25,'Return Data'!$B$7:$R$2843,15,0)</f>
        <v>15.5768</v>
      </c>
      <c r="Q25" s="66">
        <f t="shared" si="9"/>
        <v>7</v>
      </c>
      <c r="R25" s="65">
        <f>VLOOKUP($A25,'Return Data'!$B$7:$R$2843,16,0)</f>
        <v>17.533999999999999</v>
      </c>
      <c r="S25" s="67">
        <f t="shared" si="7"/>
        <v>7</v>
      </c>
    </row>
    <row r="26" spans="1:19" x14ac:dyDescent="0.3">
      <c r="A26" s="63" t="s">
        <v>858</v>
      </c>
      <c r="B26" s="64">
        <f>VLOOKUP($A26,'Return Data'!$B$7:$R$2843,3,0)</f>
        <v>44315</v>
      </c>
      <c r="C26" s="65">
        <f>VLOOKUP($A26,'Return Data'!$B$7:$R$2843,4,0)</f>
        <v>207.35980000000001</v>
      </c>
      <c r="D26" s="65">
        <f>VLOOKUP($A26,'Return Data'!$B$7:$R$2843,10,0)</f>
        <v>12.5862</v>
      </c>
      <c r="E26" s="66">
        <f t="shared" si="0"/>
        <v>4</v>
      </c>
      <c r="F26" s="65">
        <f>VLOOKUP($A26,'Return Data'!$B$7:$R$2843,11,0)</f>
        <v>30.709099999999999</v>
      </c>
      <c r="G26" s="66">
        <f t="shared" si="1"/>
        <v>8</v>
      </c>
      <c r="H26" s="65">
        <f>VLOOKUP($A26,'Return Data'!$B$7:$R$2843,12,0)</f>
        <v>37.131500000000003</v>
      </c>
      <c r="I26" s="66">
        <f t="shared" si="2"/>
        <v>9</v>
      </c>
      <c r="J26" s="65">
        <f>VLOOKUP($A26,'Return Data'!$B$7:$R$2843,13,0)</f>
        <v>51.39</v>
      </c>
      <c r="K26" s="66">
        <f t="shared" si="3"/>
        <v>15</v>
      </c>
      <c r="L26" s="65">
        <f>VLOOKUP($A26,'Return Data'!$B$7:$R$2843,17,0)</f>
        <v>17.627500000000001</v>
      </c>
      <c r="M26" s="66">
        <f t="shared" si="4"/>
        <v>6</v>
      </c>
      <c r="N26" s="65">
        <f>VLOOKUP($A26,'Return Data'!$B$7:$R$2843,14,0)</f>
        <v>12.668200000000001</v>
      </c>
      <c r="O26" s="66">
        <f t="shared" si="8"/>
        <v>5</v>
      </c>
      <c r="P26" s="65">
        <f>VLOOKUP($A26,'Return Data'!$B$7:$R$2843,15,0)</f>
        <v>16.223800000000001</v>
      </c>
      <c r="Q26" s="66">
        <f t="shared" si="9"/>
        <v>4</v>
      </c>
      <c r="R26" s="65">
        <f>VLOOKUP($A26,'Return Data'!$B$7:$R$2843,16,0)</f>
        <v>15.720599999999999</v>
      </c>
      <c r="S26" s="67">
        <f t="shared" si="7"/>
        <v>12</v>
      </c>
    </row>
    <row r="27" spans="1:19" x14ac:dyDescent="0.3">
      <c r="A27" s="63" t="s">
        <v>861</v>
      </c>
      <c r="B27" s="64">
        <f>VLOOKUP($A27,'Return Data'!$B$7:$R$2843,3,0)</f>
        <v>44315</v>
      </c>
      <c r="C27" s="65">
        <f>VLOOKUP($A27,'Return Data'!$B$7:$R$2843,4,0)</f>
        <v>244.2236</v>
      </c>
      <c r="D27" s="65">
        <f>VLOOKUP($A27,'Return Data'!$B$7:$R$2843,10,0)</f>
        <v>8.0260999999999996</v>
      </c>
      <c r="E27" s="66">
        <f t="shared" si="0"/>
        <v>16</v>
      </c>
      <c r="F27" s="65">
        <f>VLOOKUP($A27,'Return Data'!$B$7:$R$2843,11,0)</f>
        <v>25.8508</v>
      </c>
      <c r="G27" s="66">
        <f t="shared" si="1"/>
        <v>15</v>
      </c>
      <c r="H27" s="65">
        <f>VLOOKUP($A27,'Return Data'!$B$7:$R$2843,12,0)</f>
        <v>30.369700000000002</v>
      </c>
      <c r="I27" s="66">
        <f t="shared" si="2"/>
        <v>18</v>
      </c>
      <c r="J27" s="65">
        <f>VLOOKUP($A27,'Return Data'!$B$7:$R$2843,13,0)</f>
        <v>46.146900000000002</v>
      </c>
      <c r="K27" s="66">
        <f t="shared" ref="K27" si="10">RANK(J27,J$8:J$29,0)</f>
        <v>18</v>
      </c>
      <c r="L27" s="65">
        <f>VLOOKUP($A27,'Return Data'!$B$7:$R$2843,17,0)</f>
        <v>14.0077</v>
      </c>
      <c r="M27" s="66">
        <f t="shared" ref="M27" si="11">RANK(L27,L$8:L$29,0)</f>
        <v>13</v>
      </c>
      <c r="N27" s="65">
        <f>VLOOKUP($A27,'Return Data'!$B$7:$R$2843,14,0)</f>
        <v>11.892300000000001</v>
      </c>
      <c r="O27" s="66">
        <f t="shared" si="8"/>
        <v>9</v>
      </c>
      <c r="P27" s="65">
        <f>VLOOKUP($A27,'Return Data'!$B$7:$R$2843,15,0)</f>
        <v>15.2172</v>
      </c>
      <c r="Q27" s="66">
        <f t="shared" si="9"/>
        <v>8</v>
      </c>
      <c r="R27" s="65">
        <f>VLOOKUP($A27,'Return Data'!$B$7:$R$2843,16,0)</f>
        <v>12.5305</v>
      </c>
      <c r="S27" s="67">
        <f t="shared" si="7"/>
        <v>18</v>
      </c>
    </row>
    <row r="28" spans="1:19" x14ac:dyDescent="0.3">
      <c r="A28" s="63" t="s">
        <v>862</v>
      </c>
      <c r="B28" s="64">
        <f>VLOOKUP($A28,'Return Data'!$B$7:$R$2843,3,0)</f>
        <v>44315</v>
      </c>
      <c r="C28" s="65">
        <f>VLOOKUP($A28,'Return Data'!$B$7:$R$2843,4,0)</f>
        <v>12.7844</v>
      </c>
      <c r="D28" s="65">
        <f>VLOOKUP($A28,'Return Data'!$B$7:$R$2843,10,0)</f>
        <v>12.444699999999999</v>
      </c>
      <c r="E28" s="66">
        <f t="shared" si="0"/>
        <v>6</v>
      </c>
      <c r="F28" s="65">
        <f>VLOOKUP($A28,'Return Data'!$B$7:$R$2843,11,0)</f>
        <v>32.145299999999999</v>
      </c>
      <c r="G28" s="66">
        <f t="shared" si="1"/>
        <v>7</v>
      </c>
      <c r="H28" s="65">
        <f>VLOOKUP($A28,'Return Data'!$B$7:$R$2843,12,0)</f>
        <v>39.318300000000001</v>
      </c>
      <c r="I28" s="66">
        <f t="shared" ref="I28" si="12">RANK(H28,H$8:H$29,0)</f>
        <v>7</v>
      </c>
      <c r="J28" s="65">
        <f>VLOOKUP($A28,'Return Data'!$B$7:$R$2843,13,0)</f>
        <v>59.997</v>
      </c>
      <c r="K28" s="66">
        <f t="shared" ref="K28:K29" si="13">RANK(J28,J$8:J$29,0)</f>
        <v>7</v>
      </c>
      <c r="L28" s="65"/>
      <c r="M28" s="66"/>
      <c r="N28" s="65"/>
      <c r="O28" s="66"/>
      <c r="P28" s="65"/>
      <c r="Q28" s="66"/>
      <c r="R28" s="65">
        <f>VLOOKUP($A28,'Return Data'!$B$7:$R$2843,16,0)</f>
        <v>19.179099999999998</v>
      </c>
      <c r="S28" s="67">
        <f t="shared" si="7"/>
        <v>4</v>
      </c>
    </row>
    <row r="29" spans="1:19" x14ac:dyDescent="0.3">
      <c r="A29" s="63" t="s">
        <v>864</v>
      </c>
      <c r="B29" s="64">
        <f>VLOOKUP($A29,'Return Data'!$B$7:$R$2843,3,0)</f>
        <v>44315</v>
      </c>
      <c r="C29" s="65">
        <f>VLOOKUP($A29,'Return Data'!$B$7:$R$2843,4,0)</f>
        <v>15.15</v>
      </c>
      <c r="D29" s="65">
        <f>VLOOKUP($A29,'Return Data'!$B$7:$R$2843,10,0)</f>
        <v>11.3971</v>
      </c>
      <c r="E29" s="66">
        <f t="shared" si="0"/>
        <v>9</v>
      </c>
      <c r="F29" s="65">
        <f>VLOOKUP($A29,'Return Data'!$B$7:$R$2843,11,0)</f>
        <v>28.0642</v>
      </c>
      <c r="G29" s="66">
        <f t="shared" si="1"/>
        <v>12</v>
      </c>
      <c r="H29" s="65">
        <f>VLOOKUP($A29,'Return Data'!$B$7:$R$2843,12,0)</f>
        <v>38.103900000000003</v>
      </c>
      <c r="I29" s="66">
        <f>RANK(H29,H$8:H$29,0)</f>
        <v>8</v>
      </c>
      <c r="J29" s="65">
        <f>VLOOKUP($A29,'Return Data'!$B$7:$R$2843,13,0)</f>
        <v>58.307200000000002</v>
      </c>
      <c r="K29" s="66">
        <f t="shared" si="13"/>
        <v>8</v>
      </c>
      <c r="L29" s="65"/>
      <c r="M29" s="66"/>
      <c r="N29" s="65"/>
      <c r="O29" s="66"/>
      <c r="P29" s="65"/>
      <c r="Q29" s="66"/>
      <c r="R29" s="65">
        <f>VLOOKUP($A29,'Return Data'!$B$7:$R$2843,16,0)</f>
        <v>27.065999999999999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10.463140909090908</v>
      </c>
      <c r="E31" s="74"/>
      <c r="F31" s="75">
        <f>AVERAGE(F8:F29)</f>
        <v>29.77896818181819</v>
      </c>
      <c r="G31" s="74"/>
      <c r="H31" s="75">
        <f>AVERAGE(H8:H29)</f>
        <v>36.374795454545449</v>
      </c>
      <c r="I31" s="74"/>
      <c r="J31" s="75">
        <f>AVERAGE(J8:J29)</f>
        <v>55.867668181818182</v>
      </c>
      <c r="K31" s="74"/>
      <c r="L31" s="75">
        <f>AVERAGE(L8:L29)</f>
        <v>15.781777777777782</v>
      </c>
      <c r="M31" s="74"/>
      <c r="N31" s="75">
        <f>AVERAGE(N8:N29)</f>
        <v>11.327188235294118</v>
      </c>
      <c r="O31" s="74"/>
      <c r="P31" s="75">
        <f>AVERAGE(P8:P29)</f>
        <v>15.317880000000001</v>
      </c>
      <c r="Q31" s="74"/>
      <c r="R31" s="75">
        <f>AVERAGE(R8:R29)</f>
        <v>15.998590909090906</v>
      </c>
      <c r="S31" s="76"/>
    </row>
    <row r="32" spans="1:19" x14ac:dyDescent="0.3">
      <c r="A32" s="73" t="s">
        <v>28</v>
      </c>
      <c r="B32" s="74"/>
      <c r="C32" s="74"/>
      <c r="D32" s="75">
        <f>MIN(D8:D29)</f>
        <v>4.7404000000000002</v>
      </c>
      <c r="E32" s="74"/>
      <c r="F32" s="75">
        <f>MIN(F8:F29)</f>
        <v>16.105599999999999</v>
      </c>
      <c r="G32" s="74"/>
      <c r="H32" s="75">
        <f>MIN(H8:H29)</f>
        <v>25.097999999999999</v>
      </c>
      <c r="I32" s="74"/>
      <c r="J32" s="75">
        <f>MIN(J8:J29)</f>
        <v>42.569400000000002</v>
      </c>
      <c r="K32" s="74"/>
      <c r="L32" s="75">
        <f>MIN(L8:L29)</f>
        <v>5.7142999999999997</v>
      </c>
      <c r="M32" s="74"/>
      <c r="N32" s="75">
        <f>MIN(N8:N29)</f>
        <v>4.7336999999999998</v>
      </c>
      <c r="O32" s="74"/>
      <c r="P32" s="75">
        <f>MIN(P8:P29)</f>
        <v>10.601100000000001</v>
      </c>
      <c r="Q32" s="74"/>
      <c r="R32" s="75">
        <f>MIN(R8:R29)</f>
        <v>7.766</v>
      </c>
      <c r="S32" s="76"/>
    </row>
    <row r="33" spans="1:19" ht="15" thickBot="1" x14ac:dyDescent="0.35">
      <c r="A33" s="77" t="s">
        <v>29</v>
      </c>
      <c r="B33" s="78"/>
      <c r="C33" s="78"/>
      <c r="D33" s="79">
        <f>MAX(D8:D29)</f>
        <v>20.273199999999999</v>
      </c>
      <c r="E33" s="78"/>
      <c r="F33" s="79">
        <f>MAX(F8:F29)</f>
        <v>45.587699999999998</v>
      </c>
      <c r="G33" s="78"/>
      <c r="H33" s="79">
        <f>MAX(H8:H29)</f>
        <v>52.961399999999998</v>
      </c>
      <c r="I33" s="78"/>
      <c r="J33" s="79">
        <f>MAX(J8:J29)</f>
        <v>76.185000000000002</v>
      </c>
      <c r="K33" s="78"/>
      <c r="L33" s="79">
        <f>MAX(L8:L29)</f>
        <v>24.878</v>
      </c>
      <c r="M33" s="78"/>
      <c r="N33" s="79">
        <f>MAX(N8:N29)</f>
        <v>19.208400000000001</v>
      </c>
      <c r="O33" s="78"/>
      <c r="P33" s="79">
        <f>MAX(P8:P29)</f>
        <v>19.852</v>
      </c>
      <c r="Q33" s="78"/>
      <c r="R33" s="79">
        <f>MAX(R8:R29)</f>
        <v>28.447099999999999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821</v>
      </c>
      <c r="B8" s="64">
        <f>VLOOKUP($A8,'Return Data'!$B$7:$R$2843,3,0)</f>
        <v>44315</v>
      </c>
      <c r="C8" s="65">
        <f>VLOOKUP($A8,'Return Data'!$B$7:$R$2843,4,0)</f>
        <v>76.7346</v>
      </c>
      <c r="D8" s="65">
        <f>VLOOKUP($A8,'Return Data'!$B$7:$R$2843,10,0)</f>
        <v>7.4165000000000001</v>
      </c>
      <c r="E8" s="66">
        <f t="shared" ref="E8:E29" si="0">RANK(D8,D$8:D$29,0)</f>
        <v>18</v>
      </c>
      <c r="F8" s="65">
        <f>VLOOKUP($A8,'Return Data'!$B$7:$R$2843,11,0)</f>
        <v>25.718800000000002</v>
      </c>
      <c r="G8" s="66">
        <f t="shared" ref="G8:G29" si="1">RANK(F8,F$8:F$29,0)</f>
        <v>14</v>
      </c>
      <c r="H8" s="65">
        <f>VLOOKUP($A8,'Return Data'!$B$7:$R$2843,12,0)</f>
        <v>31.1218</v>
      </c>
      <c r="I8" s="66">
        <f t="shared" ref="I8:I27" si="2">RANK(H8,H$8:H$29,0)</f>
        <v>15</v>
      </c>
      <c r="J8" s="65">
        <f>VLOOKUP($A8,'Return Data'!$B$7:$R$2843,13,0)</f>
        <v>51.072299999999998</v>
      </c>
      <c r="K8" s="66">
        <f t="shared" ref="K8:K18" si="3">RANK(J8,J$8:J$29,0)</f>
        <v>14</v>
      </c>
      <c r="L8" s="65">
        <f>VLOOKUP($A8,'Return Data'!$B$7:$R$2843,17,0)</f>
        <v>13.2431</v>
      </c>
      <c r="M8" s="66">
        <f t="shared" ref="M8:M18" si="4">RANK(L8,L$8:L$29,0)</f>
        <v>12</v>
      </c>
      <c r="N8" s="65">
        <f>VLOOKUP($A8,'Return Data'!$B$7:$R$2843,14,0)</f>
        <v>10.1761</v>
      </c>
      <c r="O8" s="66">
        <f t="shared" ref="O8:O14" si="5">RANK(N8,N$8:N$29,0)</f>
        <v>11</v>
      </c>
      <c r="P8" s="65">
        <f>VLOOKUP($A8,'Return Data'!$B$7:$R$2843,15,0)</f>
        <v>12.873200000000001</v>
      </c>
      <c r="Q8" s="66">
        <f>RANK(P8,P$8:P$29,0)</f>
        <v>12</v>
      </c>
      <c r="R8" s="65">
        <f>VLOOKUP($A8,'Return Data'!$B$7:$R$2843,16,0)</f>
        <v>14.027699999999999</v>
      </c>
      <c r="S8" s="67">
        <f t="shared" ref="S8:S29" si="6">RANK(R8,R$8:R$29,0)</f>
        <v>13</v>
      </c>
    </row>
    <row r="9" spans="1:20" x14ac:dyDescent="0.3">
      <c r="A9" s="63" t="s">
        <v>824</v>
      </c>
      <c r="B9" s="64">
        <f>VLOOKUP($A9,'Return Data'!$B$7:$R$2843,3,0)</f>
        <v>44315</v>
      </c>
      <c r="C9" s="65">
        <f>VLOOKUP($A9,'Return Data'!$B$7:$R$2843,4,0)</f>
        <v>38.67</v>
      </c>
      <c r="D9" s="65">
        <f>VLOOKUP($A9,'Return Data'!$B$7:$R$2843,10,0)</f>
        <v>9.8268000000000004</v>
      </c>
      <c r="E9" s="66">
        <f t="shared" si="0"/>
        <v>13</v>
      </c>
      <c r="F9" s="65">
        <f>VLOOKUP($A9,'Return Data'!$B$7:$R$2843,11,0)</f>
        <v>26.455200000000001</v>
      </c>
      <c r="G9" s="66">
        <f t="shared" si="1"/>
        <v>13</v>
      </c>
      <c r="H9" s="65">
        <f>VLOOKUP($A9,'Return Data'!$B$7:$R$2843,12,0)</f>
        <v>35.446599999999997</v>
      </c>
      <c r="I9" s="66">
        <f t="shared" si="2"/>
        <v>10</v>
      </c>
      <c r="J9" s="65">
        <f>VLOOKUP($A9,'Return Data'!$B$7:$R$2843,13,0)</f>
        <v>51.587600000000002</v>
      </c>
      <c r="K9" s="66">
        <f t="shared" si="3"/>
        <v>13</v>
      </c>
      <c r="L9" s="65">
        <f>VLOOKUP($A9,'Return Data'!$B$7:$R$2843,17,0)</f>
        <v>18.216200000000001</v>
      </c>
      <c r="M9" s="66">
        <f t="shared" si="4"/>
        <v>4</v>
      </c>
      <c r="N9" s="65">
        <f>VLOOKUP($A9,'Return Data'!$B$7:$R$2843,14,0)</f>
        <v>12.2296</v>
      </c>
      <c r="O9" s="66">
        <f t="shared" si="5"/>
        <v>4</v>
      </c>
      <c r="P9" s="65">
        <f>VLOOKUP($A9,'Return Data'!$B$7:$R$2843,15,0)</f>
        <v>17.429500000000001</v>
      </c>
      <c r="Q9" s="66">
        <f>RANK(P9,P$8:P$29,0)</f>
        <v>2</v>
      </c>
      <c r="R9" s="65">
        <f>VLOOKUP($A9,'Return Data'!$B$7:$R$2843,16,0)</f>
        <v>16.535299999999999</v>
      </c>
      <c r="S9" s="67">
        <f t="shared" si="6"/>
        <v>7</v>
      </c>
    </row>
    <row r="10" spans="1:20" x14ac:dyDescent="0.3">
      <c r="A10" s="63" t="s">
        <v>826</v>
      </c>
      <c r="B10" s="64">
        <f>VLOOKUP($A10,'Return Data'!$B$7:$R$2843,3,0)</f>
        <v>44315</v>
      </c>
      <c r="C10" s="65">
        <f>VLOOKUP($A10,'Return Data'!$B$7:$R$2843,4,0)</f>
        <v>12.419</v>
      </c>
      <c r="D10" s="65">
        <f>VLOOKUP($A10,'Return Data'!$B$7:$R$2843,10,0)</f>
        <v>8.0853000000000002</v>
      </c>
      <c r="E10" s="66">
        <f t="shared" si="0"/>
        <v>15</v>
      </c>
      <c r="F10" s="65">
        <f>VLOOKUP($A10,'Return Data'!$B$7:$R$2843,11,0)</f>
        <v>23.781500000000001</v>
      </c>
      <c r="G10" s="66">
        <f t="shared" si="1"/>
        <v>17</v>
      </c>
      <c r="H10" s="65">
        <f>VLOOKUP($A10,'Return Data'!$B$7:$R$2843,12,0)</f>
        <v>29.702300000000001</v>
      </c>
      <c r="I10" s="66">
        <f t="shared" si="2"/>
        <v>17</v>
      </c>
      <c r="J10" s="65">
        <f>VLOOKUP($A10,'Return Data'!$B$7:$R$2843,13,0)</f>
        <v>43.788400000000003</v>
      </c>
      <c r="K10" s="66">
        <f t="shared" si="3"/>
        <v>20</v>
      </c>
      <c r="L10" s="65">
        <f>VLOOKUP($A10,'Return Data'!$B$7:$R$2843,17,0)</f>
        <v>14.1029</v>
      </c>
      <c r="M10" s="66">
        <f t="shared" si="4"/>
        <v>8</v>
      </c>
      <c r="N10" s="65">
        <f>VLOOKUP($A10,'Return Data'!$B$7:$R$2843,14,0)</f>
        <v>7.8342000000000001</v>
      </c>
      <c r="O10" s="66">
        <f t="shared" si="5"/>
        <v>13</v>
      </c>
      <c r="P10" s="65"/>
      <c r="Q10" s="66"/>
      <c r="R10" s="65">
        <f>VLOOKUP($A10,'Return Data'!$B$7:$R$2843,16,0)</f>
        <v>6.2664999999999997</v>
      </c>
      <c r="S10" s="67">
        <f t="shared" si="6"/>
        <v>21</v>
      </c>
    </row>
    <row r="11" spans="1:20" x14ac:dyDescent="0.3">
      <c r="A11" s="63" t="s">
        <v>828</v>
      </c>
      <c r="B11" s="64">
        <f>VLOOKUP($A11,'Return Data'!$B$7:$R$2843,3,0)</f>
        <v>44315</v>
      </c>
      <c r="C11" s="65">
        <f>VLOOKUP($A11,'Return Data'!$B$7:$R$2843,4,0)</f>
        <v>29.773</v>
      </c>
      <c r="D11" s="65">
        <f>VLOOKUP($A11,'Return Data'!$B$7:$R$2843,10,0)</f>
        <v>6.0179</v>
      </c>
      <c r="E11" s="66">
        <f t="shared" si="0"/>
        <v>20</v>
      </c>
      <c r="F11" s="65">
        <f>VLOOKUP($A11,'Return Data'!$B$7:$R$2843,11,0)</f>
        <v>24.771599999999999</v>
      </c>
      <c r="G11" s="66">
        <f t="shared" si="1"/>
        <v>16</v>
      </c>
      <c r="H11" s="65">
        <f>VLOOKUP($A11,'Return Data'!$B$7:$R$2843,12,0)</f>
        <v>31.141300000000001</v>
      </c>
      <c r="I11" s="66">
        <f t="shared" si="2"/>
        <v>14</v>
      </c>
      <c r="J11" s="65">
        <f>VLOOKUP($A11,'Return Data'!$B$7:$R$2843,13,0)</f>
        <v>52.097099999999998</v>
      </c>
      <c r="K11" s="66">
        <f t="shared" si="3"/>
        <v>12</v>
      </c>
      <c r="L11" s="65">
        <f>VLOOKUP($A11,'Return Data'!$B$7:$R$2843,17,0)</f>
        <v>13.313599999999999</v>
      </c>
      <c r="M11" s="66">
        <f t="shared" si="4"/>
        <v>11</v>
      </c>
      <c r="N11" s="65">
        <f>VLOOKUP($A11,'Return Data'!$B$7:$R$2843,14,0)</f>
        <v>9.2501999999999995</v>
      </c>
      <c r="O11" s="66">
        <f t="shared" si="5"/>
        <v>12</v>
      </c>
      <c r="P11" s="65">
        <f>VLOOKUP($A11,'Return Data'!$B$7:$R$2843,15,0)</f>
        <v>11.861000000000001</v>
      </c>
      <c r="Q11" s="66">
        <f>RANK(P11,P$8:P$29,0)</f>
        <v>14</v>
      </c>
      <c r="R11" s="65">
        <f>VLOOKUP($A11,'Return Data'!$B$7:$R$2843,16,0)</f>
        <v>10.5344</v>
      </c>
      <c r="S11" s="67">
        <f t="shared" si="6"/>
        <v>19</v>
      </c>
    </row>
    <row r="12" spans="1:20" x14ac:dyDescent="0.3">
      <c r="A12" s="63" t="s">
        <v>829</v>
      </c>
      <c r="B12" s="64">
        <f>VLOOKUP($A12,'Return Data'!$B$7:$R$2843,3,0)</f>
        <v>44315</v>
      </c>
      <c r="C12" s="65">
        <f>VLOOKUP($A12,'Return Data'!$B$7:$R$2843,4,0)</f>
        <v>53.021599999999999</v>
      </c>
      <c r="D12" s="65">
        <f>VLOOKUP($A12,'Return Data'!$B$7:$R$2843,10,0)</f>
        <v>11.6846</v>
      </c>
      <c r="E12" s="66">
        <f t="shared" si="0"/>
        <v>7</v>
      </c>
      <c r="F12" s="65">
        <f>VLOOKUP($A12,'Return Data'!$B$7:$R$2843,11,0)</f>
        <v>41.707999999999998</v>
      </c>
      <c r="G12" s="66">
        <f t="shared" si="1"/>
        <v>3</v>
      </c>
      <c r="H12" s="65">
        <f>VLOOKUP($A12,'Return Data'!$B$7:$R$2843,12,0)</f>
        <v>45.253100000000003</v>
      </c>
      <c r="I12" s="66">
        <f t="shared" si="2"/>
        <v>3</v>
      </c>
      <c r="J12" s="65">
        <f>VLOOKUP($A12,'Return Data'!$B$7:$R$2843,13,0)</f>
        <v>64.233900000000006</v>
      </c>
      <c r="K12" s="66">
        <f t="shared" si="3"/>
        <v>4</v>
      </c>
      <c r="L12" s="65">
        <f>VLOOKUP($A12,'Return Data'!$B$7:$R$2843,17,0)</f>
        <v>12.5687</v>
      </c>
      <c r="M12" s="66">
        <f t="shared" si="4"/>
        <v>14</v>
      </c>
      <c r="N12" s="65">
        <f>VLOOKUP($A12,'Return Data'!$B$7:$R$2843,14,0)</f>
        <v>11.5036</v>
      </c>
      <c r="O12" s="66">
        <f t="shared" si="5"/>
        <v>6</v>
      </c>
      <c r="P12" s="65">
        <f>VLOOKUP($A12,'Return Data'!$B$7:$R$2843,15,0)</f>
        <v>13.3757</v>
      </c>
      <c r="Q12" s="66">
        <f>RANK(P12,P$8:P$29,0)</f>
        <v>9</v>
      </c>
      <c r="R12" s="65">
        <f>VLOOKUP($A12,'Return Data'!$B$7:$R$2843,16,0)</f>
        <v>12.8786</v>
      </c>
      <c r="S12" s="67">
        <f t="shared" si="6"/>
        <v>16</v>
      </c>
    </row>
    <row r="13" spans="1:20" x14ac:dyDescent="0.3">
      <c r="A13" s="63" t="s">
        <v>831</v>
      </c>
      <c r="B13" s="64">
        <f>VLOOKUP($A13,'Return Data'!$B$7:$R$2843,3,0)</f>
        <v>44315</v>
      </c>
      <c r="C13" s="65">
        <f>VLOOKUP($A13,'Return Data'!$B$7:$R$2843,4,0)</f>
        <v>89.483000000000004</v>
      </c>
      <c r="D13" s="65">
        <f>VLOOKUP($A13,'Return Data'!$B$7:$R$2843,10,0)</f>
        <v>12.2255</v>
      </c>
      <c r="E13" s="66">
        <f t="shared" si="0"/>
        <v>5</v>
      </c>
      <c r="F13" s="65">
        <f>VLOOKUP($A13,'Return Data'!$B$7:$R$2843,11,0)</f>
        <v>35.567999999999998</v>
      </c>
      <c r="G13" s="66">
        <f t="shared" si="1"/>
        <v>4</v>
      </c>
      <c r="H13" s="65">
        <f>VLOOKUP($A13,'Return Data'!$B$7:$R$2843,12,0)</f>
        <v>33.828400000000002</v>
      </c>
      <c r="I13" s="66">
        <f t="shared" si="2"/>
        <v>11</v>
      </c>
      <c r="J13" s="65">
        <f>VLOOKUP($A13,'Return Data'!$B$7:$R$2843,13,0)</f>
        <v>52.415300000000002</v>
      </c>
      <c r="K13" s="66">
        <f t="shared" si="3"/>
        <v>11</v>
      </c>
      <c r="L13" s="65">
        <f>VLOOKUP($A13,'Return Data'!$B$7:$R$2843,17,0)</f>
        <v>7.3189000000000002</v>
      </c>
      <c r="M13" s="66">
        <f t="shared" si="4"/>
        <v>17</v>
      </c>
      <c r="N13" s="65">
        <f>VLOOKUP($A13,'Return Data'!$B$7:$R$2843,14,0)</f>
        <v>3.7414999999999998</v>
      </c>
      <c r="O13" s="66">
        <f t="shared" si="5"/>
        <v>17</v>
      </c>
      <c r="P13" s="65">
        <f>VLOOKUP($A13,'Return Data'!$B$7:$R$2843,15,0)</f>
        <v>9.4481000000000002</v>
      </c>
      <c r="Q13" s="66">
        <f>RANK(P13,P$8:P$29,0)</f>
        <v>15</v>
      </c>
      <c r="R13" s="65">
        <f>VLOOKUP($A13,'Return Data'!$B$7:$R$2843,16,0)</f>
        <v>14.090299999999999</v>
      </c>
      <c r="S13" s="67">
        <f t="shared" si="6"/>
        <v>12</v>
      </c>
    </row>
    <row r="14" spans="1:20" x14ac:dyDescent="0.3">
      <c r="A14" s="63" t="s">
        <v>834</v>
      </c>
      <c r="B14" s="64">
        <f>VLOOKUP($A14,'Return Data'!$B$7:$R$2843,3,0)</f>
        <v>44315</v>
      </c>
      <c r="C14" s="65">
        <f>VLOOKUP($A14,'Return Data'!$B$7:$R$2843,4,0)</f>
        <v>39.92</v>
      </c>
      <c r="D14" s="65">
        <f>VLOOKUP($A14,'Return Data'!$B$7:$R$2843,10,0)</f>
        <v>10.1241</v>
      </c>
      <c r="E14" s="66">
        <f t="shared" si="0"/>
        <v>12</v>
      </c>
      <c r="F14" s="65">
        <f>VLOOKUP($A14,'Return Data'!$B$7:$R$2843,11,0)</f>
        <v>31.923300000000001</v>
      </c>
      <c r="G14" s="66">
        <f t="shared" si="1"/>
        <v>6</v>
      </c>
      <c r="H14" s="65">
        <f>VLOOKUP($A14,'Return Data'!$B$7:$R$2843,12,0)</f>
        <v>31.8797</v>
      </c>
      <c r="I14" s="66">
        <f t="shared" si="2"/>
        <v>13</v>
      </c>
      <c r="J14" s="65">
        <f>VLOOKUP($A14,'Return Data'!$B$7:$R$2843,13,0)</f>
        <v>58.664499999999997</v>
      </c>
      <c r="K14" s="66">
        <f t="shared" si="3"/>
        <v>6</v>
      </c>
      <c r="L14" s="65">
        <f>VLOOKUP($A14,'Return Data'!$B$7:$R$2843,17,0)</f>
        <v>13.9687</v>
      </c>
      <c r="M14" s="66">
        <f t="shared" si="4"/>
        <v>9</v>
      </c>
      <c r="N14" s="65">
        <f>VLOOKUP($A14,'Return Data'!$B$7:$R$2843,14,0)</f>
        <v>11.1067</v>
      </c>
      <c r="O14" s="66">
        <f t="shared" si="5"/>
        <v>8</v>
      </c>
      <c r="P14" s="65">
        <f>VLOOKUP($A14,'Return Data'!$B$7:$R$2843,15,0)</f>
        <v>12.7614</v>
      </c>
      <c r="Q14" s="66">
        <f>RANK(P14,P$8:P$29,0)</f>
        <v>13</v>
      </c>
      <c r="R14" s="65">
        <f>VLOOKUP($A14,'Return Data'!$B$7:$R$2843,16,0)</f>
        <v>12.3048</v>
      </c>
      <c r="S14" s="67">
        <f t="shared" si="6"/>
        <v>17</v>
      </c>
    </row>
    <row r="15" spans="1:20" x14ac:dyDescent="0.3">
      <c r="A15" s="63" t="s">
        <v>837</v>
      </c>
      <c r="B15" s="64">
        <f>VLOOKUP($A15,'Return Data'!$B$7:$R$2843,3,0)</f>
        <v>44315</v>
      </c>
      <c r="C15" s="65">
        <f>VLOOKUP($A15,'Return Data'!$B$7:$R$2843,4,0)</f>
        <v>12.58</v>
      </c>
      <c r="D15" s="65">
        <f>VLOOKUP($A15,'Return Data'!$B$7:$R$2843,10,0)</f>
        <v>8.5418000000000003</v>
      </c>
      <c r="E15" s="66">
        <f t="shared" si="0"/>
        <v>14</v>
      </c>
      <c r="F15" s="65">
        <f>VLOOKUP($A15,'Return Data'!$B$7:$R$2843,11,0)</f>
        <v>23.4544</v>
      </c>
      <c r="G15" s="66">
        <f t="shared" si="1"/>
        <v>19</v>
      </c>
      <c r="H15" s="65">
        <f>VLOOKUP($A15,'Return Data'!$B$7:$R$2843,12,0)</f>
        <v>28.629899999999999</v>
      </c>
      <c r="I15" s="66">
        <f t="shared" si="2"/>
        <v>21</v>
      </c>
      <c r="J15" s="65">
        <f>VLOOKUP($A15,'Return Data'!$B$7:$R$2843,13,0)</f>
        <v>47.306800000000003</v>
      </c>
      <c r="K15" s="66">
        <f t="shared" si="3"/>
        <v>16</v>
      </c>
      <c r="L15" s="65">
        <f>VLOOKUP($A15,'Return Data'!$B$7:$R$2843,17,0)</f>
        <v>11.979200000000001</v>
      </c>
      <c r="M15" s="66">
        <f t="shared" si="4"/>
        <v>15</v>
      </c>
      <c r="N15" s="65">
        <f>VLOOKUP($A15,'Return Data'!$B$7:$R$2843,14,0)</f>
        <v>7.4661</v>
      </c>
      <c r="O15" s="66">
        <f>RANK(N15,N$8:N$29,0)</f>
        <v>14</v>
      </c>
      <c r="P15" s="65"/>
      <c r="Q15" s="66"/>
      <c r="R15" s="65">
        <f>VLOOKUP($A15,'Return Data'!$B$7:$R$2843,16,0)</f>
        <v>6.8804999999999996</v>
      </c>
      <c r="S15" s="67">
        <f t="shared" si="6"/>
        <v>20</v>
      </c>
    </row>
    <row r="16" spans="1:20" x14ac:dyDescent="0.3">
      <c r="A16" s="63" t="s">
        <v>839</v>
      </c>
      <c r="B16" s="64">
        <f>VLOOKUP($A16,'Return Data'!$B$7:$R$2843,3,0)</f>
        <v>44315</v>
      </c>
      <c r="C16" s="65">
        <f>VLOOKUP($A16,'Return Data'!$B$7:$R$2843,4,0)</f>
        <v>45.81</v>
      </c>
      <c r="D16" s="65">
        <f>VLOOKUP($A16,'Return Data'!$B$7:$R$2843,10,0)</f>
        <v>4.3983999999999996</v>
      </c>
      <c r="E16" s="66">
        <f t="shared" si="0"/>
        <v>22</v>
      </c>
      <c r="F16" s="65">
        <f>VLOOKUP($A16,'Return Data'!$B$7:$R$2843,11,0)</f>
        <v>15.3033</v>
      </c>
      <c r="G16" s="66">
        <f t="shared" si="1"/>
        <v>22</v>
      </c>
      <c r="H16" s="65">
        <f>VLOOKUP($A16,'Return Data'!$B$7:$R$2843,12,0)</f>
        <v>23.8108</v>
      </c>
      <c r="I16" s="66">
        <f t="shared" si="2"/>
        <v>22</v>
      </c>
      <c r="J16" s="65">
        <f>VLOOKUP($A16,'Return Data'!$B$7:$R$2843,13,0)</f>
        <v>46.921100000000003</v>
      </c>
      <c r="K16" s="66">
        <f t="shared" si="3"/>
        <v>17</v>
      </c>
      <c r="L16" s="65">
        <f>VLOOKUP($A16,'Return Data'!$B$7:$R$2843,17,0)</f>
        <v>11.490600000000001</v>
      </c>
      <c r="M16" s="66">
        <f t="shared" si="4"/>
        <v>16</v>
      </c>
      <c r="N16" s="65">
        <f>VLOOKUP($A16,'Return Data'!$B$7:$R$2843,14,0)</f>
        <v>4.4992999999999999</v>
      </c>
      <c r="O16" s="66">
        <f>RANK(N16,N$8:N$29,0)</f>
        <v>16</v>
      </c>
      <c r="P16" s="65">
        <f>VLOOKUP($A16,'Return Data'!$B$7:$R$2843,15,0)</f>
        <v>12.9125</v>
      </c>
      <c r="Q16" s="66">
        <f>RANK(P16,P$8:P$29,0)</f>
        <v>11</v>
      </c>
      <c r="R16" s="65">
        <f>VLOOKUP($A16,'Return Data'!$B$7:$R$2843,16,0)</f>
        <v>10.581099999999999</v>
      </c>
      <c r="S16" s="67">
        <f t="shared" si="6"/>
        <v>18</v>
      </c>
    </row>
    <row r="17" spans="1:19" x14ac:dyDescent="0.3">
      <c r="A17" s="63" t="s">
        <v>841</v>
      </c>
      <c r="B17" s="64">
        <f>VLOOKUP($A17,'Return Data'!$B$7:$R$2843,3,0)</f>
        <v>44315</v>
      </c>
      <c r="C17" s="65">
        <f>VLOOKUP($A17,'Return Data'!$B$7:$R$2843,4,0)</f>
        <v>24.248100000000001</v>
      </c>
      <c r="D17" s="65">
        <f>VLOOKUP($A17,'Return Data'!$B$7:$R$2843,10,0)</f>
        <v>7.4241000000000001</v>
      </c>
      <c r="E17" s="66">
        <f t="shared" si="0"/>
        <v>17</v>
      </c>
      <c r="F17" s="65">
        <f>VLOOKUP($A17,'Return Data'!$B$7:$R$2843,11,0)</f>
        <v>28.6494</v>
      </c>
      <c r="G17" s="66">
        <f t="shared" si="1"/>
        <v>10</v>
      </c>
      <c r="H17" s="65">
        <f>VLOOKUP($A17,'Return Data'!$B$7:$R$2843,12,0)</f>
        <v>38.757199999999997</v>
      </c>
      <c r="I17" s="66">
        <f t="shared" si="2"/>
        <v>6</v>
      </c>
      <c r="J17" s="65">
        <f>VLOOKUP($A17,'Return Data'!$B$7:$R$2843,13,0)</f>
        <v>59.496499999999997</v>
      </c>
      <c r="K17" s="66">
        <f t="shared" si="3"/>
        <v>5</v>
      </c>
      <c r="L17" s="65">
        <f>VLOOKUP($A17,'Return Data'!$B$7:$R$2843,17,0)</f>
        <v>23.218</v>
      </c>
      <c r="M17" s="66">
        <f t="shared" si="4"/>
        <v>1</v>
      </c>
      <c r="N17" s="65">
        <f>VLOOKUP($A17,'Return Data'!$B$7:$R$2843,14,0)</f>
        <v>17.5504</v>
      </c>
      <c r="O17" s="66">
        <f>RANK(N17,N$8:N$29,0)</f>
        <v>1</v>
      </c>
      <c r="P17" s="65">
        <f>VLOOKUP($A17,'Return Data'!$B$7:$R$2843,15,0)</f>
        <v>18.336099999999998</v>
      </c>
      <c r="Q17" s="66">
        <f>RANK(P17,P$8:P$29,0)</f>
        <v>1</v>
      </c>
      <c r="R17" s="65">
        <f>VLOOKUP($A17,'Return Data'!$B$7:$R$2843,16,0)</f>
        <v>14.595800000000001</v>
      </c>
      <c r="S17" s="67">
        <f t="shared" si="6"/>
        <v>11</v>
      </c>
    </row>
    <row r="18" spans="1:19" x14ac:dyDescent="0.3">
      <c r="A18" s="63" t="s">
        <v>842</v>
      </c>
      <c r="B18" s="64">
        <f>VLOOKUP($A18,'Return Data'!$B$7:$R$2843,3,0)</f>
        <v>44315</v>
      </c>
      <c r="C18" s="65">
        <f>VLOOKUP($A18,'Return Data'!$B$7:$R$2843,4,0)</f>
        <v>10.0534</v>
      </c>
      <c r="D18" s="65">
        <f>VLOOKUP($A18,'Return Data'!$B$7:$R$2843,10,0)</f>
        <v>5.5242000000000004</v>
      </c>
      <c r="E18" s="66">
        <f t="shared" si="0"/>
        <v>21</v>
      </c>
      <c r="F18" s="65">
        <f>VLOOKUP($A18,'Return Data'!$B$7:$R$2843,11,0)</f>
        <v>23.676300000000001</v>
      </c>
      <c r="G18" s="66">
        <f t="shared" si="1"/>
        <v>18</v>
      </c>
      <c r="H18" s="65">
        <f>VLOOKUP($A18,'Return Data'!$B$7:$R$2843,12,0)</f>
        <v>29.043600000000001</v>
      </c>
      <c r="I18" s="66">
        <f t="shared" si="2"/>
        <v>20</v>
      </c>
      <c r="J18" s="65">
        <f>VLOOKUP($A18,'Return Data'!$B$7:$R$2843,13,0)</f>
        <v>40.865099999999998</v>
      </c>
      <c r="K18" s="66">
        <f t="shared" si="3"/>
        <v>22</v>
      </c>
      <c r="L18" s="65">
        <f>VLOOKUP($A18,'Return Data'!$B$7:$R$2843,17,0)</f>
        <v>4.1134000000000004</v>
      </c>
      <c r="M18" s="66">
        <f t="shared" si="4"/>
        <v>18</v>
      </c>
      <c r="N18" s="65">
        <f>VLOOKUP($A18,'Return Data'!$B$7:$R$2843,14,0)</f>
        <v>5.0754000000000001</v>
      </c>
      <c r="O18" s="66">
        <f>RANK(N18,N$8:N$29,0)</f>
        <v>15</v>
      </c>
      <c r="P18" s="65">
        <f>VLOOKUP($A18,'Return Data'!$B$7:$R$2843,15,0)</f>
        <v>13.151199999999999</v>
      </c>
      <c r="Q18" s="66">
        <f>RANK(P18,P$8:P$29,0)</f>
        <v>10</v>
      </c>
      <c r="R18" s="65">
        <f>VLOOKUP($A18,'Return Data'!$B$7:$R$2843,16,0)</f>
        <v>4.0500000000000001E-2</v>
      </c>
      <c r="S18" s="67">
        <f t="shared" si="6"/>
        <v>22</v>
      </c>
    </row>
    <row r="19" spans="1:19" x14ac:dyDescent="0.3">
      <c r="A19" s="63" t="s">
        <v>845</v>
      </c>
      <c r="B19" s="64">
        <f>VLOOKUP($A19,'Return Data'!$B$7:$R$2843,3,0)</f>
        <v>44315</v>
      </c>
      <c r="C19" s="65">
        <f>VLOOKUP($A19,'Return Data'!$B$7:$R$2843,4,0)</f>
        <v>13.589</v>
      </c>
      <c r="D19" s="65">
        <f>VLOOKUP($A19,'Return Data'!$B$7:$R$2843,10,0)</f>
        <v>10.318199999999999</v>
      </c>
      <c r="E19" s="66">
        <f t="shared" si="0"/>
        <v>11</v>
      </c>
      <c r="F19" s="65">
        <f>VLOOKUP($A19,'Return Data'!$B$7:$R$2843,11,0)</f>
        <v>28.125599999999999</v>
      </c>
      <c r="G19" s="66">
        <f t="shared" si="1"/>
        <v>11</v>
      </c>
      <c r="H19" s="65">
        <f>VLOOKUP($A19,'Return Data'!$B$7:$R$2843,12,0)</f>
        <v>33.75</v>
      </c>
      <c r="I19" s="66">
        <f t="shared" si="2"/>
        <v>12</v>
      </c>
      <c r="J19" s="65">
        <f>VLOOKUP($A19,'Return Data'!$B$7:$R$2843,13,0)</f>
        <v>53.600099999999998</v>
      </c>
      <c r="K19" s="66">
        <f t="shared" ref="K19" si="7">RANK(J19,J$8:J$29,0)</f>
        <v>9</v>
      </c>
      <c r="L19" s="65"/>
      <c r="M19" s="66"/>
      <c r="N19" s="65"/>
      <c r="O19" s="66"/>
      <c r="P19" s="65"/>
      <c r="Q19" s="66"/>
      <c r="R19" s="65">
        <f>VLOOKUP($A19,'Return Data'!$B$7:$R$2843,16,0)</f>
        <v>18.698799999999999</v>
      </c>
      <c r="S19" s="67">
        <f t="shared" si="6"/>
        <v>4</v>
      </c>
    </row>
    <row r="20" spans="1:19" x14ac:dyDescent="0.3">
      <c r="A20" s="63" t="s">
        <v>847</v>
      </c>
      <c r="B20" s="64">
        <f>VLOOKUP($A20,'Return Data'!$B$7:$R$2843,3,0)</f>
        <v>44315</v>
      </c>
      <c r="C20" s="65">
        <f>VLOOKUP($A20,'Return Data'!$B$7:$R$2843,4,0)</f>
        <v>14.064</v>
      </c>
      <c r="D20" s="65">
        <f>VLOOKUP($A20,'Return Data'!$B$7:$R$2843,10,0)</f>
        <v>11.4598</v>
      </c>
      <c r="E20" s="66">
        <f t="shared" si="0"/>
        <v>8</v>
      </c>
      <c r="F20" s="65">
        <f>VLOOKUP($A20,'Return Data'!$B$7:$R$2843,11,0)</f>
        <v>20.493500000000001</v>
      </c>
      <c r="G20" s="66">
        <f t="shared" si="1"/>
        <v>21</v>
      </c>
      <c r="H20" s="65">
        <f>VLOOKUP($A20,'Return Data'!$B$7:$R$2843,12,0)</f>
        <v>29.122299999999999</v>
      </c>
      <c r="I20" s="66">
        <f t="shared" si="2"/>
        <v>19</v>
      </c>
      <c r="J20" s="65">
        <f>VLOOKUP($A20,'Return Data'!$B$7:$R$2843,13,0)</f>
        <v>43.700800000000001</v>
      </c>
      <c r="K20" s="66">
        <f t="shared" ref="K20:K27" si="8">RANK(J20,J$8:J$29,0)</f>
        <v>21</v>
      </c>
      <c r="L20" s="65">
        <f>VLOOKUP($A20,'Return Data'!$B$7:$R$2843,17,0)</f>
        <v>13.6463</v>
      </c>
      <c r="M20" s="66">
        <f t="shared" ref="M20" si="9">RANK(L20,L$8:L$29,0)</f>
        <v>10</v>
      </c>
      <c r="N20" s="65"/>
      <c r="O20" s="66"/>
      <c r="P20" s="65"/>
      <c r="Q20" s="66"/>
      <c r="R20" s="65">
        <f>VLOOKUP($A20,'Return Data'!$B$7:$R$2843,16,0)</f>
        <v>14.7278</v>
      </c>
      <c r="S20" s="67">
        <f t="shared" si="6"/>
        <v>9</v>
      </c>
    </row>
    <row r="21" spans="1:19" x14ac:dyDescent="0.3">
      <c r="A21" s="63" t="s">
        <v>849</v>
      </c>
      <c r="B21" s="64">
        <f>VLOOKUP($A21,'Return Data'!$B$7:$R$2843,3,0)</f>
        <v>44315</v>
      </c>
      <c r="C21" s="65">
        <f>VLOOKUP($A21,'Return Data'!$B$7:$R$2843,4,0)</f>
        <v>15.824999999999999</v>
      </c>
      <c r="D21" s="65">
        <f>VLOOKUP($A21,'Return Data'!$B$7:$R$2843,10,0)</f>
        <v>10.702999999999999</v>
      </c>
      <c r="E21" s="66">
        <f t="shared" si="0"/>
        <v>10</v>
      </c>
      <c r="F21" s="65">
        <f>VLOOKUP($A21,'Return Data'!$B$7:$R$2843,11,0)</f>
        <v>29.152000000000001</v>
      </c>
      <c r="G21" s="66">
        <f t="shared" si="1"/>
        <v>9</v>
      </c>
      <c r="H21" s="65">
        <f>VLOOKUP($A21,'Return Data'!$B$7:$R$2843,12,0)</f>
        <v>39.182099999999998</v>
      </c>
      <c r="I21" s="66">
        <f t="shared" si="2"/>
        <v>5</v>
      </c>
      <c r="J21" s="65">
        <f>VLOOKUP($A21,'Return Data'!$B$7:$R$2843,13,0)</f>
        <v>68.476500000000001</v>
      </c>
      <c r="K21" s="66">
        <f t="shared" si="8"/>
        <v>3</v>
      </c>
      <c r="L21" s="65"/>
      <c r="M21" s="66"/>
      <c r="N21" s="65"/>
      <c r="O21" s="66"/>
      <c r="P21" s="65"/>
      <c r="Q21" s="66"/>
      <c r="R21" s="65">
        <f>VLOOKUP($A21,'Return Data'!$B$7:$R$2843,16,0)</f>
        <v>26.363199999999999</v>
      </c>
      <c r="S21" s="67">
        <f t="shared" si="6"/>
        <v>1</v>
      </c>
    </row>
    <row r="22" spans="1:19" x14ac:dyDescent="0.3">
      <c r="A22" s="63" t="s">
        <v>851</v>
      </c>
      <c r="B22" s="64">
        <f>VLOOKUP($A22,'Return Data'!$B$7:$R$2843,3,0)</f>
        <v>44315</v>
      </c>
      <c r="C22" s="65">
        <f>VLOOKUP($A22,'Return Data'!$B$7:$R$2843,4,0)</f>
        <v>29.794499999999999</v>
      </c>
      <c r="D22" s="65">
        <f>VLOOKUP($A22,'Return Data'!$B$7:$R$2843,10,0)</f>
        <v>7.1936999999999998</v>
      </c>
      <c r="E22" s="66">
        <f t="shared" si="0"/>
        <v>19</v>
      </c>
      <c r="F22" s="65">
        <f>VLOOKUP($A22,'Return Data'!$B$7:$R$2843,11,0)</f>
        <v>23.048100000000002</v>
      </c>
      <c r="G22" s="66">
        <f t="shared" si="1"/>
        <v>20</v>
      </c>
      <c r="H22" s="65">
        <f>VLOOKUP($A22,'Return Data'!$B$7:$R$2843,12,0)</f>
        <v>30.440799999999999</v>
      </c>
      <c r="I22" s="66">
        <f t="shared" si="2"/>
        <v>16</v>
      </c>
      <c r="J22" s="65">
        <f>VLOOKUP($A22,'Return Data'!$B$7:$R$2843,13,0)</f>
        <v>44.051699999999997</v>
      </c>
      <c r="K22" s="66">
        <f t="shared" si="8"/>
        <v>19</v>
      </c>
      <c r="L22" s="65">
        <f>VLOOKUP($A22,'Return Data'!$B$7:$R$2843,17,0)</f>
        <v>17.111699999999999</v>
      </c>
      <c r="M22" s="66">
        <f t="shared" ref="M22:M27" si="10">RANK(L22,L$8:L$29,0)</f>
        <v>5</v>
      </c>
      <c r="N22" s="65">
        <f>VLOOKUP($A22,'Return Data'!$B$7:$R$2843,14,0)</f>
        <v>11.2105</v>
      </c>
      <c r="O22" s="66">
        <f t="shared" ref="O22:O27" si="11">RANK(N22,N$8:N$29,0)</f>
        <v>7</v>
      </c>
      <c r="P22" s="65">
        <f>VLOOKUP($A22,'Return Data'!$B$7:$R$2843,15,0)</f>
        <v>14.296900000000001</v>
      </c>
      <c r="Q22" s="66">
        <f t="shared" ref="Q22:Q27" si="12">RANK(P22,P$8:P$29,0)</f>
        <v>7</v>
      </c>
      <c r="R22" s="65">
        <f>VLOOKUP($A22,'Return Data'!$B$7:$R$2843,16,0)</f>
        <v>14.686299999999999</v>
      </c>
      <c r="S22" s="67">
        <f t="shared" si="6"/>
        <v>10</v>
      </c>
    </row>
    <row r="23" spans="1:19" x14ac:dyDescent="0.3">
      <c r="A23" s="63" t="s">
        <v>852</v>
      </c>
      <c r="B23" s="64">
        <f>VLOOKUP($A23,'Return Data'!$B$7:$R$2843,3,0)</f>
        <v>44315</v>
      </c>
      <c r="C23" s="65">
        <f>VLOOKUP($A23,'Return Data'!$B$7:$R$2843,4,0)</f>
        <v>64.392399999999995</v>
      </c>
      <c r="D23" s="65">
        <f>VLOOKUP($A23,'Return Data'!$B$7:$R$2843,10,0)</f>
        <v>14.888400000000001</v>
      </c>
      <c r="E23" s="66">
        <f t="shared" si="0"/>
        <v>2</v>
      </c>
      <c r="F23" s="65">
        <f>VLOOKUP($A23,'Return Data'!$B$7:$R$2843,11,0)</f>
        <v>45.0946</v>
      </c>
      <c r="G23" s="66">
        <f t="shared" si="1"/>
        <v>1</v>
      </c>
      <c r="H23" s="65">
        <f>VLOOKUP($A23,'Return Data'!$B$7:$R$2843,12,0)</f>
        <v>51.484099999999998</v>
      </c>
      <c r="I23" s="66">
        <f t="shared" si="2"/>
        <v>1</v>
      </c>
      <c r="J23" s="65">
        <f>VLOOKUP($A23,'Return Data'!$B$7:$R$2843,13,0)</f>
        <v>75.019800000000004</v>
      </c>
      <c r="K23" s="66">
        <f t="shared" si="8"/>
        <v>1</v>
      </c>
      <c r="L23" s="65">
        <f>VLOOKUP($A23,'Return Data'!$B$7:$R$2843,17,0)</f>
        <v>16.034500000000001</v>
      </c>
      <c r="M23" s="66">
        <f t="shared" si="10"/>
        <v>7</v>
      </c>
      <c r="N23" s="65">
        <f>VLOOKUP($A23,'Return Data'!$B$7:$R$2843,14,0)</f>
        <v>10.588200000000001</v>
      </c>
      <c r="O23" s="66">
        <f t="shared" si="11"/>
        <v>10</v>
      </c>
      <c r="P23" s="65">
        <f>VLOOKUP($A23,'Return Data'!$B$7:$R$2843,15,0)</f>
        <v>15.112299999999999</v>
      </c>
      <c r="Q23" s="66">
        <f t="shared" si="12"/>
        <v>4</v>
      </c>
      <c r="R23" s="65">
        <f>VLOOKUP($A23,'Return Data'!$B$7:$R$2843,16,0)</f>
        <v>13.8576</v>
      </c>
      <c r="S23" s="67">
        <f t="shared" si="6"/>
        <v>14</v>
      </c>
    </row>
    <row r="24" spans="1:19" x14ac:dyDescent="0.3">
      <c r="A24" s="63" t="s">
        <v>854</v>
      </c>
      <c r="B24" s="64">
        <f>VLOOKUP($A24,'Return Data'!$B$7:$R$2843,3,0)</f>
        <v>44315</v>
      </c>
      <c r="C24" s="65">
        <f>VLOOKUP($A24,'Return Data'!$B$7:$R$2843,4,0)</f>
        <v>92.34</v>
      </c>
      <c r="D24" s="65">
        <f>VLOOKUP($A24,'Return Data'!$B$7:$R$2843,10,0)</f>
        <v>14.4663</v>
      </c>
      <c r="E24" s="66">
        <f t="shared" si="0"/>
        <v>3</v>
      </c>
      <c r="F24" s="65">
        <f>VLOOKUP($A24,'Return Data'!$B$7:$R$2843,11,0)</f>
        <v>35.276899999999998</v>
      </c>
      <c r="G24" s="66">
        <f t="shared" si="1"/>
        <v>5</v>
      </c>
      <c r="H24" s="65">
        <f>VLOOKUP($A24,'Return Data'!$B$7:$R$2843,12,0)</f>
        <v>40.0152</v>
      </c>
      <c r="I24" s="66">
        <f t="shared" si="2"/>
        <v>4</v>
      </c>
      <c r="J24" s="65">
        <f>VLOOKUP($A24,'Return Data'!$B$7:$R$2843,13,0)</f>
        <v>53.516199999999998</v>
      </c>
      <c r="K24" s="66">
        <f t="shared" si="8"/>
        <v>10</v>
      </c>
      <c r="L24" s="65">
        <f>VLOOKUP($A24,'Return Data'!$B$7:$R$2843,17,0)</f>
        <v>19.838999999999999</v>
      </c>
      <c r="M24" s="66">
        <f t="shared" si="10"/>
        <v>3</v>
      </c>
      <c r="N24" s="65">
        <f>VLOOKUP($A24,'Return Data'!$B$7:$R$2843,14,0)</f>
        <v>14.509600000000001</v>
      </c>
      <c r="O24" s="66">
        <f t="shared" si="11"/>
        <v>2</v>
      </c>
      <c r="P24" s="65">
        <f>VLOOKUP($A24,'Return Data'!$B$7:$R$2843,15,0)</f>
        <v>15.8667</v>
      </c>
      <c r="Q24" s="66">
        <f t="shared" si="12"/>
        <v>3</v>
      </c>
      <c r="R24" s="65">
        <f>VLOOKUP($A24,'Return Data'!$B$7:$R$2843,16,0)</f>
        <v>15.448399999999999</v>
      </c>
      <c r="S24" s="67">
        <f t="shared" si="6"/>
        <v>8</v>
      </c>
    </row>
    <row r="25" spans="1:19" x14ac:dyDescent="0.3">
      <c r="A25" s="63" t="s">
        <v>856</v>
      </c>
      <c r="B25" s="64">
        <f>VLOOKUP($A25,'Return Data'!$B$7:$R$2843,3,0)</f>
        <v>44315</v>
      </c>
      <c r="C25" s="65">
        <f>VLOOKUP($A25,'Return Data'!$B$7:$R$2843,4,0)</f>
        <v>46.902999999999999</v>
      </c>
      <c r="D25" s="65">
        <f>VLOOKUP($A25,'Return Data'!$B$7:$R$2843,10,0)</f>
        <v>19.653600000000001</v>
      </c>
      <c r="E25" s="66">
        <f t="shared" si="0"/>
        <v>1</v>
      </c>
      <c r="F25" s="65">
        <f>VLOOKUP($A25,'Return Data'!$B$7:$R$2843,11,0)</f>
        <v>42.359400000000001</v>
      </c>
      <c r="G25" s="66">
        <f t="shared" si="1"/>
        <v>2</v>
      </c>
      <c r="H25" s="65">
        <f>VLOOKUP($A25,'Return Data'!$B$7:$R$2843,12,0)</f>
        <v>50.7849</v>
      </c>
      <c r="I25" s="66">
        <f t="shared" si="2"/>
        <v>2</v>
      </c>
      <c r="J25" s="65">
        <f>VLOOKUP($A25,'Return Data'!$B$7:$R$2843,13,0)</f>
        <v>72.932100000000005</v>
      </c>
      <c r="K25" s="66">
        <f t="shared" si="8"/>
        <v>2</v>
      </c>
      <c r="L25" s="65">
        <f>VLOOKUP($A25,'Return Data'!$B$7:$R$2843,17,0)</f>
        <v>21.536799999999999</v>
      </c>
      <c r="M25" s="66">
        <f t="shared" si="10"/>
        <v>2</v>
      </c>
      <c r="N25" s="65">
        <f>VLOOKUP($A25,'Return Data'!$B$7:$R$2843,14,0)</f>
        <v>12.300700000000001</v>
      </c>
      <c r="O25" s="66">
        <f t="shared" si="11"/>
        <v>3</v>
      </c>
      <c r="P25" s="65">
        <f>VLOOKUP($A25,'Return Data'!$B$7:$R$2843,15,0)</f>
        <v>14.6646</v>
      </c>
      <c r="Q25" s="66">
        <f t="shared" si="12"/>
        <v>6</v>
      </c>
      <c r="R25" s="65">
        <f>VLOOKUP($A25,'Return Data'!$B$7:$R$2843,16,0)</f>
        <v>12.886100000000001</v>
      </c>
      <c r="S25" s="67">
        <f t="shared" si="6"/>
        <v>15</v>
      </c>
    </row>
    <row r="26" spans="1:19" x14ac:dyDescent="0.3">
      <c r="A26" s="63" t="s">
        <v>859</v>
      </c>
      <c r="B26" s="64">
        <f>VLOOKUP($A26,'Return Data'!$B$7:$R$2843,3,0)</f>
        <v>44315</v>
      </c>
      <c r="C26" s="65">
        <f>VLOOKUP($A26,'Return Data'!$B$7:$R$2843,4,0)</f>
        <v>192.04939999999999</v>
      </c>
      <c r="D26" s="65">
        <f>VLOOKUP($A26,'Return Data'!$B$7:$R$2843,10,0)</f>
        <v>12.2806</v>
      </c>
      <c r="E26" s="66">
        <f t="shared" si="0"/>
        <v>4</v>
      </c>
      <c r="F26" s="65">
        <f>VLOOKUP($A26,'Return Data'!$B$7:$R$2843,11,0)</f>
        <v>29.997699999999998</v>
      </c>
      <c r="G26" s="66">
        <f t="shared" si="1"/>
        <v>8</v>
      </c>
      <c r="H26" s="65">
        <f>VLOOKUP($A26,'Return Data'!$B$7:$R$2843,12,0)</f>
        <v>36.053199999999997</v>
      </c>
      <c r="I26" s="66">
        <f t="shared" si="2"/>
        <v>9</v>
      </c>
      <c r="J26" s="65">
        <f>VLOOKUP($A26,'Return Data'!$B$7:$R$2843,13,0)</f>
        <v>49.783099999999997</v>
      </c>
      <c r="K26" s="66">
        <f t="shared" si="8"/>
        <v>15</v>
      </c>
      <c r="L26" s="65">
        <f>VLOOKUP($A26,'Return Data'!$B$7:$R$2843,17,0)</f>
        <v>16.422000000000001</v>
      </c>
      <c r="M26" s="66">
        <f t="shared" si="10"/>
        <v>6</v>
      </c>
      <c r="N26" s="65">
        <f>VLOOKUP($A26,'Return Data'!$B$7:$R$2843,14,0)</f>
        <v>11.513999999999999</v>
      </c>
      <c r="O26" s="66">
        <f t="shared" si="11"/>
        <v>5</v>
      </c>
      <c r="P26" s="65">
        <f>VLOOKUP($A26,'Return Data'!$B$7:$R$2843,15,0)</f>
        <v>15.0946</v>
      </c>
      <c r="Q26" s="66">
        <f t="shared" si="12"/>
        <v>5</v>
      </c>
      <c r="R26" s="65">
        <f>VLOOKUP($A26,'Return Data'!$B$7:$R$2843,16,0)</f>
        <v>19.538</v>
      </c>
      <c r="S26" s="67">
        <f t="shared" si="6"/>
        <v>3</v>
      </c>
    </row>
    <row r="27" spans="1:19" x14ac:dyDescent="0.3">
      <c r="A27" s="63" t="s">
        <v>860</v>
      </c>
      <c r="B27" s="64">
        <f>VLOOKUP($A27,'Return Data'!$B$7:$R$2843,3,0)</f>
        <v>44315</v>
      </c>
      <c r="C27" s="65">
        <f>VLOOKUP($A27,'Return Data'!$B$7:$R$2843,4,0)</f>
        <v>229.71899999999999</v>
      </c>
      <c r="D27" s="65">
        <f>VLOOKUP($A27,'Return Data'!$B$7:$R$2843,10,0)</f>
        <v>7.7709999999999999</v>
      </c>
      <c r="E27" s="66">
        <f t="shared" si="0"/>
        <v>16</v>
      </c>
      <c r="F27" s="65">
        <f>VLOOKUP($A27,'Return Data'!$B$7:$R$2843,11,0)</f>
        <v>25.246300000000002</v>
      </c>
      <c r="G27" s="66">
        <f t="shared" si="1"/>
        <v>15</v>
      </c>
      <c r="H27" s="65">
        <f>VLOOKUP($A27,'Return Data'!$B$7:$R$2843,12,0)</f>
        <v>29.415900000000001</v>
      </c>
      <c r="I27" s="66">
        <f t="shared" si="2"/>
        <v>18</v>
      </c>
      <c r="J27" s="65">
        <f>VLOOKUP($A27,'Return Data'!$B$7:$R$2843,13,0)</f>
        <v>44.735900000000001</v>
      </c>
      <c r="K27" s="66">
        <f t="shared" si="8"/>
        <v>18</v>
      </c>
      <c r="L27" s="65">
        <f>VLOOKUP($A27,'Return Data'!$B$7:$R$2843,17,0)</f>
        <v>13.025600000000001</v>
      </c>
      <c r="M27" s="66">
        <f t="shared" si="10"/>
        <v>13</v>
      </c>
      <c r="N27" s="65">
        <f>VLOOKUP($A27,'Return Data'!$B$7:$R$2843,14,0)</f>
        <v>10.7721</v>
      </c>
      <c r="O27" s="66">
        <f t="shared" si="11"/>
        <v>9</v>
      </c>
      <c r="P27" s="65">
        <f>VLOOKUP($A27,'Return Data'!$B$7:$R$2843,15,0)</f>
        <v>14.149100000000001</v>
      </c>
      <c r="Q27" s="66">
        <f t="shared" si="12"/>
        <v>8</v>
      </c>
      <c r="R27" s="65">
        <f>VLOOKUP($A27,'Return Data'!$B$7:$R$2843,16,0)</f>
        <v>18.182200000000002</v>
      </c>
      <c r="S27" s="67">
        <f t="shared" si="6"/>
        <v>5</v>
      </c>
    </row>
    <row r="28" spans="1:19" x14ac:dyDescent="0.3">
      <c r="A28" s="63" t="s">
        <v>863</v>
      </c>
      <c r="B28" s="64">
        <f>VLOOKUP($A28,'Return Data'!$B$7:$R$2843,3,0)</f>
        <v>44315</v>
      </c>
      <c r="C28" s="65">
        <f>VLOOKUP($A28,'Return Data'!$B$7:$R$2843,4,0)</f>
        <v>12.4314</v>
      </c>
      <c r="D28" s="65">
        <f>VLOOKUP($A28,'Return Data'!$B$7:$R$2843,10,0)</f>
        <v>11.952199999999999</v>
      </c>
      <c r="E28" s="66">
        <f t="shared" si="0"/>
        <v>6</v>
      </c>
      <c r="F28" s="65">
        <f>VLOOKUP($A28,'Return Data'!$B$7:$R$2843,11,0)</f>
        <v>30.961600000000001</v>
      </c>
      <c r="G28" s="66">
        <f t="shared" si="1"/>
        <v>7</v>
      </c>
      <c r="H28" s="65">
        <f>VLOOKUP($A28,'Return Data'!$B$7:$R$2843,12,0)</f>
        <v>37.510899999999999</v>
      </c>
      <c r="I28" s="66">
        <f>RANK(H28,H$8:H$29,0)</f>
        <v>7</v>
      </c>
      <c r="J28" s="65">
        <f>VLOOKUP($A28,'Return Data'!$B$7:$R$2843,13,0)</f>
        <v>57.242100000000001</v>
      </c>
      <c r="K28" s="66">
        <f t="shared" ref="K28" si="13">RANK(J28,J$8:J$29,0)</f>
        <v>7</v>
      </c>
      <c r="L28" s="65"/>
      <c r="M28" s="66"/>
      <c r="N28" s="65"/>
      <c r="O28" s="66"/>
      <c r="P28" s="65"/>
      <c r="Q28" s="66"/>
      <c r="R28" s="65">
        <f>VLOOKUP($A28,'Return Data'!$B$7:$R$2843,16,0)</f>
        <v>16.819199999999999</v>
      </c>
      <c r="S28" s="67">
        <f t="shared" si="6"/>
        <v>6</v>
      </c>
    </row>
    <row r="29" spans="1:19" x14ac:dyDescent="0.3">
      <c r="A29" s="63" t="s">
        <v>865</v>
      </c>
      <c r="B29" s="64">
        <f>VLOOKUP($A29,'Return Data'!$B$7:$R$2843,3,0)</f>
        <v>44315</v>
      </c>
      <c r="C29" s="65">
        <f>VLOOKUP($A29,'Return Data'!$B$7:$R$2843,4,0)</f>
        <v>14.92</v>
      </c>
      <c r="D29" s="65">
        <f>VLOOKUP($A29,'Return Data'!$B$7:$R$2843,10,0)</f>
        <v>11.260300000000001</v>
      </c>
      <c r="E29" s="66">
        <f t="shared" si="0"/>
        <v>9</v>
      </c>
      <c r="F29" s="65">
        <f>VLOOKUP($A29,'Return Data'!$B$7:$R$2843,11,0)</f>
        <v>27.630500000000001</v>
      </c>
      <c r="G29" s="66">
        <f t="shared" si="1"/>
        <v>12</v>
      </c>
      <c r="H29" s="65">
        <f>VLOOKUP($A29,'Return Data'!$B$7:$R$2843,12,0)</f>
        <v>37.258499999999998</v>
      </c>
      <c r="I29" s="66">
        <f>RANK(H29,H$8:H$29,0)</f>
        <v>8</v>
      </c>
      <c r="J29" s="65">
        <f>VLOOKUP($A29,'Return Data'!$B$7:$R$2843,13,0)</f>
        <v>57.052599999999998</v>
      </c>
      <c r="K29" s="66">
        <f t="shared" ref="K29" si="14">RANK(J29,J$8:J$29,0)</f>
        <v>8</v>
      </c>
      <c r="L29" s="65"/>
      <c r="M29" s="66"/>
      <c r="N29" s="65"/>
      <c r="O29" s="66"/>
      <c r="P29" s="65"/>
      <c r="Q29" s="66"/>
      <c r="R29" s="65">
        <f>VLOOKUP($A29,'Return Data'!$B$7:$R$2843,16,0)</f>
        <v>25.950099999999999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10.146195454545452</v>
      </c>
      <c r="E31" s="74"/>
      <c r="F31" s="75">
        <f>AVERAGE(F8:F29)</f>
        <v>29.018000000000004</v>
      </c>
      <c r="G31" s="74"/>
      <c r="H31" s="75">
        <f>AVERAGE(H8:H29)</f>
        <v>35.16511818181818</v>
      </c>
      <c r="I31" s="74"/>
      <c r="J31" s="75">
        <f>AVERAGE(J8:J29)</f>
        <v>54.025431818181808</v>
      </c>
      <c r="K31" s="74"/>
      <c r="L31" s="75">
        <f>AVERAGE(L8:L29)</f>
        <v>14.508288888888892</v>
      </c>
      <c r="M31" s="74"/>
      <c r="N31" s="75">
        <f>AVERAGE(N8:N29)</f>
        <v>10.078129411764706</v>
      </c>
      <c r="O31" s="74"/>
      <c r="P31" s="75">
        <f>AVERAGE(P8:P29)</f>
        <v>14.088860000000002</v>
      </c>
      <c r="Q31" s="74"/>
      <c r="R31" s="75">
        <f>AVERAGE(R8:R29)</f>
        <v>14.35878181818182</v>
      </c>
      <c r="S31" s="76"/>
    </row>
    <row r="32" spans="1:19" x14ac:dyDescent="0.3">
      <c r="A32" s="73" t="s">
        <v>28</v>
      </c>
      <c r="B32" s="74"/>
      <c r="C32" s="74"/>
      <c r="D32" s="75">
        <f>MIN(D8:D29)</f>
        <v>4.3983999999999996</v>
      </c>
      <c r="E32" s="74"/>
      <c r="F32" s="75">
        <f>MIN(F8:F29)</f>
        <v>15.3033</v>
      </c>
      <c r="G32" s="74"/>
      <c r="H32" s="75">
        <f>MIN(H8:H29)</f>
        <v>23.8108</v>
      </c>
      <c r="I32" s="74"/>
      <c r="J32" s="75">
        <f>MIN(J8:J29)</f>
        <v>40.865099999999998</v>
      </c>
      <c r="K32" s="74"/>
      <c r="L32" s="75">
        <f>MIN(L8:L29)</f>
        <v>4.1134000000000004</v>
      </c>
      <c r="M32" s="74"/>
      <c r="N32" s="75">
        <f>MIN(N8:N29)</f>
        <v>3.7414999999999998</v>
      </c>
      <c r="O32" s="74"/>
      <c r="P32" s="75">
        <f>MIN(P8:P29)</f>
        <v>9.4481000000000002</v>
      </c>
      <c r="Q32" s="74"/>
      <c r="R32" s="75">
        <f>MIN(R8:R29)</f>
        <v>4.0500000000000001E-2</v>
      </c>
      <c r="S32" s="76"/>
    </row>
    <row r="33" spans="1:19" ht="15" thickBot="1" x14ac:dyDescent="0.35">
      <c r="A33" s="77" t="s">
        <v>29</v>
      </c>
      <c r="B33" s="78"/>
      <c r="C33" s="78"/>
      <c r="D33" s="79">
        <f>MAX(D8:D29)</f>
        <v>19.653600000000001</v>
      </c>
      <c r="E33" s="78"/>
      <c r="F33" s="79">
        <f>MAX(F8:F29)</f>
        <v>45.0946</v>
      </c>
      <c r="G33" s="78"/>
      <c r="H33" s="79">
        <f>MAX(H8:H29)</f>
        <v>51.484099999999998</v>
      </c>
      <c r="I33" s="78"/>
      <c r="J33" s="79">
        <f>MAX(J8:J29)</f>
        <v>75.019800000000004</v>
      </c>
      <c r="K33" s="78"/>
      <c r="L33" s="79">
        <f>MAX(L8:L29)</f>
        <v>23.218</v>
      </c>
      <c r="M33" s="78"/>
      <c r="N33" s="79">
        <f>MAX(N8:N29)</f>
        <v>17.5504</v>
      </c>
      <c r="O33" s="78"/>
      <c r="P33" s="79">
        <f>MAX(P8:P29)</f>
        <v>18.336099999999998</v>
      </c>
      <c r="Q33" s="78"/>
      <c r="R33" s="79">
        <f>MAX(R8:R29)</f>
        <v>26.363199999999999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1459</v>
      </c>
      <c r="B8" s="64">
        <f>VLOOKUP($A8,'Return Data'!$B$7:$R$2843,3,0)</f>
        <v>44315</v>
      </c>
      <c r="C8" s="65">
        <f>VLOOKUP($A8,'Return Data'!$B$7:$R$2843,4,0)</f>
        <v>47.578499999999998</v>
      </c>
      <c r="D8" s="65">
        <f>VLOOKUP($A8,'Return Data'!$B$7:$R$2843,10,0)</f>
        <v>19.918800000000001</v>
      </c>
      <c r="E8" s="66">
        <f t="shared" ref="E8:E30" si="0">RANK(D8,D$8:D$30,0)</f>
        <v>11</v>
      </c>
      <c r="F8" s="65">
        <f>VLOOKUP($A8,'Return Data'!$B$7:$R$2843,11,0)</f>
        <v>43.844299999999997</v>
      </c>
      <c r="G8" s="66">
        <f t="shared" ref="G8:G18" si="1">RANK(F8,F$8:F$30,0)</f>
        <v>14</v>
      </c>
      <c r="H8" s="65">
        <f>VLOOKUP($A8,'Return Data'!$B$7:$R$2843,12,0)</f>
        <v>69.748000000000005</v>
      </c>
      <c r="I8" s="66">
        <f t="shared" ref="I8" si="2">RANK(H8,H$8:H$30,0)</f>
        <v>6</v>
      </c>
      <c r="J8" s="65">
        <f>VLOOKUP($A8,'Return Data'!$B$7:$R$2843,13,0)</f>
        <v>97.959199999999996</v>
      </c>
      <c r="K8" s="66">
        <f t="shared" ref="K8" si="3">RANK(J8,J$8:J$30,0)</f>
        <v>7</v>
      </c>
      <c r="L8" s="65">
        <f>VLOOKUP($A8,'Return Data'!$B$7:$R$2843,17,0)</f>
        <v>13.6137</v>
      </c>
      <c r="M8" s="66">
        <f>RANK(L8,L$8:L$30,0)</f>
        <v>18</v>
      </c>
      <c r="N8" s="65">
        <f>VLOOKUP($A8,'Return Data'!$B$7:$R$2843,14,0)</f>
        <v>2.4676</v>
      </c>
      <c r="O8" s="66">
        <f>RANK(N8,N$8:N$30,0)</f>
        <v>15</v>
      </c>
      <c r="P8" s="65">
        <f>VLOOKUP($A8,'Return Data'!$B$7:$R$2843,15,0)</f>
        <v>12.9353</v>
      </c>
      <c r="Q8" s="66">
        <f>RANK(P8,P$8:P$30,0)</f>
        <v>11</v>
      </c>
      <c r="R8" s="65">
        <f>VLOOKUP($A8,'Return Data'!$B$7:$R$2843,16,0)</f>
        <v>16.568999999999999</v>
      </c>
      <c r="S8" s="67">
        <f t="shared" ref="S8:S30" si="4">RANK(R8,R$8:R$30,0)</f>
        <v>17</v>
      </c>
    </row>
    <row r="9" spans="1:20" x14ac:dyDescent="0.3">
      <c r="A9" s="63" t="s">
        <v>1460</v>
      </c>
      <c r="B9" s="64">
        <f>VLOOKUP($A9,'Return Data'!$B$7:$R$2843,3,0)</f>
        <v>44315</v>
      </c>
      <c r="C9" s="65">
        <f>VLOOKUP($A9,'Return Data'!$B$7:$R$2843,4,0)</f>
        <v>50.27</v>
      </c>
      <c r="D9" s="65">
        <f>VLOOKUP($A9,'Return Data'!$B$7:$R$2843,10,0)</f>
        <v>17.921700000000001</v>
      </c>
      <c r="E9" s="66">
        <f t="shared" si="0"/>
        <v>17</v>
      </c>
      <c r="F9" s="65">
        <f>VLOOKUP($A9,'Return Data'!$B$7:$R$2843,11,0)</f>
        <v>37.688299999999998</v>
      </c>
      <c r="G9" s="66">
        <f t="shared" si="1"/>
        <v>22</v>
      </c>
      <c r="H9" s="65">
        <f>VLOOKUP($A9,'Return Data'!$B$7:$R$2843,12,0)</f>
        <v>58.3307</v>
      </c>
      <c r="I9" s="66">
        <f t="shared" ref="I9:I30" si="5">RANK(H9,H$8:H$30,0)</f>
        <v>21</v>
      </c>
      <c r="J9" s="65">
        <f>VLOOKUP($A9,'Return Data'!$B$7:$R$2843,13,0)</f>
        <v>74.912999999999997</v>
      </c>
      <c r="K9" s="66">
        <f t="shared" ref="K9:K30" si="6">RANK(J9,J$8:J$30,0)</f>
        <v>23</v>
      </c>
      <c r="L9" s="65">
        <f>VLOOKUP($A9,'Return Data'!$B$7:$R$2843,17,0)</f>
        <v>30.5046</v>
      </c>
      <c r="M9" s="66">
        <f t="shared" ref="M9:M30" si="7">RANK(L9,L$8:L$30,0)</f>
        <v>4</v>
      </c>
      <c r="N9" s="65">
        <f>VLOOKUP($A9,'Return Data'!$B$7:$R$2843,14,0)</f>
        <v>18.958100000000002</v>
      </c>
      <c r="O9" s="66">
        <f t="shared" ref="O9:O30" si="8">RANK(N9,N$8:N$30,0)</f>
        <v>2</v>
      </c>
      <c r="P9" s="65">
        <f>VLOOKUP($A9,'Return Data'!$B$7:$R$2843,15,0)</f>
        <v>19.754799999999999</v>
      </c>
      <c r="Q9" s="66">
        <f t="shared" ref="Q9:Q30" si="9">RANK(P9,P$8:P$30,0)</f>
        <v>4</v>
      </c>
      <c r="R9" s="65">
        <f>VLOOKUP($A9,'Return Data'!$B$7:$R$2843,16,0)</f>
        <v>24.315799999999999</v>
      </c>
      <c r="S9" s="67">
        <f t="shared" si="4"/>
        <v>8</v>
      </c>
    </row>
    <row r="10" spans="1:20" x14ac:dyDescent="0.3">
      <c r="A10" s="63" t="s">
        <v>1462</v>
      </c>
      <c r="B10" s="64">
        <f>VLOOKUP($A10,'Return Data'!$B$7:$R$2843,3,0)</f>
        <v>44315</v>
      </c>
      <c r="C10" s="65">
        <f>VLOOKUP($A10,'Return Data'!$B$7:$R$2843,4,0)</f>
        <v>20.53</v>
      </c>
      <c r="D10" s="65">
        <f>VLOOKUP($A10,'Return Data'!$B$7:$R$2843,10,0)</f>
        <v>23.823899999999998</v>
      </c>
      <c r="E10" s="66">
        <f t="shared" si="0"/>
        <v>3</v>
      </c>
      <c r="F10" s="65">
        <f>VLOOKUP($A10,'Return Data'!$B$7:$R$2843,11,0)</f>
        <v>45.9133</v>
      </c>
      <c r="G10" s="66">
        <f t="shared" si="1"/>
        <v>6</v>
      </c>
      <c r="H10" s="65">
        <f>VLOOKUP($A10,'Return Data'!$B$7:$R$2843,12,0)</f>
        <v>76.223200000000006</v>
      </c>
      <c r="I10" s="66">
        <f t="shared" si="5"/>
        <v>3</v>
      </c>
      <c r="J10" s="65">
        <f>VLOOKUP($A10,'Return Data'!$B$7:$R$2843,13,0)</f>
        <v>100.4883</v>
      </c>
      <c r="K10" s="66">
        <f t="shared" si="6"/>
        <v>5</v>
      </c>
      <c r="L10" s="65">
        <f>VLOOKUP($A10,'Return Data'!$B$7:$R$2843,17,0)</f>
        <v>39.3767</v>
      </c>
      <c r="M10" s="66">
        <f t="shared" si="7"/>
        <v>2</v>
      </c>
      <c r="N10" s="65"/>
      <c r="O10" s="66"/>
      <c r="P10" s="65"/>
      <c r="Q10" s="66"/>
      <c r="R10" s="65">
        <f>VLOOKUP($A10,'Return Data'!$B$7:$R$2843,16,0)</f>
        <v>35.6051</v>
      </c>
      <c r="S10" s="67">
        <f t="shared" si="4"/>
        <v>2</v>
      </c>
    </row>
    <row r="11" spans="1:20" x14ac:dyDescent="0.3">
      <c r="A11" s="63" t="s">
        <v>1464</v>
      </c>
      <c r="B11" s="64">
        <f>VLOOKUP($A11,'Return Data'!$B$7:$R$2843,3,0)</f>
        <v>44315</v>
      </c>
      <c r="C11" s="65">
        <f>VLOOKUP($A11,'Return Data'!$B$7:$R$2843,4,0)</f>
        <v>16.98</v>
      </c>
      <c r="D11" s="65">
        <f>VLOOKUP($A11,'Return Data'!$B$7:$R$2843,10,0)</f>
        <v>21.633199999999999</v>
      </c>
      <c r="E11" s="66">
        <f t="shared" si="0"/>
        <v>8</v>
      </c>
      <c r="F11" s="65">
        <f>VLOOKUP($A11,'Return Data'!$B$7:$R$2843,11,0)</f>
        <v>43.898299999999999</v>
      </c>
      <c r="G11" s="66">
        <f t="shared" si="1"/>
        <v>13</v>
      </c>
      <c r="H11" s="65">
        <f>VLOOKUP($A11,'Return Data'!$B$7:$R$2843,12,0)</f>
        <v>67.126000000000005</v>
      </c>
      <c r="I11" s="66">
        <f t="shared" si="5"/>
        <v>11</v>
      </c>
      <c r="J11" s="65">
        <f>VLOOKUP($A11,'Return Data'!$B$7:$R$2843,13,0)</f>
        <v>99.2958</v>
      </c>
      <c r="K11" s="66">
        <f t="shared" si="6"/>
        <v>6</v>
      </c>
      <c r="L11" s="65">
        <f>VLOOKUP($A11,'Return Data'!$B$7:$R$2843,17,0)</f>
        <v>27.667300000000001</v>
      </c>
      <c r="M11" s="66">
        <f t="shared" si="7"/>
        <v>8</v>
      </c>
      <c r="N11" s="65"/>
      <c r="O11" s="66"/>
      <c r="P11" s="65"/>
      <c r="Q11" s="66"/>
      <c r="R11" s="65">
        <f>VLOOKUP($A11,'Return Data'!$B$7:$R$2843,16,0)</f>
        <v>27.1707</v>
      </c>
      <c r="S11" s="67">
        <f t="shared" si="4"/>
        <v>5</v>
      </c>
    </row>
    <row r="12" spans="1:20" x14ac:dyDescent="0.3">
      <c r="A12" s="63" t="s">
        <v>1466</v>
      </c>
      <c r="B12" s="64">
        <f>VLOOKUP($A12,'Return Data'!$B$7:$R$2843,3,0)</f>
        <v>44315</v>
      </c>
      <c r="C12" s="65">
        <f>VLOOKUP($A12,'Return Data'!$B$7:$R$2843,4,0)</f>
        <v>87.739000000000004</v>
      </c>
      <c r="D12" s="65">
        <f>VLOOKUP($A12,'Return Data'!$B$7:$R$2843,10,0)</f>
        <v>17.951000000000001</v>
      </c>
      <c r="E12" s="66">
        <f t="shared" si="0"/>
        <v>16</v>
      </c>
      <c r="F12" s="65">
        <f>VLOOKUP($A12,'Return Data'!$B$7:$R$2843,11,0)</f>
        <v>36.820700000000002</v>
      </c>
      <c r="G12" s="66">
        <f t="shared" si="1"/>
        <v>23</v>
      </c>
      <c r="H12" s="65">
        <f>VLOOKUP($A12,'Return Data'!$B$7:$R$2843,12,0)</f>
        <v>62.029499999999999</v>
      </c>
      <c r="I12" s="66">
        <f t="shared" si="5"/>
        <v>19</v>
      </c>
      <c r="J12" s="65">
        <f>VLOOKUP($A12,'Return Data'!$B$7:$R$2843,13,0)</f>
        <v>92.524100000000004</v>
      </c>
      <c r="K12" s="66">
        <f t="shared" si="6"/>
        <v>14</v>
      </c>
      <c r="L12" s="65">
        <f>VLOOKUP($A12,'Return Data'!$B$7:$R$2843,17,0)</f>
        <v>23.371099999999998</v>
      </c>
      <c r="M12" s="66">
        <f t="shared" si="7"/>
        <v>13</v>
      </c>
      <c r="N12" s="65">
        <f>VLOOKUP($A12,'Return Data'!$B$7:$R$2843,14,0)</f>
        <v>8.2925000000000004</v>
      </c>
      <c r="O12" s="66">
        <f t="shared" si="8"/>
        <v>8</v>
      </c>
      <c r="P12" s="65">
        <f>VLOOKUP($A12,'Return Data'!$B$7:$R$2843,15,0)</f>
        <v>14.9122</v>
      </c>
      <c r="Q12" s="66">
        <f t="shared" si="9"/>
        <v>10</v>
      </c>
      <c r="R12" s="65">
        <f>VLOOKUP($A12,'Return Data'!$B$7:$R$2843,16,0)</f>
        <v>21.328399999999998</v>
      </c>
      <c r="S12" s="67">
        <f t="shared" si="4"/>
        <v>12</v>
      </c>
    </row>
    <row r="13" spans="1:20" x14ac:dyDescent="0.3">
      <c r="A13" s="63" t="s">
        <v>1468</v>
      </c>
      <c r="B13" s="64">
        <f>VLOOKUP($A13,'Return Data'!$B$7:$R$2843,3,0)</f>
        <v>44315</v>
      </c>
      <c r="C13" s="65">
        <f>VLOOKUP($A13,'Return Data'!$B$7:$R$2843,4,0)</f>
        <v>18.712</v>
      </c>
      <c r="D13" s="65">
        <f>VLOOKUP($A13,'Return Data'!$B$7:$R$2843,10,0)</f>
        <v>19.8796</v>
      </c>
      <c r="E13" s="66">
        <f t="shared" si="0"/>
        <v>12</v>
      </c>
      <c r="F13" s="65">
        <f>VLOOKUP($A13,'Return Data'!$B$7:$R$2843,11,0)</f>
        <v>45.550699999999999</v>
      </c>
      <c r="G13" s="66">
        <f t="shared" si="1"/>
        <v>8</v>
      </c>
      <c r="H13" s="65">
        <f>VLOOKUP($A13,'Return Data'!$B$7:$R$2843,12,0)</f>
        <v>68.941900000000004</v>
      </c>
      <c r="I13" s="66">
        <f t="shared" si="5"/>
        <v>8</v>
      </c>
      <c r="J13" s="65">
        <f>VLOOKUP($A13,'Return Data'!$B$7:$R$2843,13,0)</f>
        <v>94.471000000000004</v>
      </c>
      <c r="K13" s="66">
        <f t="shared" si="6"/>
        <v>11</v>
      </c>
      <c r="L13" s="65">
        <f>VLOOKUP($A13,'Return Data'!$B$7:$R$2843,17,0)</f>
        <v>29.908799999999999</v>
      </c>
      <c r="M13" s="66">
        <f t="shared" si="7"/>
        <v>5</v>
      </c>
      <c r="N13" s="65"/>
      <c r="O13" s="66"/>
      <c r="P13" s="65"/>
      <c r="Q13" s="66"/>
      <c r="R13" s="65">
        <f>VLOOKUP($A13,'Return Data'!$B$7:$R$2843,16,0)</f>
        <v>32.531799999999997</v>
      </c>
      <c r="S13" s="67">
        <f t="shared" si="4"/>
        <v>4</v>
      </c>
    </row>
    <row r="14" spans="1:20" x14ac:dyDescent="0.3">
      <c r="A14" s="63" t="s">
        <v>1471</v>
      </c>
      <c r="B14" s="64">
        <f>VLOOKUP($A14,'Return Data'!$B$7:$R$2843,3,0)</f>
        <v>44315</v>
      </c>
      <c r="C14" s="65">
        <f>VLOOKUP($A14,'Return Data'!$B$7:$R$2843,4,0)</f>
        <v>75.012200000000007</v>
      </c>
      <c r="D14" s="65">
        <f>VLOOKUP($A14,'Return Data'!$B$7:$R$2843,10,0)</f>
        <v>15.039300000000001</v>
      </c>
      <c r="E14" s="66">
        <f t="shared" si="0"/>
        <v>21</v>
      </c>
      <c r="F14" s="65">
        <f>VLOOKUP($A14,'Return Data'!$B$7:$R$2843,11,0)</f>
        <v>44.403100000000002</v>
      </c>
      <c r="G14" s="66">
        <f t="shared" si="1"/>
        <v>12</v>
      </c>
      <c r="H14" s="65">
        <f>VLOOKUP($A14,'Return Data'!$B$7:$R$2843,12,0)</f>
        <v>66.713800000000006</v>
      </c>
      <c r="I14" s="66">
        <f t="shared" si="5"/>
        <v>12</v>
      </c>
      <c r="J14" s="65">
        <f>VLOOKUP($A14,'Return Data'!$B$7:$R$2843,13,0)</f>
        <v>88.412700000000001</v>
      </c>
      <c r="K14" s="66">
        <f t="shared" si="6"/>
        <v>18</v>
      </c>
      <c r="L14" s="65">
        <f>VLOOKUP($A14,'Return Data'!$B$7:$R$2843,17,0)</f>
        <v>13.4405</v>
      </c>
      <c r="M14" s="66">
        <f t="shared" si="7"/>
        <v>19</v>
      </c>
      <c r="N14" s="65">
        <f>VLOOKUP($A14,'Return Data'!$B$7:$R$2843,14,0)</f>
        <v>4.6517999999999997</v>
      </c>
      <c r="O14" s="66">
        <f t="shared" si="8"/>
        <v>12</v>
      </c>
      <c r="P14" s="65">
        <f>VLOOKUP($A14,'Return Data'!$B$7:$R$2843,15,0)</f>
        <v>12.440099999999999</v>
      </c>
      <c r="Q14" s="66">
        <f t="shared" si="9"/>
        <v>13</v>
      </c>
      <c r="R14" s="65">
        <f>VLOOKUP($A14,'Return Data'!$B$7:$R$2843,16,0)</f>
        <v>19.341200000000001</v>
      </c>
      <c r="S14" s="67">
        <f t="shared" si="4"/>
        <v>14</v>
      </c>
    </row>
    <row r="15" spans="1:20" x14ac:dyDescent="0.3">
      <c r="A15" s="63" t="s">
        <v>1472</v>
      </c>
      <c r="B15" s="64">
        <f>VLOOKUP($A15,'Return Data'!$B$7:$R$2843,3,0)</f>
        <v>44315</v>
      </c>
      <c r="C15" s="65">
        <f>VLOOKUP($A15,'Return Data'!$B$7:$R$2843,4,0)</f>
        <v>60.040999999999997</v>
      </c>
      <c r="D15" s="65">
        <f>VLOOKUP($A15,'Return Data'!$B$7:$R$2843,10,0)</f>
        <v>18.5855</v>
      </c>
      <c r="E15" s="66">
        <f t="shared" si="0"/>
        <v>14</v>
      </c>
      <c r="F15" s="65">
        <f>VLOOKUP($A15,'Return Data'!$B$7:$R$2843,11,0)</f>
        <v>45.8474</v>
      </c>
      <c r="G15" s="66">
        <f t="shared" si="1"/>
        <v>7</v>
      </c>
      <c r="H15" s="65">
        <f>VLOOKUP($A15,'Return Data'!$B$7:$R$2843,12,0)</f>
        <v>64.536500000000004</v>
      </c>
      <c r="I15" s="66">
        <f t="shared" si="5"/>
        <v>14</v>
      </c>
      <c r="J15" s="65">
        <f>VLOOKUP($A15,'Return Data'!$B$7:$R$2843,13,0)</f>
        <v>93.624399999999994</v>
      </c>
      <c r="K15" s="66">
        <f t="shared" si="6"/>
        <v>13</v>
      </c>
      <c r="L15" s="65">
        <f>VLOOKUP($A15,'Return Data'!$B$7:$R$2843,17,0)</f>
        <v>13.357100000000001</v>
      </c>
      <c r="M15" s="66">
        <f t="shared" si="7"/>
        <v>20</v>
      </c>
      <c r="N15" s="65">
        <f>VLOOKUP($A15,'Return Data'!$B$7:$R$2843,14,0)</f>
        <v>6.1420000000000003</v>
      </c>
      <c r="O15" s="66">
        <f t="shared" si="8"/>
        <v>10</v>
      </c>
      <c r="P15" s="65">
        <f>VLOOKUP($A15,'Return Data'!$B$7:$R$2843,15,0)</f>
        <v>17.548100000000002</v>
      </c>
      <c r="Q15" s="66">
        <f t="shared" si="9"/>
        <v>6</v>
      </c>
      <c r="R15" s="65">
        <f>VLOOKUP($A15,'Return Data'!$B$7:$R$2843,16,0)</f>
        <v>17.2883</v>
      </c>
      <c r="S15" s="67">
        <f t="shared" si="4"/>
        <v>16</v>
      </c>
    </row>
    <row r="16" spans="1:20" x14ac:dyDescent="0.3">
      <c r="A16" s="63" t="s">
        <v>1475</v>
      </c>
      <c r="B16" s="64">
        <f>VLOOKUP($A16,'Return Data'!$B$7:$R$2843,3,0)</f>
        <v>44315</v>
      </c>
      <c r="C16" s="65">
        <f>VLOOKUP($A16,'Return Data'!$B$7:$R$2843,4,0)</f>
        <v>71.310299999999998</v>
      </c>
      <c r="D16" s="65">
        <f>VLOOKUP($A16,'Return Data'!$B$7:$R$2843,10,0)</f>
        <v>18.860399999999998</v>
      </c>
      <c r="E16" s="66">
        <f t="shared" si="0"/>
        <v>13</v>
      </c>
      <c r="F16" s="65">
        <f>VLOOKUP($A16,'Return Data'!$B$7:$R$2843,11,0)</f>
        <v>40.7928</v>
      </c>
      <c r="G16" s="66">
        <f t="shared" si="1"/>
        <v>19</v>
      </c>
      <c r="H16" s="65">
        <f>VLOOKUP($A16,'Return Data'!$B$7:$R$2843,12,0)</f>
        <v>64.414400000000001</v>
      </c>
      <c r="I16" s="66">
        <f t="shared" si="5"/>
        <v>15</v>
      </c>
      <c r="J16" s="65">
        <f>VLOOKUP($A16,'Return Data'!$B$7:$R$2843,13,0)</f>
        <v>96.642099999999999</v>
      </c>
      <c r="K16" s="66">
        <f t="shared" si="6"/>
        <v>8</v>
      </c>
      <c r="L16" s="65">
        <f>VLOOKUP($A16,'Return Data'!$B$7:$R$2843,17,0)</f>
        <v>17.384499999999999</v>
      </c>
      <c r="M16" s="66">
        <f t="shared" si="7"/>
        <v>16</v>
      </c>
      <c r="N16" s="65">
        <f>VLOOKUP($A16,'Return Data'!$B$7:$R$2843,14,0)</f>
        <v>2.5575000000000001</v>
      </c>
      <c r="O16" s="66">
        <f t="shared" si="8"/>
        <v>14</v>
      </c>
      <c r="P16" s="65">
        <f>VLOOKUP($A16,'Return Data'!$B$7:$R$2843,15,0)</f>
        <v>12.671200000000001</v>
      </c>
      <c r="Q16" s="66">
        <f t="shared" si="9"/>
        <v>12</v>
      </c>
      <c r="R16" s="65">
        <f>VLOOKUP($A16,'Return Data'!$B$7:$R$2843,16,0)</f>
        <v>16.0197</v>
      </c>
      <c r="S16" s="67">
        <f t="shared" si="4"/>
        <v>18</v>
      </c>
    </row>
    <row r="17" spans="1:19" x14ac:dyDescent="0.3">
      <c r="A17" s="63" t="s">
        <v>1477</v>
      </c>
      <c r="B17" s="64">
        <f>VLOOKUP($A17,'Return Data'!$B$7:$R$2843,3,0)</f>
        <v>44315</v>
      </c>
      <c r="C17" s="65">
        <f>VLOOKUP($A17,'Return Data'!$B$7:$R$2843,4,0)</f>
        <v>39.729999999999997</v>
      </c>
      <c r="D17" s="65">
        <f>VLOOKUP($A17,'Return Data'!$B$7:$R$2843,10,0)</f>
        <v>16.510300000000001</v>
      </c>
      <c r="E17" s="66">
        <f t="shared" si="0"/>
        <v>18</v>
      </c>
      <c r="F17" s="65">
        <f>VLOOKUP($A17,'Return Data'!$B$7:$R$2843,11,0)</f>
        <v>44.472700000000003</v>
      </c>
      <c r="G17" s="66">
        <f t="shared" si="1"/>
        <v>11</v>
      </c>
      <c r="H17" s="65">
        <f>VLOOKUP($A17,'Return Data'!$B$7:$R$2843,12,0)</f>
        <v>67.284199999999998</v>
      </c>
      <c r="I17" s="66">
        <f t="shared" si="5"/>
        <v>10</v>
      </c>
      <c r="J17" s="65">
        <f>VLOOKUP($A17,'Return Data'!$B$7:$R$2843,13,0)</f>
        <v>100.8595</v>
      </c>
      <c r="K17" s="66">
        <f t="shared" si="6"/>
        <v>4</v>
      </c>
      <c r="L17" s="65">
        <f>VLOOKUP($A17,'Return Data'!$B$7:$R$2843,17,0)</f>
        <v>23.9955</v>
      </c>
      <c r="M17" s="66">
        <f t="shared" si="7"/>
        <v>11</v>
      </c>
      <c r="N17" s="65">
        <f>VLOOKUP($A17,'Return Data'!$B$7:$R$2843,14,0)</f>
        <v>9.9710000000000001</v>
      </c>
      <c r="O17" s="66">
        <f t="shared" si="8"/>
        <v>7</v>
      </c>
      <c r="P17" s="65">
        <f>VLOOKUP($A17,'Return Data'!$B$7:$R$2843,15,0)</f>
        <v>15.0761</v>
      </c>
      <c r="Q17" s="66">
        <f t="shared" si="9"/>
        <v>8</v>
      </c>
      <c r="R17" s="65">
        <f>VLOOKUP($A17,'Return Data'!$B$7:$R$2843,16,0)</f>
        <v>15.1335</v>
      </c>
      <c r="S17" s="67">
        <f t="shared" si="4"/>
        <v>20</v>
      </c>
    </row>
    <row r="18" spans="1:19" x14ac:dyDescent="0.3">
      <c r="A18" s="63" t="s">
        <v>1479</v>
      </c>
      <c r="B18" s="64">
        <f>VLOOKUP($A18,'Return Data'!$B$7:$R$2843,3,0)</f>
        <v>44315</v>
      </c>
      <c r="C18" s="65">
        <f>VLOOKUP($A18,'Return Data'!$B$7:$R$2843,4,0)</f>
        <v>13.99</v>
      </c>
      <c r="D18" s="65">
        <f>VLOOKUP($A18,'Return Data'!$B$7:$R$2843,10,0)</f>
        <v>21.758099999999999</v>
      </c>
      <c r="E18" s="66">
        <f t="shared" si="0"/>
        <v>7</v>
      </c>
      <c r="F18" s="65">
        <f>VLOOKUP($A18,'Return Data'!$B$7:$R$2843,11,0)</f>
        <v>46.338900000000002</v>
      </c>
      <c r="G18" s="66">
        <f t="shared" si="1"/>
        <v>5</v>
      </c>
      <c r="H18" s="65">
        <f>VLOOKUP($A18,'Return Data'!$B$7:$R$2843,12,0)</f>
        <v>64.7821</v>
      </c>
      <c r="I18" s="66">
        <f t="shared" si="5"/>
        <v>13</v>
      </c>
      <c r="J18" s="65">
        <f>VLOOKUP($A18,'Return Data'!$B$7:$R$2843,13,0)</f>
        <v>84.3215</v>
      </c>
      <c r="K18" s="66">
        <f t="shared" si="6"/>
        <v>20</v>
      </c>
      <c r="L18" s="65">
        <f>VLOOKUP($A18,'Return Data'!$B$7:$R$2843,17,0)</f>
        <v>18.942599999999999</v>
      </c>
      <c r="M18" s="66">
        <f t="shared" si="7"/>
        <v>14</v>
      </c>
      <c r="N18" s="65">
        <f>VLOOKUP($A18,'Return Data'!$B$7:$R$2843,14,0)</f>
        <v>7.1990999999999996</v>
      </c>
      <c r="O18" s="66">
        <f t="shared" si="8"/>
        <v>9</v>
      </c>
      <c r="P18" s="65"/>
      <c r="Q18" s="66"/>
      <c r="R18" s="65">
        <f>VLOOKUP($A18,'Return Data'!$B$7:$R$2843,16,0)</f>
        <v>9.0939999999999994</v>
      </c>
      <c r="S18" s="67">
        <f t="shared" si="4"/>
        <v>23</v>
      </c>
    </row>
    <row r="19" spans="1:19" x14ac:dyDescent="0.3">
      <c r="A19" s="63" t="s">
        <v>1480</v>
      </c>
      <c r="B19" s="64">
        <f>VLOOKUP($A19,'Return Data'!$B$7:$R$2843,3,0)</f>
        <v>44315</v>
      </c>
      <c r="C19" s="65">
        <f>VLOOKUP($A19,'Return Data'!$B$7:$R$2843,4,0)</f>
        <v>17.48</v>
      </c>
      <c r="D19" s="65">
        <f>VLOOKUP($A19,'Return Data'!$B$7:$R$2843,10,0)</f>
        <v>14.9244</v>
      </c>
      <c r="E19" s="66">
        <f t="shared" si="0"/>
        <v>22</v>
      </c>
      <c r="F19" s="65">
        <f>VLOOKUP($A19,'Return Data'!$B$7:$R$2843,11,0)</f>
        <v>38.840299999999999</v>
      </c>
      <c r="G19" s="66">
        <f t="shared" ref="G19" si="10">RANK(F19,F$8:F$30,0)</f>
        <v>21</v>
      </c>
      <c r="H19" s="65">
        <f>VLOOKUP($A19,'Return Data'!$B$7:$R$2843,12,0)</f>
        <v>63.977499999999999</v>
      </c>
      <c r="I19" s="66">
        <f t="shared" si="5"/>
        <v>17</v>
      </c>
      <c r="J19" s="65">
        <f>VLOOKUP($A19,'Return Data'!$B$7:$R$2843,13,0)</f>
        <v>88.565299999999993</v>
      </c>
      <c r="K19" s="66">
        <f t="shared" si="6"/>
        <v>17</v>
      </c>
      <c r="L19" s="65"/>
      <c r="M19" s="66"/>
      <c r="N19" s="65"/>
      <c r="O19" s="66"/>
      <c r="P19" s="65"/>
      <c r="Q19" s="66"/>
      <c r="R19" s="65">
        <f>VLOOKUP($A19,'Return Data'!$B$7:$R$2843,16,0)</f>
        <v>60.826700000000002</v>
      </c>
      <c r="S19" s="67">
        <f t="shared" si="4"/>
        <v>1</v>
      </c>
    </row>
    <row r="20" spans="1:19" x14ac:dyDescent="0.3">
      <c r="A20" s="63" t="s">
        <v>1482</v>
      </c>
      <c r="B20" s="64">
        <f>VLOOKUP($A20,'Return Data'!$B$7:$R$2843,3,0)</f>
        <v>44315</v>
      </c>
      <c r="C20" s="65">
        <f>VLOOKUP($A20,'Return Data'!$B$7:$R$2843,4,0)</f>
        <v>16.3</v>
      </c>
      <c r="D20" s="65">
        <f>VLOOKUP($A20,'Return Data'!$B$7:$R$2843,10,0)</f>
        <v>15.766999999999999</v>
      </c>
      <c r="E20" s="66">
        <f t="shared" si="0"/>
        <v>20</v>
      </c>
      <c r="F20" s="65">
        <f>VLOOKUP($A20,'Return Data'!$B$7:$R$2843,11,0)</f>
        <v>43.107999999999997</v>
      </c>
      <c r="G20" s="66">
        <f>RANK(F20,F$8:F$30,0)</f>
        <v>16</v>
      </c>
      <c r="H20" s="65">
        <f>VLOOKUP($A20,'Return Data'!$B$7:$R$2843,12,0)</f>
        <v>55.238100000000003</v>
      </c>
      <c r="I20" s="66">
        <f t="shared" si="5"/>
        <v>22</v>
      </c>
      <c r="J20" s="65">
        <f>VLOOKUP($A20,'Return Data'!$B$7:$R$2843,13,0)</f>
        <v>75.646600000000007</v>
      </c>
      <c r="K20" s="66">
        <f t="shared" si="6"/>
        <v>22</v>
      </c>
      <c r="L20" s="65">
        <f>VLOOKUP($A20,'Return Data'!$B$7:$R$2843,17,0)</f>
        <v>23.686199999999999</v>
      </c>
      <c r="M20" s="66">
        <f t="shared" si="7"/>
        <v>12</v>
      </c>
      <c r="N20" s="65"/>
      <c r="O20" s="66"/>
      <c r="P20" s="65"/>
      <c r="Q20" s="66"/>
      <c r="R20" s="65">
        <f>VLOOKUP($A20,'Return Data'!$B$7:$R$2843,16,0)</f>
        <v>21.596599999999999</v>
      </c>
      <c r="S20" s="67">
        <f t="shared" si="4"/>
        <v>11</v>
      </c>
    </row>
    <row r="21" spans="1:19" x14ac:dyDescent="0.3">
      <c r="A21" s="63" t="s">
        <v>1484</v>
      </c>
      <c r="B21" s="64">
        <f>VLOOKUP($A21,'Return Data'!$B$7:$R$2843,3,0)</f>
        <v>44315</v>
      </c>
      <c r="C21" s="65">
        <f>VLOOKUP($A21,'Return Data'!$B$7:$R$2843,4,0)</f>
        <v>13.296099999999999</v>
      </c>
      <c r="D21" s="65">
        <f>VLOOKUP($A21,'Return Data'!$B$7:$R$2843,10,0)</f>
        <v>12.9535</v>
      </c>
      <c r="E21" s="66">
        <f t="shared" si="0"/>
        <v>23</v>
      </c>
      <c r="F21" s="65">
        <f>VLOOKUP($A21,'Return Data'!$B$7:$R$2843,11,0)</f>
        <v>40.556699999999999</v>
      </c>
      <c r="G21" s="66">
        <f>RANK(F21,F$8:F$30,0)</f>
        <v>20</v>
      </c>
      <c r="H21" s="65">
        <f>VLOOKUP($A21,'Return Data'!$B$7:$R$2843,12,0)</f>
        <v>55.002299999999998</v>
      </c>
      <c r="I21" s="66">
        <f t="shared" si="5"/>
        <v>23</v>
      </c>
      <c r="J21" s="65">
        <f>VLOOKUP($A21,'Return Data'!$B$7:$R$2843,13,0)</f>
        <v>80.068799999999996</v>
      </c>
      <c r="K21" s="66">
        <f t="shared" si="6"/>
        <v>21</v>
      </c>
      <c r="L21" s="65"/>
      <c r="M21" s="66"/>
      <c r="N21" s="65"/>
      <c r="O21" s="66"/>
      <c r="P21" s="65"/>
      <c r="Q21" s="66"/>
      <c r="R21" s="65">
        <f>VLOOKUP($A21,'Return Data'!$B$7:$R$2843,16,0)</f>
        <v>26.8643</v>
      </c>
      <c r="S21" s="67">
        <f t="shared" si="4"/>
        <v>6</v>
      </c>
    </row>
    <row r="22" spans="1:19" x14ac:dyDescent="0.3">
      <c r="A22" s="63" t="s">
        <v>1487</v>
      </c>
      <c r="B22" s="64">
        <f>VLOOKUP($A22,'Return Data'!$B$7:$R$2843,3,0)</f>
        <v>44315</v>
      </c>
      <c r="C22" s="65">
        <f>VLOOKUP($A22,'Return Data'!$B$7:$R$2843,4,0)</f>
        <v>137.17599999999999</v>
      </c>
      <c r="D22" s="65">
        <f>VLOOKUP($A22,'Return Data'!$B$7:$R$2843,10,0)</f>
        <v>22.499400000000001</v>
      </c>
      <c r="E22" s="66">
        <f t="shared" si="0"/>
        <v>6</v>
      </c>
      <c r="F22" s="65">
        <f>VLOOKUP($A22,'Return Data'!$B$7:$R$2843,11,0)</f>
        <v>53.831299999999999</v>
      </c>
      <c r="G22" s="66">
        <f t="shared" ref="G22:G30" si="11">RANK(F22,F$8:F$30,0)</f>
        <v>2</v>
      </c>
      <c r="H22" s="65">
        <f>VLOOKUP($A22,'Return Data'!$B$7:$R$2843,12,0)</f>
        <v>84.709000000000003</v>
      </c>
      <c r="I22" s="66">
        <f t="shared" si="5"/>
        <v>2</v>
      </c>
      <c r="J22" s="65">
        <f>VLOOKUP($A22,'Return Data'!$B$7:$R$2843,13,0)</f>
        <v>116.1001</v>
      </c>
      <c r="K22" s="66">
        <f t="shared" si="6"/>
        <v>2</v>
      </c>
      <c r="L22" s="65">
        <f>VLOOKUP($A22,'Return Data'!$B$7:$R$2843,17,0)</f>
        <v>33.5075</v>
      </c>
      <c r="M22" s="66">
        <f t="shared" si="7"/>
        <v>3</v>
      </c>
      <c r="N22" s="65">
        <f>VLOOKUP($A22,'Return Data'!$B$7:$R$2843,14,0)</f>
        <v>16.076000000000001</v>
      </c>
      <c r="O22" s="66">
        <f t="shared" si="8"/>
        <v>3</v>
      </c>
      <c r="P22" s="65">
        <f>VLOOKUP($A22,'Return Data'!$B$7:$R$2843,15,0)</f>
        <v>19.918500000000002</v>
      </c>
      <c r="Q22" s="66">
        <f t="shared" si="9"/>
        <v>3</v>
      </c>
      <c r="R22" s="65">
        <f>VLOOKUP($A22,'Return Data'!$B$7:$R$2843,16,0)</f>
        <v>19.8203</v>
      </c>
      <c r="S22" s="67">
        <f t="shared" si="4"/>
        <v>13</v>
      </c>
    </row>
    <row r="23" spans="1:19" x14ac:dyDescent="0.3">
      <c r="A23" s="63" t="s">
        <v>1488</v>
      </c>
      <c r="B23" s="64">
        <f>VLOOKUP($A23,'Return Data'!$B$7:$R$2843,3,0)</f>
        <v>44315</v>
      </c>
      <c r="C23" s="65">
        <f>VLOOKUP($A23,'Return Data'!$B$7:$R$2843,4,0)</f>
        <v>34.124000000000002</v>
      </c>
      <c r="D23" s="65">
        <f>VLOOKUP($A23,'Return Data'!$B$7:$R$2843,10,0)</f>
        <v>22.607099999999999</v>
      </c>
      <c r="E23" s="66">
        <f t="shared" si="0"/>
        <v>5</v>
      </c>
      <c r="F23" s="65">
        <f>VLOOKUP($A23,'Return Data'!$B$7:$R$2843,11,0)</f>
        <v>46.889899999999997</v>
      </c>
      <c r="G23" s="66">
        <f t="shared" si="11"/>
        <v>4</v>
      </c>
      <c r="H23" s="65">
        <f>VLOOKUP($A23,'Return Data'!$B$7:$R$2843,12,0)</f>
        <v>69.982600000000005</v>
      </c>
      <c r="I23" s="66">
        <f t="shared" si="5"/>
        <v>5</v>
      </c>
      <c r="J23" s="65">
        <f>VLOOKUP($A23,'Return Data'!$B$7:$R$2843,13,0)</f>
        <v>95.452200000000005</v>
      </c>
      <c r="K23" s="66">
        <f t="shared" si="6"/>
        <v>10</v>
      </c>
      <c r="L23" s="65">
        <f>VLOOKUP($A23,'Return Data'!$B$7:$R$2843,17,0)</f>
        <v>15.8782</v>
      </c>
      <c r="M23" s="66">
        <f t="shared" si="7"/>
        <v>17</v>
      </c>
      <c r="N23" s="65">
        <f>VLOOKUP($A23,'Return Data'!$B$7:$R$2843,14,0)</f>
        <v>5.1935000000000002</v>
      </c>
      <c r="O23" s="66">
        <f t="shared" si="8"/>
        <v>11</v>
      </c>
      <c r="P23" s="65">
        <f>VLOOKUP($A23,'Return Data'!$B$7:$R$2843,15,0)</f>
        <v>18.283899999999999</v>
      </c>
      <c r="Q23" s="66">
        <f t="shared" si="9"/>
        <v>5</v>
      </c>
      <c r="R23" s="65">
        <f>VLOOKUP($A23,'Return Data'!$B$7:$R$2843,16,0)</f>
        <v>19.2561</v>
      </c>
      <c r="S23" s="67">
        <f t="shared" si="4"/>
        <v>15</v>
      </c>
    </row>
    <row r="24" spans="1:19" x14ac:dyDescent="0.3">
      <c r="A24" s="63" t="s">
        <v>1491</v>
      </c>
      <c r="B24" s="64">
        <f>VLOOKUP($A24,'Return Data'!$B$7:$R$2843,3,0)</f>
        <v>44315</v>
      </c>
      <c r="C24" s="65">
        <f>VLOOKUP($A24,'Return Data'!$B$7:$R$2843,4,0)</f>
        <v>67.182900000000004</v>
      </c>
      <c r="D24" s="65">
        <f>VLOOKUP($A24,'Return Data'!$B$7:$R$2843,10,0)</f>
        <v>24.433299999999999</v>
      </c>
      <c r="E24" s="66">
        <f t="shared" si="0"/>
        <v>2</v>
      </c>
      <c r="F24" s="65">
        <f>VLOOKUP($A24,'Return Data'!$B$7:$R$2843,11,0)</f>
        <v>50.832099999999997</v>
      </c>
      <c r="G24" s="66">
        <f t="shared" si="11"/>
        <v>3</v>
      </c>
      <c r="H24" s="65">
        <f>VLOOKUP($A24,'Return Data'!$B$7:$R$2843,12,0)</f>
        <v>72.626800000000003</v>
      </c>
      <c r="I24" s="66">
        <f t="shared" si="5"/>
        <v>4</v>
      </c>
      <c r="J24" s="65">
        <f>VLOOKUP($A24,'Return Data'!$B$7:$R$2843,13,0)</f>
        <v>102.0964</v>
      </c>
      <c r="K24" s="66">
        <f t="shared" si="6"/>
        <v>3</v>
      </c>
      <c r="L24" s="65">
        <f>VLOOKUP($A24,'Return Data'!$B$7:$R$2843,17,0)</f>
        <v>25.467099999999999</v>
      </c>
      <c r="M24" s="66">
        <f t="shared" si="7"/>
        <v>9</v>
      </c>
      <c r="N24" s="65">
        <f>VLOOKUP($A24,'Return Data'!$B$7:$R$2843,14,0)</f>
        <v>11.092599999999999</v>
      </c>
      <c r="O24" s="66">
        <f t="shared" si="8"/>
        <v>5</v>
      </c>
      <c r="P24" s="65">
        <f>VLOOKUP($A24,'Return Data'!$B$7:$R$2843,15,0)</f>
        <v>20.746700000000001</v>
      </c>
      <c r="Q24" s="66">
        <f t="shared" si="9"/>
        <v>2</v>
      </c>
      <c r="R24" s="65">
        <f>VLOOKUP($A24,'Return Data'!$B$7:$R$2843,16,0)</f>
        <v>24.276</v>
      </c>
      <c r="S24" s="67">
        <f t="shared" si="4"/>
        <v>9</v>
      </c>
    </row>
    <row r="25" spans="1:19" x14ac:dyDescent="0.3">
      <c r="A25" s="63" t="s">
        <v>1492</v>
      </c>
      <c r="B25" s="64">
        <f>VLOOKUP($A25,'Return Data'!$B$7:$R$2843,3,0)</f>
        <v>44315</v>
      </c>
      <c r="C25" s="65">
        <f>VLOOKUP($A25,'Return Data'!$B$7:$R$2843,4,0)</f>
        <v>17.59</v>
      </c>
      <c r="D25" s="65">
        <f>VLOOKUP($A25,'Return Data'!$B$7:$R$2843,10,0)</f>
        <v>18.4512</v>
      </c>
      <c r="E25" s="66">
        <f t="shared" si="0"/>
        <v>15</v>
      </c>
      <c r="F25" s="65">
        <f>VLOOKUP($A25,'Return Data'!$B$7:$R$2843,11,0)</f>
        <v>44.773699999999998</v>
      </c>
      <c r="G25" s="66">
        <f t="shared" si="11"/>
        <v>10</v>
      </c>
      <c r="H25" s="65">
        <f>VLOOKUP($A25,'Return Data'!$B$7:$R$2843,12,0)</f>
        <v>63.4758</v>
      </c>
      <c r="I25" s="66">
        <f t="shared" si="5"/>
        <v>18</v>
      </c>
      <c r="J25" s="65">
        <f>VLOOKUP($A25,'Return Data'!$B$7:$R$2843,13,0)</f>
        <v>96.536299999999997</v>
      </c>
      <c r="K25" s="66">
        <f t="shared" si="6"/>
        <v>9</v>
      </c>
      <c r="L25" s="65"/>
      <c r="M25" s="66"/>
      <c r="N25" s="65"/>
      <c r="O25" s="66"/>
      <c r="P25" s="65"/>
      <c r="Q25" s="66"/>
      <c r="R25" s="65">
        <f>VLOOKUP($A25,'Return Data'!$B$7:$R$2843,16,0)</f>
        <v>33.308100000000003</v>
      </c>
      <c r="S25" s="67">
        <f t="shared" si="4"/>
        <v>3</v>
      </c>
    </row>
    <row r="26" spans="1:19" x14ac:dyDescent="0.3">
      <c r="A26" s="63" t="s">
        <v>1495</v>
      </c>
      <c r="B26" s="64">
        <f>VLOOKUP($A26,'Return Data'!$B$7:$R$2843,3,0)</f>
        <v>44315</v>
      </c>
      <c r="C26" s="65">
        <f>VLOOKUP($A26,'Return Data'!$B$7:$R$2843,4,0)</f>
        <v>98.593299999999999</v>
      </c>
      <c r="D26" s="65">
        <f>VLOOKUP($A26,'Return Data'!$B$7:$R$2843,10,0)</f>
        <v>34.296399999999998</v>
      </c>
      <c r="E26" s="66">
        <f t="shared" si="0"/>
        <v>1</v>
      </c>
      <c r="F26" s="65">
        <f>VLOOKUP($A26,'Return Data'!$B$7:$R$2843,11,0)</f>
        <v>58.748800000000003</v>
      </c>
      <c r="G26" s="66">
        <f t="shared" si="11"/>
        <v>1</v>
      </c>
      <c r="H26" s="65">
        <f>VLOOKUP($A26,'Return Data'!$B$7:$R$2843,12,0)</f>
        <v>99.386600000000001</v>
      </c>
      <c r="I26" s="66">
        <f t="shared" si="5"/>
        <v>1</v>
      </c>
      <c r="J26" s="65">
        <f>VLOOKUP($A26,'Return Data'!$B$7:$R$2843,13,0)</f>
        <v>173.16159999999999</v>
      </c>
      <c r="K26" s="66">
        <f t="shared" si="6"/>
        <v>1</v>
      </c>
      <c r="L26" s="65">
        <f>VLOOKUP($A26,'Return Data'!$B$7:$R$2843,17,0)</f>
        <v>39.683199999999999</v>
      </c>
      <c r="M26" s="66">
        <f t="shared" si="7"/>
        <v>1</v>
      </c>
      <c r="N26" s="65">
        <f>VLOOKUP($A26,'Return Data'!$B$7:$R$2843,14,0)</f>
        <v>24.2928</v>
      </c>
      <c r="O26" s="66">
        <f t="shared" si="8"/>
        <v>1</v>
      </c>
      <c r="P26" s="65">
        <f>VLOOKUP($A26,'Return Data'!$B$7:$R$2843,15,0)</f>
        <v>16.561199999999999</v>
      </c>
      <c r="Q26" s="66">
        <f t="shared" si="9"/>
        <v>7</v>
      </c>
      <c r="R26" s="65">
        <f>VLOOKUP($A26,'Return Data'!$B$7:$R$2843,16,0)</f>
        <v>13.6203</v>
      </c>
      <c r="S26" s="67">
        <f t="shared" si="4"/>
        <v>21</v>
      </c>
    </row>
    <row r="27" spans="1:19" x14ac:dyDescent="0.3">
      <c r="A27" s="63" t="s">
        <v>1496</v>
      </c>
      <c r="B27" s="64">
        <f>VLOOKUP($A27,'Return Data'!$B$7:$R$2843,3,0)</f>
        <v>44315</v>
      </c>
      <c r="C27" s="65">
        <f>VLOOKUP($A27,'Return Data'!$B$7:$R$2843,4,0)</f>
        <v>90.6173</v>
      </c>
      <c r="D27" s="65">
        <f>VLOOKUP($A27,'Return Data'!$B$7:$R$2843,10,0)</f>
        <v>16.394300000000001</v>
      </c>
      <c r="E27" s="66">
        <f t="shared" si="0"/>
        <v>19</v>
      </c>
      <c r="F27" s="65">
        <f>VLOOKUP($A27,'Return Data'!$B$7:$R$2843,11,0)</f>
        <v>41.869300000000003</v>
      </c>
      <c r="G27" s="66">
        <f t="shared" si="11"/>
        <v>18</v>
      </c>
      <c r="H27" s="65">
        <f>VLOOKUP($A27,'Return Data'!$B$7:$R$2843,12,0)</f>
        <v>64.370500000000007</v>
      </c>
      <c r="I27" s="66">
        <f t="shared" si="5"/>
        <v>16</v>
      </c>
      <c r="J27" s="65">
        <f>VLOOKUP($A27,'Return Data'!$B$7:$R$2843,13,0)</f>
        <v>85.254599999999996</v>
      </c>
      <c r="K27" s="66">
        <f t="shared" si="6"/>
        <v>19</v>
      </c>
      <c r="L27" s="65">
        <f>VLOOKUP($A27,'Return Data'!$B$7:$R$2843,17,0)</f>
        <v>27.816099999999999</v>
      </c>
      <c r="M27" s="66">
        <f t="shared" si="7"/>
        <v>7</v>
      </c>
      <c r="N27" s="65">
        <f>VLOOKUP($A27,'Return Data'!$B$7:$R$2843,14,0)</f>
        <v>12.787599999999999</v>
      </c>
      <c r="O27" s="66">
        <f t="shared" si="8"/>
        <v>4</v>
      </c>
      <c r="P27" s="65">
        <f>VLOOKUP($A27,'Return Data'!$B$7:$R$2843,15,0)</f>
        <v>21.5504</v>
      </c>
      <c r="Q27" s="66">
        <f t="shared" si="9"/>
        <v>1</v>
      </c>
      <c r="R27" s="65">
        <f>VLOOKUP($A27,'Return Data'!$B$7:$R$2843,16,0)</f>
        <v>26.5137</v>
      </c>
      <c r="S27" s="67">
        <f t="shared" si="4"/>
        <v>7</v>
      </c>
    </row>
    <row r="28" spans="1:19" x14ac:dyDescent="0.3">
      <c r="A28" s="63" t="s">
        <v>1499</v>
      </c>
      <c r="B28" s="64">
        <f>VLOOKUP($A28,'Return Data'!$B$7:$R$2843,3,0)</f>
        <v>44315</v>
      </c>
      <c r="C28" s="65">
        <f>VLOOKUP($A28,'Return Data'!$B$7:$R$2843,4,0)</f>
        <v>118.73860000000001</v>
      </c>
      <c r="D28" s="65">
        <f>VLOOKUP($A28,'Return Data'!$B$7:$R$2843,10,0)</f>
        <v>20.021000000000001</v>
      </c>
      <c r="E28" s="66">
        <f t="shared" si="0"/>
        <v>10</v>
      </c>
      <c r="F28" s="65">
        <f>VLOOKUP($A28,'Return Data'!$B$7:$R$2843,11,0)</f>
        <v>43.604799999999997</v>
      </c>
      <c r="G28" s="66">
        <f t="shared" si="11"/>
        <v>15</v>
      </c>
      <c r="H28" s="65">
        <f>VLOOKUP($A28,'Return Data'!$B$7:$R$2843,12,0)</f>
        <v>69.254199999999997</v>
      </c>
      <c r="I28" s="66">
        <f t="shared" si="5"/>
        <v>7</v>
      </c>
      <c r="J28" s="65">
        <f>VLOOKUP($A28,'Return Data'!$B$7:$R$2843,13,0)</f>
        <v>93.900999999999996</v>
      </c>
      <c r="K28" s="66">
        <f t="shared" si="6"/>
        <v>12</v>
      </c>
      <c r="L28" s="65">
        <f>VLOOKUP($A28,'Return Data'!$B$7:$R$2843,17,0)</f>
        <v>17.741599999999998</v>
      </c>
      <c r="M28" s="66">
        <f t="shared" si="7"/>
        <v>15</v>
      </c>
      <c r="N28" s="65">
        <f>VLOOKUP($A28,'Return Data'!$B$7:$R$2843,14,0)</f>
        <v>2.7871000000000001</v>
      </c>
      <c r="O28" s="66">
        <f t="shared" si="8"/>
        <v>13</v>
      </c>
      <c r="P28" s="65">
        <f>VLOOKUP($A28,'Return Data'!$B$7:$R$2843,15,0)</f>
        <v>11.747199999999999</v>
      </c>
      <c r="Q28" s="66">
        <f t="shared" si="9"/>
        <v>14</v>
      </c>
      <c r="R28" s="65">
        <f>VLOOKUP($A28,'Return Data'!$B$7:$R$2843,16,0)</f>
        <v>15.9931</v>
      </c>
      <c r="S28" s="67">
        <f t="shared" si="4"/>
        <v>19</v>
      </c>
    </row>
    <row r="29" spans="1:19" x14ac:dyDescent="0.3">
      <c r="A29" s="63" t="s">
        <v>1500</v>
      </c>
      <c r="B29" s="64">
        <f>VLOOKUP($A29,'Return Data'!$B$7:$R$2843,3,0)</f>
        <v>44315</v>
      </c>
      <c r="C29" s="65">
        <f>VLOOKUP($A29,'Return Data'!$B$7:$R$2843,4,0)</f>
        <v>16.582100000000001</v>
      </c>
      <c r="D29" s="65">
        <f>VLOOKUP($A29,'Return Data'!$B$7:$R$2843,10,0)</f>
        <v>23.109400000000001</v>
      </c>
      <c r="E29" s="66">
        <f t="shared" si="0"/>
        <v>4</v>
      </c>
      <c r="F29" s="65">
        <f>VLOOKUP($A29,'Return Data'!$B$7:$R$2843,11,0)</f>
        <v>45.297699999999999</v>
      </c>
      <c r="G29" s="66">
        <f t="shared" si="11"/>
        <v>9</v>
      </c>
      <c r="H29" s="65">
        <f>VLOOKUP($A29,'Return Data'!$B$7:$R$2843,12,0)</f>
        <v>61.218200000000003</v>
      </c>
      <c r="I29" s="66">
        <f t="shared" si="5"/>
        <v>20</v>
      </c>
      <c r="J29" s="65">
        <f>VLOOKUP($A29,'Return Data'!$B$7:$R$2843,13,0)</f>
        <v>92.365499999999997</v>
      </c>
      <c r="K29" s="66">
        <f t="shared" si="6"/>
        <v>15</v>
      </c>
      <c r="L29" s="65">
        <f>VLOOKUP($A29,'Return Data'!$B$7:$R$2843,17,0)</f>
        <v>24.8232</v>
      </c>
      <c r="M29" s="66">
        <f t="shared" si="7"/>
        <v>10</v>
      </c>
      <c r="N29" s="65"/>
      <c r="O29" s="66"/>
      <c r="P29" s="65"/>
      <c r="Q29" s="66"/>
      <c r="R29" s="65">
        <f>VLOOKUP($A29,'Return Data'!$B$7:$R$2843,16,0)</f>
        <v>22.793399999999998</v>
      </c>
      <c r="S29" s="67">
        <f t="shared" si="4"/>
        <v>10</v>
      </c>
    </row>
    <row r="30" spans="1:19" x14ac:dyDescent="0.3">
      <c r="A30" s="63" t="s">
        <v>1502</v>
      </c>
      <c r="B30" s="64">
        <f>VLOOKUP($A30,'Return Data'!$B$7:$R$2843,3,0)</f>
        <v>44315</v>
      </c>
      <c r="C30" s="65">
        <f>VLOOKUP($A30,'Return Data'!$B$7:$R$2843,4,0)</f>
        <v>23.69</v>
      </c>
      <c r="D30" s="65">
        <f>VLOOKUP($A30,'Return Data'!$B$7:$R$2843,10,0)</f>
        <v>21.611899999999999</v>
      </c>
      <c r="E30" s="66">
        <f t="shared" si="0"/>
        <v>9</v>
      </c>
      <c r="F30" s="65">
        <f>VLOOKUP($A30,'Return Data'!$B$7:$R$2843,11,0)</f>
        <v>42.111600000000003</v>
      </c>
      <c r="G30" s="66">
        <f t="shared" si="11"/>
        <v>17</v>
      </c>
      <c r="H30" s="65">
        <f>VLOOKUP($A30,'Return Data'!$B$7:$R$2843,12,0)</f>
        <v>68.852500000000006</v>
      </c>
      <c r="I30" s="66">
        <f t="shared" si="5"/>
        <v>9</v>
      </c>
      <c r="J30" s="65">
        <f>VLOOKUP($A30,'Return Data'!$B$7:$R$2843,13,0)</f>
        <v>90.128399999999999</v>
      </c>
      <c r="K30" s="66">
        <f t="shared" si="6"/>
        <v>16</v>
      </c>
      <c r="L30" s="65">
        <f>VLOOKUP($A30,'Return Data'!$B$7:$R$2843,17,0)</f>
        <v>27.868500000000001</v>
      </c>
      <c r="M30" s="66">
        <f t="shared" si="7"/>
        <v>6</v>
      </c>
      <c r="N30" s="65">
        <f>VLOOKUP($A30,'Return Data'!$B$7:$R$2843,14,0)</f>
        <v>11.0578</v>
      </c>
      <c r="O30" s="66">
        <f t="shared" si="8"/>
        <v>6</v>
      </c>
      <c r="P30" s="65">
        <f>VLOOKUP($A30,'Return Data'!$B$7:$R$2843,15,0)</f>
        <v>14.948499999999999</v>
      </c>
      <c r="Q30" s="66">
        <f t="shared" si="9"/>
        <v>9</v>
      </c>
      <c r="R30" s="65">
        <f>VLOOKUP($A30,'Return Data'!$B$7:$R$2843,16,0)</f>
        <v>13.334</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19.954378260869564</v>
      </c>
      <c r="E32" s="74"/>
      <c r="F32" s="75">
        <f>AVERAGE(F8:F30)</f>
        <v>44.610204347826077</v>
      </c>
      <c r="G32" s="74"/>
      <c r="H32" s="75">
        <f>AVERAGE(H8:H30)</f>
        <v>67.748886956521758</v>
      </c>
      <c r="I32" s="74"/>
      <c r="J32" s="75">
        <f>AVERAGE(J8:J30)</f>
        <v>96.208191304347821</v>
      </c>
      <c r="K32" s="74"/>
      <c r="L32" s="75">
        <f>AVERAGE(L8:L30)</f>
        <v>24.401699999999998</v>
      </c>
      <c r="M32" s="74"/>
      <c r="N32" s="75">
        <f>AVERAGE(N8:N30)</f>
        <v>9.5684666666666693</v>
      </c>
      <c r="O32" s="74"/>
      <c r="P32" s="75">
        <f>AVERAGE(P8:P30)</f>
        <v>16.363871428571425</v>
      </c>
      <c r="Q32" s="74"/>
      <c r="R32" s="75">
        <f>AVERAGE(R8:R30)</f>
        <v>23.156526086956521</v>
      </c>
      <c r="S32" s="76"/>
    </row>
    <row r="33" spans="1:19" x14ac:dyDescent="0.3">
      <c r="A33" s="73" t="s">
        <v>28</v>
      </c>
      <c r="B33" s="74"/>
      <c r="C33" s="74"/>
      <c r="D33" s="75">
        <f>MIN(D8:D30)</f>
        <v>12.9535</v>
      </c>
      <c r="E33" s="74"/>
      <c r="F33" s="75">
        <f>MIN(F8:F30)</f>
        <v>36.820700000000002</v>
      </c>
      <c r="G33" s="74"/>
      <c r="H33" s="75">
        <f>MIN(H8:H30)</f>
        <v>55.002299999999998</v>
      </c>
      <c r="I33" s="74"/>
      <c r="J33" s="75">
        <f>MIN(J8:J30)</f>
        <v>74.912999999999997</v>
      </c>
      <c r="K33" s="74"/>
      <c r="L33" s="75">
        <f>MIN(L8:L30)</f>
        <v>13.357100000000001</v>
      </c>
      <c r="M33" s="74"/>
      <c r="N33" s="75">
        <f>MIN(N8:N30)</f>
        <v>2.4676</v>
      </c>
      <c r="O33" s="74"/>
      <c r="P33" s="75">
        <f>MIN(P8:P30)</f>
        <v>11.747199999999999</v>
      </c>
      <c r="Q33" s="74"/>
      <c r="R33" s="75">
        <f>MIN(R8:R30)</f>
        <v>9.0939999999999994</v>
      </c>
      <c r="S33" s="76"/>
    </row>
    <row r="34" spans="1:19" ht="15" thickBot="1" x14ac:dyDescent="0.35">
      <c r="A34" s="77" t="s">
        <v>29</v>
      </c>
      <c r="B34" s="78"/>
      <c r="C34" s="78"/>
      <c r="D34" s="79">
        <f>MAX(D8:D30)</f>
        <v>34.296399999999998</v>
      </c>
      <c r="E34" s="78"/>
      <c r="F34" s="79">
        <f>MAX(F8:F30)</f>
        <v>58.748800000000003</v>
      </c>
      <c r="G34" s="78"/>
      <c r="H34" s="79">
        <f>MAX(H8:H30)</f>
        <v>99.386600000000001</v>
      </c>
      <c r="I34" s="78"/>
      <c r="J34" s="79">
        <f>MAX(J8:J30)</f>
        <v>173.16159999999999</v>
      </c>
      <c r="K34" s="78"/>
      <c r="L34" s="79">
        <f>MAX(L8:L30)</f>
        <v>39.683199999999999</v>
      </c>
      <c r="M34" s="78"/>
      <c r="N34" s="79">
        <f>MAX(N8:N30)</f>
        <v>24.2928</v>
      </c>
      <c r="O34" s="78"/>
      <c r="P34" s="79">
        <f>MAX(P8:P30)</f>
        <v>21.5504</v>
      </c>
      <c r="Q34" s="78"/>
      <c r="R34" s="79">
        <f>MAX(R8:R30)</f>
        <v>60.826700000000002</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1458</v>
      </c>
      <c r="B8" s="64">
        <f>VLOOKUP($A8,'Return Data'!$B$7:$R$2843,3,0)</f>
        <v>44315</v>
      </c>
      <c r="C8" s="65">
        <f>VLOOKUP($A8,'Return Data'!$B$7:$R$2843,4,0)</f>
        <v>43.767099999999999</v>
      </c>
      <c r="D8" s="65">
        <f>VLOOKUP($A8,'Return Data'!$B$7:$R$2843,10,0)</f>
        <v>19.655100000000001</v>
      </c>
      <c r="E8" s="66">
        <f t="shared" ref="E8:E30" si="0">RANK(D8,D$8:D$30,0)</f>
        <v>11</v>
      </c>
      <c r="F8" s="65">
        <f>VLOOKUP($A8,'Return Data'!$B$7:$R$2843,11,0)</f>
        <v>43.148099999999999</v>
      </c>
      <c r="G8" s="66">
        <f t="shared" ref="G8" si="1">RANK(F8,F$8:F$30,0)</f>
        <v>13</v>
      </c>
      <c r="H8" s="65">
        <f>VLOOKUP($A8,'Return Data'!$B$7:$R$2843,12,0)</f>
        <v>68.398499999999999</v>
      </c>
      <c r="I8" s="66">
        <f t="shared" ref="I8" si="2">RANK(H8,H$8:H$30,0)</f>
        <v>6</v>
      </c>
      <c r="J8" s="65">
        <f>VLOOKUP($A8,'Return Data'!$B$7:$R$2843,13,0)</f>
        <v>95.727900000000005</v>
      </c>
      <c r="K8" s="66">
        <f t="shared" ref="K8" si="3">RANK(J8,J$8:J$30,0)</f>
        <v>6</v>
      </c>
      <c r="L8" s="65">
        <f>VLOOKUP($A8,'Return Data'!$B$7:$R$2843,17,0)</f>
        <v>12.3231</v>
      </c>
      <c r="M8" s="66">
        <f>RANK(L8,L$8:L$30,0)</f>
        <v>19</v>
      </c>
      <c r="N8" s="65">
        <f>VLOOKUP($A8,'Return Data'!$B$7:$R$2843,14,0)</f>
        <v>1.2948</v>
      </c>
      <c r="O8" s="66">
        <f>RANK(N8,N$8:N$30,0)</f>
        <v>15</v>
      </c>
      <c r="P8" s="65">
        <f>VLOOKUP($A8,'Return Data'!$B$7:$R$2843,15,0)</f>
        <v>11.6721</v>
      </c>
      <c r="Q8" s="66">
        <f>RANK(P8,P$8:P$30,0)</f>
        <v>11</v>
      </c>
      <c r="R8" s="65">
        <f>VLOOKUP($A8,'Return Data'!$B$7:$R$2843,16,0)</f>
        <v>11.090400000000001</v>
      </c>
      <c r="S8" s="67">
        <f t="shared" ref="S8" si="4">RANK(R8,R$8:R$30,0)</f>
        <v>20</v>
      </c>
    </row>
    <row r="9" spans="1:20" x14ac:dyDescent="0.3">
      <c r="A9" s="63" t="s">
        <v>1461</v>
      </c>
      <c r="B9" s="64">
        <f>VLOOKUP($A9,'Return Data'!$B$7:$R$2843,3,0)</f>
        <v>44315</v>
      </c>
      <c r="C9" s="65">
        <f>VLOOKUP($A9,'Return Data'!$B$7:$R$2843,4,0)</f>
        <v>45.87</v>
      </c>
      <c r="D9" s="65">
        <f>VLOOKUP($A9,'Return Data'!$B$7:$R$2843,10,0)</f>
        <v>17.434699999999999</v>
      </c>
      <c r="E9" s="66">
        <f t="shared" si="0"/>
        <v>17</v>
      </c>
      <c r="F9" s="65">
        <f>VLOOKUP($A9,'Return Data'!$B$7:$R$2843,11,0)</f>
        <v>36.558500000000002</v>
      </c>
      <c r="G9" s="66">
        <f t="shared" ref="G9:G30" si="5">RANK(F9,F$8:F$30,0)</f>
        <v>22</v>
      </c>
      <c r="H9" s="65">
        <f>VLOOKUP($A9,'Return Data'!$B$7:$R$2843,12,0)</f>
        <v>56.339500000000001</v>
      </c>
      <c r="I9" s="66">
        <f t="shared" ref="I9:I30" si="6">RANK(H9,H$8:H$30,0)</f>
        <v>21</v>
      </c>
      <c r="J9" s="65">
        <f>VLOOKUP($A9,'Return Data'!$B$7:$R$2843,13,0)</f>
        <v>71.926500000000004</v>
      </c>
      <c r="K9" s="66">
        <f t="shared" ref="K9:K30" si="7">RANK(J9,J$8:J$30,0)</f>
        <v>23</v>
      </c>
      <c r="L9" s="65">
        <f>VLOOKUP($A9,'Return Data'!$B$7:$R$2843,17,0)</f>
        <v>28.461099999999998</v>
      </c>
      <c r="M9" s="66">
        <f t="shared" ref="M9:M30" si="8">RANK(L9,L$8:L$30,0)</f>
        <v>4</v>
      </c>
      <c r="N9" s="65">
        <f>VLOOKUP($A9,'Return Data'!$B$7:$R$2843,14,0)</f>
        <v>17.291</v>
      </c>
      <c r="O9" s="66">
        <f t="shared" ref="O9:O30" si="9">RANK(N9,N$8:N$30,0)</f>
        <v>2</v>
      </c>
      <c r="P9" s="65">
        <f>VLOOKUP($A9,'Return Data'!$B$7:$R$2843,15,0)</f>
        <v>18.226199999999999</v>
      </c>
      <c r="Q9" s="66">
        <f t="shared" ref="Q9:Q30" si="10">RANK(P9,P$8:P$30,0)</f>
        <v>4</v>
      </c>
      <c r="R9" s="65">
        <f>VLOOKUP($A9,'Return Data'!$B$7:$R$2843,16,0)</f>
        <v>22.790500000000002</v>
      </c>
      <c r="S9" s="67">
        <f t="shared" ref="S9:S30" si="11">RANK(R9,R$8:R$30,0)</f>
        <v>7</v>
      </c>
    </row>
    <row r="10" spans="1:20" x14ac:dyDescent="0.3">
      <c r="A10" s="63" t="s">
        <v>1463</v>
      </c>
      <c r="B10" s="64">
        <f>VLOOKUP($A10,'Return Data'!$B$7:$R$2843,3,0)</f>
        <v>44315</v>
      </c>
      <c r="C10" s="65">
        <f>VLOOKUP($A10,'Return Data'!$B$7:$R$2843,4,0)</f>
        <v>19.649999999999999</v>
      </c>
      <c r="D10" s="65">
        <f>VLOOKUP($A10,'Return Data'!$B$7:$R$2843,10,0)</f>
        <v>23.197500000000002</v>
      </c>
      <c r="E10" s="66">
        <f t="shared" si="0"/>
        <v>3</v>
      </c>
      <c r="F10" s="65">
        <f>VLOOKUP($A10,'Return Data'!$B$7:$R$2843,11,0)</f>
        <v>44.5916</v>
      </c>
      <c r="G10" s="66">
        <f t="shared" si="5"/>
        <v>7</v>
      </c>
      <c r="H10" s="65">
        <f>VLOOKUP($A10,'Return Data'!$B$7:$R$2843,12,0)</f>
        <v>73.740099999999998</v>
      </c>
      <c r="I10" s="66">
        <f t="shared" si="6"/>
        <v>3</v>
      </c>
      <c r="J10" s="65">
        <f>VLOOKUP($A10,'Return Data'!$B$7:$R$2843,13,0)</f>
        <v>96.893799999999999</v>
      </c>
      <c r="K10" s="66">
        <f t="shared" si="7"/>
        <v>5</v>
      </c>
      <c r="L10" s="65">
        <f>VLOOKUP($A10,'Return Data'!$B$7:$R$2843,17,0)</f>
        <v>36.761200000000002</v>
      </c>
      <c r="M10" s="66">
        <f t="shared" si="8"/>
        <v>2</v>
      </c>
      <c r="N10" s="65"/>
      <c r="O10" s="66"/>
      <c r="P10" s="65"/>
      <c r="Q10" s="66"/>
      <c r="R10" s="65">
        <f>VLOOKUP($A10,'Return Data'!$B$7:$R$2843,16,0)</f>
        <v>33.112699999999997</v>
      </c>
      <c r="S10" s="67">
        <f t="shared" si="11"/>
        <v>2</v>
      </c>
    </row>
    <row r="11" spans="1:20" x14ac:dyDescent="0.3">
      <c r="A11" s="63" t="s">
        <v>1465</v>
      </c>
      <c r="B11" s="64">
        <f>VLOOKUP($A11,'Return Data'!$B$7:$R$2843,3,0)</f>
        <v>44315</v>
      </c>
      <c r="C11" s="65">
        <f>VLOOKUP($A11,'Return Data'!$B$7:$R$2843,4,0)</f>
        <v>16.34</v>
      </c>
      <c r="D11" s="65">
        <f>VLOOKUP($A11,'Return Data'!$B$7:$R$2843,10,0)</f>
        <v>21.126799999999999</v>
      </c>
      <c r="E11" s="66">
        <f t="shared" si="0"/>
        <v>9</v>
      </c>
      <c r="F11" s="65">
        <f>VLOOKUP($A11,'Return Data'!$B$7:$R$2843,11,0)</f>
        <v>42.7074</v>
      </c>
      <c r="G11" s="66">
        <f t="shared" si="5"/>
        <v>15</v>
      </c>
      <c r="H11" s="65">
        <f>VLOOKUP($A11,'Return Data'!$B$7:$R$2843,12,0)</f>
        <v>65.0505</v>
      </c>
      <c r="I11" s="66">
        <f t="shared" si="6"/>
        <v>12</v>
      </c>
      <c r="J11" s="65">
        <f>VLOOKUP($A11,'Return Data'!$B$7:$R$2843,13,0)</f>
        <v>95.688599999999994</v>
      </c>
      <c r="K11" s="66">
        <f t="shared" si="7"/>
        <v>7</v>
      </c>
      <c r="L11" s="65">
        <f>VLOOKUP($A11,'Return Data'!$B$7:$R$2843,17,0)</f>
        <v>25.491800000000001</v>
      </c>
      <c r="M11" s="66">
        <f t="shared" si="8"/>
        <v>8</v>
      </c>
      <c r="N11" s="65"/>
      <c r="O11" s="66"/>
      <c r="P11" s="65"/>
      <c r="Q11" s="66"/>
      <c r="R11" s="65">
        <f>VLOOKUP($A11,'Return Data'!$B$7:$R$2843,16,0)</f>
        <v>24.971800000000002</v>
      </c>
      <c r="S11" s="67">
        <f t="shared" si="11"/>
        <v>5</v>
      </c>
    </row>
    <row r="12" spans="1:20" x14ac:dyDescent="0.3">
      <c r="A12" s="63" t="s">
        <v>1467</v>
      </c>
      <c r="B12" s="64">
        <f>VLOOKUP($A12,'Return Data'!$B$7:$R$2843,3,0)</f>
        <v>44315</v>
      </c>
      <c r="C12" s="65">
        <f>VLOOKUP($A12,'Return Data'!$B$7:$R$2843,4,0)</f>
        <v>82.888000000000005</v>
      </c>
      <c r="D12" s="65">
        <f>VLOOKUP($A12,'Return Data'!$B$7:$R$2843,10,0)</f>
        <v>17.688500000000001</v>
      </c>
      <c r="E12" s="66">
        <f t="shared" si="0"/>
        <v>16</v>
      </c>
      <c r="F12" s="65">
        <f>VLOOKUP($A12,'Return Data'!$B$7:$R$2843,11,0)</f>
        <v>36.201300000000003</v>
      </c>
      <c r="G12" s="66">
        <f t="shared" si="5"/>
        <v>23</v>
      </c>
      <c r="H12" s="65">
        <f>VLOOKUP($A12,'Return Data'!$B$7:$R$2843,12,0)</f>
        <v>60.950699999999998</v>
      </c>
      <c r="I12" s="66">
        <f t="shared" si="6"/>
        <v>19</v>
      </c>
      <c r="J12" s="65">
        <f>VLOOKUP($A12,'Return Data'!$B$7:$R$2843,13,0)</f>
        <v>90.801500000000004</v>
      </c>
      <c r="K12" s="66">
        <f t="shared" si="7"/>
        <v>14</v>
      </c>
      <c r="L12" s="65">
        <f>VLOOKUP($A12,'Return Data'!$B$7:$R$2843,17,0)</f>
        <v>22.283899999999999</v>
      </c>
      <c r="M12" s="66">
        <f t="shared" si="8"/>
        <v>11</v>
      </c>
      <c r="N12" s="65">
        <f>VLOOKUP($A12,'Return Data'!$B$7:$R$2843,14,0)</f>
        <v>7.4340999999999999</v>
      </c>
      <c r="O12" s="66">
        <f t="shared" si="9"/>
        <v>8</v>
      </c>
      <c r="P12" s="65">
        <f>VLOOKUP($A12,'Return Data'!$B$7:$R$2843,15,0)</f>
        <v>14.1275</v>
      </c>
      <c r="Q12" s="66">
        <f t="shared" si="10"/>
        <v>8</v>
      </c>
      <c r="R12" s="65">
        <f>VLOOKUP($A12,'Return Data'!$B$7:$R$2843,16,0)</f>
        <v>16.4529</v>
      </c>
      <c r="S12" s="67">
        <f t="shared" si="11"/>
        <v>14</v>
      </c>
    </row>
    <row r="13" spans="1:20" x14ac:dyDescent="0.3">
      <c r="A13" s="63" t="s">
        <v>1469</v>
      </c>
      <c r="B13" s="64">
        <f>VLOOKUP($A13,'Return Data'!$B$7:$R$2843,3,0)</f>
        <v>44315</v>
      </c>
      <c r="C13" s="65">
        <f>VLOOKUP($A13,'Return Data'!$B$7:$R$2843,4,0)</f>
        <v>18.079999999999998</v>
      </c>
      <c r="D13" s="65">
        <f>VLOOKUP($A13,'Return Data'!$B$7:$R$2843,10,0)</f>
        <v>19.402999999999999</v>
      </c>
      <c r="E13" s="66">
        <f t="shared" si="0"/>
        <v>12</v>
      </c>
      <c r="F13" s="65">
        <f>VLOOKUP($A13,'Return Data'!$B$7:$R$2843,11,0)</f>
        <v>44.420499999999997</v>
      </c>
      <c r="G13" s="66">
        <f t="shared" si="5"/>
        <v>8</v>
      </c>
      <c r="H13" s="65">
        <f>VLOOKUP($A13,'Return Data'!$B$7:$R$2843,12,0)</f>
        <v>66.959100000000007</v>
      </c>
      <c r="I13" s="66">
        <f t="shared" si="6"/>
        <v>9</v>
      </c>
      <c r="J13" s="65">
        <f>VLOOKUP($A13,'Return Data'!$B$7:$R$2843,13,0)</f>
        <v>91.444299999999998</v>
      </c>
      <c r="K13" s="66">
        <f t="shared" si="7"/>
        <v>13</v>
      </c>
      <c r="L13" s="65">
        <f>VLOOKUP($A13,'Return Data'!$B$7:$R$2843,17,0)</f>
        <v>27.909500000000001</v>
      </c>
      <c r="M13" s="66">
        <f t="shared" si="8"/>
        <v>5</v>
      </c>
      <c r="N13" s="65"/>
      <c r="O13" s="66"/>
      <c r="P13" s="65"/>
      <c r="Q13" s="66"/>
      <c r="R13" s="65">
        <f>VLOOKUP($A13,'Return Data'!$B$7:$R$2843,16,0)</f>
        <v>30.500599999999999</v>
      </c>
      <c r="S13" s="67">
        <f t="shared" si="11"/>
        <v>4</v>
      </c>
    </row>
    <row r="14" spans="1:20" x14ac:dyDescent="0.3">
      <c r="A14" s="63" t="s">
        <v>1470</v>
      </c>
      <c r="B14" s="64">
        <f>VLOOKUP($A14,'Return Data'!$B$7:$R$2843,3,0)</f>
        <v>44315</v>
      </c>
      <c r="C14" s="65">
        <f>VLOOKUP($A14,'Return Data'!$B$7:$R$2843,4,0)</f>
        <v>68.665099999999995</v>
      </c>
      <c r="D14" s="65">
        <f>VLOOKUP($A14,'Return Data'!$B$7:$R$2843,10,0)</f>
        <v>14.8019</v>
      </c>
      <c r="E14" s="66">
        <f t="shared" si="0"/>
        <v>21</v>
      </c>
      <c r="F14" s="65">
        <f>VLOOKUP($A14,'Return Data'!$B$7:$R$2843,11,0)</f>
        <v>43.808500000000002</v>
      </c>
      <c r="G14" s="66">
        <f t="shared" si="5"/>
        <v>10</v>
      </c>
      <c r="H14" s="65">
        <f>VLOOKUP($A14,'Return Data'!$B$7:$R$2843,12,0)</f>
        <v>65.6768</v>
      </c>
      <c r="I14" s="66">
        <f t="shared" si="6"/>
        <v>10</v>
      </c>
      <c r="J14" s="65">
        <f>VLOOKUP($A14,'Return Data'!$B$7:$R$2843,13,0)</f>
        <v>86.8352</v>
      </c>
      <c r="K14" s="66">
        <f t="shared" si="7"/>
        <v>17</v>
      </c>
      <c r="L14" s="65">
        <f>VLOOKUP($A14,'Return Data'!$B$7:$R$2843,17,0)</f>
        <v>12.443199999999999</v>
      </c>
      <c r="M14" s="66">
        <f t="shared" si="8"/>
        <v>18</v>
      </c>
      <c r="N14" s="65">
        <f>VLOOKUP($A14,'Return Data'!$B$7:$R$2843,14,0)</f>
        <v>3.6362999999999999</v>
      </c>
      <c r="O14" s="66">
        <f t="shared" si="9"/>
        <v>12</v>
      </c>
      <c r="P14" s="65">
        <f>VLOOKUP($A14,'Return Data'!$B$7:$R$2843,15,0)</f>
        <v>11.2281</v>
      </c>
      <c r="Q14" s="66">
        <f t="shared" si="10"/>
        <v>13</v>
      </c>
      <c r="R14" s="65">
        <f>VLOOKUP($A14,'Return Data'!$B$7:$R$2843,16,0)</f>
        <v>13.4185</v>
      </c>
      <c r="S14" s="67">
        <f t="shared" si="11"/>
        <v>17</v>
      </c>
    </row>
    <row r="15" spans="1:20" x14ac:dyDescent="0.3">
      <c r="A15" s="63" t="s">
        <v>1473</v>
      </c>
      <c r="B15" s="64">
        <f>VLOOKUP($A15,'Return Data'!$B$7:$R$2843,3,0)</f>
        <v>44315</v>
      </c>
      <c r="C15" s="65">
        <f>VLOOKUP($A15,'Return Data'!$B$7:$R$2843,4,0)</f>
        <v>54.936</v>
      </c>
      <c r="D15" s="65">
        <f>VLOOKUP($A15,'Return Data'!$B$7:$R$2843,10,0)</f>
        <v>18.317499999999999</v>
      </c>
      <c r="E15" s="66">
        <f t="shared" si="0"/>
        <v>14</v>
      </c>
      <c r="F15" s="65">
        <f>VLOOKUP($A15,'Return Data'!$B$7:$R$2843,11,0)</f>
        <v>45.164400000000001</v>
      </c>
      <c r="G15" s="66">
        <f t="shared" si="5"/>
        <v>6</v>
      </c>
      <c r="H15" s="65">
        <f>VLOOKUP($A15,'Return Data'!$B$7:$R$2843,12,0)</f>
        <v>63.363900000000001</v>
      </c>
      <c r="I15" s="66">
        <f t="shared" si="6"/>
        <v>14</v>
      </c>
      <c r="J15" s="65">
        <f>VLOOKUP($A15,'Return Data'!$B$7:$R$2843,13,0)</f>
        <v>91.742000000000004</v>
      </c>
      <c r="K15" s="66">
        <f t="shared" si="7"/>
        <v>12</v>
      </c>
      <c r="L15" s="65">
        <f>VLOOKUP($A15,'Return Data'!$B$7:$R$2843,17,0)</f>
        <v>12.22</v>
      </c>
      <c r="M15" s="66">
        <f t="shared" si="8"/>
        <v>20</v>
      </c>
      <c r="N15" s="65">
        <f>VLOOKUP($A15,'Return Data'!$B$7:$R$2843,14,0)</f>
        <v>4.9168000000000003</v>
      </c>
      <c r="O15" s="66">
        <f t="shared" si="9"/>
        <v>10</v>
      </c>
      <c r="P15" s="65">
        <f>VLOOKUP($A15,'Return Data'!$B$7:$R$2843,15,0)</f>
        <v>16.1586</v>
      </c>
      <c r="Q15" s="66">
        <f t="shared" si="10"/>
        <v>6</v>
      </c>
      <c r="R15" s="65">
        <f>VLOOKUP($A15,'Return Data'!$B$7:$R$2843,16,0)</f>
        <v>13.911199999999999</v>
      </c>
      <c r="S15" s="67">
        <f t="shared" si="11"/>
        <v>16</v>
      </c>
    </row>
    <row r="16" spans="1:20" x14ac:dyDescent="0.3">
      <c r="A16" s="63" t="s">
        <v>1474</v>
      </c>
      <c r="B16" s="64">
        <f>VLOOKUP($A16,'Return Data'!$B$7:$R$2843,3,0)</f>
        <v>44315</v>
      </c>
      <c r="C16" s="65">
        <f>VLOOKUP($A16,'Return Data'!$B$7:$R$2843,4,0)</f>
        <v>66.133300000000006</v>
      </c>
      <c r="D16" s="65">
        <f>VLOOKUP($A16,'Return Data'!$B$7:$R$2843,10,0)</f>
        <v>18.441400000000002</v>
      </c>
      <c r="E16" s="66">
        <f t="shared" si="0"/>
        <v>13</v>
      </c>
      <c r="F16" s="65">
        <f>VLOOKUP($A16,'Return Data'!$B$7:$R$2843,11,0)</f>
        <v>39.796599999999998</v>
      </c>
      <c r="G16" s="66">
        <f t="shared" si="5"/>
        <v>19</v>
      </c>
      <c r="H16" s="65">
        <f>VLOOKUP($A16,'Return Data'!$B$7:$R$2843,12,0)</f>
        <v>62.667099999999998</v>
      </c>
      <c r="I16" s="66">
        <f t="shared" si="6"/>
        <v>16</v>
      </c>
      <c r="J16" s="65">
        <f>VLOOKUP($A16,'Return Data'!$B$7:$R$2843,13,0)</f>
        <v>93.871099999999998</v>
      </c>
      <c r="K16" s="66">
        <f t="shared" si="7"/>
        <v>8</v>
      </c>
      <c r="L16" s="65">
        <f>VLOOKUP($A16,'Return Data'!$B$7:$R$2843,17,0)</f>
        <v>15.759499999999999</v>
      </c>
      <c r="M16" s="66">
        <f t="shared" si="8"/>
        <v>16</v>
      </c>
      <c r="N16" s="65">
        <f>VLOOKUP($A16,'Return Data'!$B$7:$R$2843,14,0)</f>
        <v>1.3548</v>
      </c>
      <c r="O16" s="66">
        <f t="shared" si="9"/>
        <v>14</v>
      </c>
      <c r="P16" s="65">
        <f>VLOOKUP($A16,'Return Data'!$B$7:$R$2843,15,0)</f>
        <v>11.5465</v>
      </c>
      <c r="Q16" s="66">
        <f t="shared" si="10"/>
        <v>12</v>
      </c>
      <c r="R16" s="65">
        <f>VLOOKUP($A16,'Return Data'!$B$7:$R$2843,16,0)</f>
        <v>12.5686</v>
      </c>
      <c r="S16" s="67">
        <f t="shared" si="11"/>
        <v>18</v>
      </c>
    </row>
    <row r="17" spans="1:19" x14ac:dyDescent="0.3">
      <c r="A17" s="63" t="s">
        <v>1476</v>
      </c>
      <c r="B17" s="64">
        <f>VLOOKUP($A17,'Return Data'!$B$7:$R$2843,3,0)</f>
        <v>44315</v>
      </c>
      <c r="C17" s="65">
        <f>VLOOKUP($A17,'Return Data'!$B$7:$R$2843,4,0)</f>
        <v>37.22</v>
      </c>
      <c r="D17" s="65">
        <f>VLOOKUP($A17,'Return Data'!$B$7:$R$2843,10,0)</f>
        <v>16.094799999999999</v>
      </c>
      <c r="E17" s="66">
        <f t="shared" si="0"/>
        <v>18</v>
      </c>
      <c r="F17" s="65">
        <f>VLOOKUP($A17,'Return Data'!$B$7:$R$2843,11,0)</f>
        <v>43.429699999999997</v>
      </c>
      <c r="G17" s="66">
        <f t="shared" si="5"/>
        <v>12</v>
      </c>
      <c r="H17" s="65">
        <f>VLOOKUP($A17,'Return Data'!$B$7:$R$2843,12,0)</f>
        <v>65.422200000000004</v>
      </c>
      <c r="I17" s="66">
        <f t="shared" si="6"/>
        <v>11</v>
      </c>
      <c r="J17" s="65">
        <f>VLOOKUP($A17,'Return Data'!$B$7:$R$2843,13,0)</f>
        <v>97.768299999999996</v>
      </c>
      <c r="K17" s="66">
        <f t="shared" si="7"/>
        <v>4</v>
      </c>
      <c r="L17" s="65">
        <f>VLOOKUP($A17,'Return Data'!$B$7:$R$2843,17,0)</f>
        <v>22.249500000000001</v>
      </c>
      <c r="M17" s="66">
        <f t="shared" si="8"/>
        <v>12</v>
      </c>
      <c r="N17" s="65">
        <f>VLOOKUP($A17,'Return Data'!$B$7:$R$2843,14,0)</f>
        <v>8.6120999999999999</v>
      </c>
      <c r="O17" s="66">
        <f t="shared" si="9"/>
        <v>7</v>
      </c>
      <c r="P17" s="65">
        <f>VLOOKUP($A17,'Return Data'!$B$7:$R$2843,15,0)</f>
        <v>14.0047</v>
      </c>
      <c r="Q17" s="66">
        <f t="shared" si="10"/>
        <v>10</v>
      </c>
      <c r="R17" s="65">
        <f>VLOOKUP($A17,'Return Data'!$B$7:$R$2843,16,0)</f>
        <v>10.1934</v>
      </c>
      <c r="S17" s="67">
        <f t="shared" si="11"/>
        <v>21</v>
      </c>
    </row>
    <row r="18" spans="1:19" x14ac:dyDescent="0.3">
      <c r="A18" s="63" t="s">
        <v>1478</v>
      </c>
      <c r="B18" s="64">
        <f>VLOOKUP($A18,'Return Data'!$B$7:$R$2843,3,0)</f>
        <v>44315</v>
      </c>
      <c r="C18" s="65">
        <f>VLOOKUP($A18,'Return Data'!$B$7:$R$2843,4,0)</f>
        <v>13.07</v>
      </c>
      <c r="D18" s="65">
        <f>VLOOKUP($A18,'Return Data'!$B$7:$R$2843,10,0)</f>
        <v>21.581399999999999</v>
      </c>
      <c r="E18" s="66">
        <f t="shared" si="0"/>
        <v>7</v>
      </c>
      <c r="F18" s="65">
        <f>VLOOKUP($A18,'Return Data'!$B$7:$R$2843,11,0)</f>
        <v>45.707900000000002</v>
      </c>
      <c r="G18" s="66">
        <f t="shared" si="5"/>
        <v>5</v>
      </c>
      <c r="H18" s="65">
        <f>VLOOKUP($A18,'Return Data'!$B$7:$R$2843,12,0)</f>
        <v>63.784500000000001</v>
      </c>
      <c r="I18" s="66">
        <f t="shared" si="6"/>
        <v>13</v>
      </c>
      <c r="J18" s="65">
        <f>VLOOKUP($A18,'Return Data'!$B$7:$R$2843,13,0)</f>
        <v>82.797200000000004</v>
      </c>
      <c r="K18" s="66">
        <f t="shared" si="7"/>
        <v>20</v>
      </c>
      <c r="L18" s="65">
        <f>VLOOKUP($A18,'Return Data'!$B$7:$R$2843,17,0)</f>
        <v>17.748200000000001</v>
      </c>
      <c r="M18" s="66">
        <f t="shared" si="8"/>
        <v>14</v>
      </c>
      <c r="N18" s="65">
        <f>VLOOKUP($A18,'Return Data'!$B$7:$R$2843,14,0)</f>
        <v>5.6444000000000001</v>
      </c>
      <c r="O18" s="66">
        <f t="shared" si="9"/>
        <v>9</v>
      </c>
      <c r="P18" s="65"/>
      <c r="Q18" s="66"/>
      <c r="R18" s="65">
        <f>VLOOKUP($A18,'Return Data'!$B$7:$R$2843,16,0)</f>
        <v>7.1871</v>
      </c>
      <c r="S18" s="67">
        <f t="shared" si="11"/>
        <v>23</v>
      </c>
    </row>
    <row r="19" spans="1:19" x14ac:dyDescent="0.3">
      <c r="A19" s="63" t="s">
        <v>1481</v>
      </c>
      <c r="B19" s="64">
        <f>VLOOKUP($A19,'Return Data'!$B$7:$R$2843,3,0)</f>
        <v>44315</v>
      </c>
      <c r="C19" s="65">
        <f>VLOOKUP($A19,'Return Data'!$B$7:$R$2843,4,0)</f>
        <v>17.09</v>
      </c>
      <c r="D19" s="65">
        <f>VLOOKUP($A19,'Return Data'!$B$7:$R$2843,10,0)</f>
        <v>14.3909</v>
      </c>
      <c r="E19" s="66">
        <f t="shared" si="0"/>
        <v>22</v>
      </c>
      <c r="F19" s="65">
        <f>VLOOKUP($A19,'Return Data'!$B$7:$R$2843,11,0)</f>
        <v>37.489899999999999</v>
      </c>
      <c r="G19" s="66">
        <f t="shared" si="5"/>
        <v>21</v>
      </c>
      <c r="H19" s="65">
        <f>VLOOKUP($A19,'Return Data'!$B$7:$R$2843,12,0)</f>
        <v>61.531199999999998</v>
      </c>
      <c r="I19" s="66">
        <f t="shared" si="6"/>
        <v>17</v>
      </c>
      <c r="J19" s="65">
        <f>VLOOKUP($A19,'Return Data'!$B$7:$R$2843,13,0)</f>
        <v>84.956699999999998</v>
      </c>
      <c r="K19" s="66">
        <f t="shared" si="7"/>
        <v>18</v>
      </c>
      <c r="L19" s="65"/>
      <c r="M19" s="66"/>
      <c r="N19" s="65"/>
      <c r="O19" s="66"/>
      <c r="P19" s="65"/>
      <c r="Q19" s="66"/>
      <c r="R19" s="65">
        <f>VLOOKUP($A19,'Return Data'!$B$7:$R$2843,16,0)</f>
        <v>57.768599999999999</v>
      </c>
      <c r="S19" s="67">
        <f t="shared" si="11"/>
        <v>1</v>
      </c>
    </row>
    <row r="20" spans="1:19" x14ac:dyDescent="0.3">
      <c r="A20" s="63" t="s">
        <v>1483</v>
      </c>
      <c r="B20" s="64">
        <f>VLOOKUP($A20,'Return Data'!$B$7:$R$2843,3,0)</f>
        <v>44315</v>
      </c>
      <c r="C20" s="65">
        <f>VLOOKUP($A20,'Return Data'!$B$7:$R$2843,4,0)</f>
        <v>15.65</v>
      </c>
      <c r="D20" s="65">
        <f>VLOOKUP($A20,'Return Data'!$B$7:$R$2843,10,0)</f>
        <v>15.3279</v>
      </c>
      <c r="E20" s="66">
        <f t="shared" si="0"/>
        <v>20</v>
      </c>
      <c r="F20" s="65">
        <f>VLOOKUP($A20,'Return Data'!$B$7:$R$2843,11,0)</f>
        <v>42.014499999999998</v>
      </c>
      <c r="G20" s="66">
        <f t="shared" si="5"/>
        <v>16</v>
      </c>
      <c r="H20" s="65">
        <f>VLOOKUP($A20,'Return Data'!$B$7:$R$2843,12,0)</f>
        <v>53.281100000000002</v>
      </c>
      <c r="I20" s="66">
        <f t="shared" si="6"/>
        <v>22</v>
      </c>
      <c r="J20" s="65">
        <f>VLOOKUP($A20,'Return Data'!$B$7:$R$2843,13,0)</f>
        <v>72.737300000000005</v>
      </c>
      <c r="K20" s="66">
        <f t="shared" si="7"/>
        <v>22</v>
      </c>
      <c r="L20" s="65">
        <f>VLOOKUP($A20,'Return Data'!$B$7:$R$2843,17,0)</f>
        <v>21.722000000000001</v>
      </c>
      <c r="M20" s="66">
        <f t="shared" si="8"/>
        <v>13</v>
      </c>
      <c r="N20" s="65"/>
      <c r="O20" s="66"/>
      <c r="P20" s="65"/>
      <c r="Q20" s="66"/>
      <c r="R20" s="65">
        <f>VLOOKUP($A20,'Return Data'!$B$7:$R$2843,16,0)</f>
        <v>19.632300000000001</v>
      </c>
      <c r="S20" s="67">
        <f t="shared" si="11"/>
        <v>10</v>
      </c>
    </row>
    <row r="21" spans="1:19" x14ac:dyDescent="0.3">
      <c r="A21" s="63" t="s">
        <v>1485</v>
      </c>
      <c r="B21" s="64">
        <f>VLOOKUP($A21,'Return Data'!$B$7:$R$2843,3,0)</f>
        <v>44315</v>
      </c>
      <c r="C21" s="65">
        <f>VLOOKUP($A21,'Return Data'!$B$7:$R$2843,4,0)</f>
        <v>12.9503</v>
      </c>
      <c r="D21" s="65">
        <f>VLOOKUP($A21,'Return Data'!$B$7:$R$2843,10,0)</f>
        <v>12.3505</v>
      </c>
      <c r="E21" s="66">
        <f t="shared" si="0"/>
        <v>23</v>
      </c>
      <c r="F21" s="65">
        <f>VLOOKUP($A21,'Return Data'!$B$7:$R$2843,11,0)</f>
        <v>39.044199999999996</v>
      </c>
      <c r="G21" s="66">
        <f t="shared" si="5"/>
        <v>20</v>
      </c>
      <c r="H21" s="65">
        <f>VLOOKUP($A21,'Return Data'!$B$7:$R$2843,12,0)</f>
        <v>52.480200000000004</v>
      </c>
      <c r="I21" s="66">
        <f t="shared" si="6"/>
        <v>23</v>
      </c>
      <c r="J21" s="65">
        <f>VLOOKUP($A21,'Return Data'!$B$7:$R$2843,13,0)</f>
        <v>76.146600000000007</v>
      </c>
      <c r="K21" s="66">
        <f t="shared" si="7"/>
        <v>21</v>
      </c>
      <c r="L21" s="65"/>
      <c r="M21" s="66"/>
      <c r="N21" s="65"/>
      <c r="O21" s="66"/>
      <c r="P21" s="65"/>
      <c r="Q21" s="66"/>
      <c r="R21" s="65">
        <f>VLOOKUP($A21,'Return Data'!$B$7:$R$2843,16,0)</f>
        <v>24.102499999999999</v>
      </c>
      <c r="S21" s="67">
        <f t="shared" si="11"/>
        <v>6</v>
      </c>
    </row>
    <row r="22" spans="1:19" x14ac:dyDescent="0.3">
      <c r="A22" s="63" t="s">
        <v>1486</v>
      </c>
      <c r="B22" s="64">
        <f>VLOOKUP($A22,'Return Data'!$B$7:$R$2843,3,0)</f>
        <v>44315</v>
      </c>
      <c r="C22" s="65">
        <f>VLOOKUP($A22,'Return Data'!$B$7:$R$2843,4,0)</f>
        <v>123.402</v>
      </c>
      <c r="D22" s="65">
        <f>VLOOKUP($A22,'Return Data'!$B$7:$R$2843,10,0)</f>
        <v>22.0533</v>
      </c>
      <c r="E22" s="66">
        <f t="shared" si="0"/>
        <v>6</v>
      </c>
      <c r="F22" s="65">
        <f>VLOOKUP($A22,'Return Data'!$B$7:$R$2843,11,0)</f>
        <v>52.710099999999997</v>
      </c>
      <c r="G22" s="66">
        <f t="shared" si="5"/>
        <v>2</v>
      </c>
      <c r="H22" s="65">
        <f>VLOOKUP($A22,'Return Data'!$B$7:$R$2843,12,0)</f>
        <v>82.687899999999999</v>
      </c>
      <c r="I22" s="66">
        <f t="shared" si="6"/>
        <v>2</v>
      </c>
      <c r="J22" s="65">
        <f>VLOOKUP($A22,'Return Data'!$B$7:$R$2843,13,0)</f>
        <v>112.98609999999999</v>
      </c>
      <c r="K22" s="66">
        <f t="shared" si="7"/>
        <v>2</v>
      </c>
      <c r="L22" s="65">
        <f>VLOOKUP($A22,'Return Data'!$B$7:$R$2843,17,0)</f>
        <v>31.626799999999999</v>
      </c>
      <c r="M22" s="66">
        <f t="shared" si="8"/>
        <v>3</v>
      </c>
      <c r="N22" s="65">
        <f>VLOOKUP($A22,'Return Data'!$B$7:$R$2843,14,0)</f>
        <v>14.5213</v>
      </c>
      <c r="O22" s="66">
        <f t="shared" si="9"/>
        <v>3</v>
      </c>
      <c r="P22" s="65">
        <f>VLOOKUP($A22,'Return Data'!$B$7:$R$2843,15,0)</f>
        <v>18.2318</v>
      </c>
      <c r="Q22" s="66">
        <f t="shared" si="10"/>
        <v>3</v>
      </c>
      <c r="R22" s="65">
        <f>VLOOKUP($A22,'Return Data'!$B$7:$R$2843,16,0)</f>
        <v>16.794599999999999</v>
      </c>
      <c r="S22" s="67">
        <f t="shared" si="11"/>
        <v>13</v>
      </c>
    </row>
    <row r="23" spans="1:19" x14ac:dyDescent="0.3">
      <c r="A23" s="63" t="s">
        <v>1489</v>
      </c>
      <c r="B23" s="64">
        <f>VLOOKUP($A23,'Return Data'!$B$7:$R$2843,3,0)</f>
        <v>44315</v>
      </c>
      <c r="C23" s="65">
        <f>VLOOKUP($A23,'Return Data'!$B$7:$R$2843,4,0)</f>
        <v>32.091999999999999</v>
      </c>
      <c r="D23" s="65">
        <f>VLOOKUP($A23,'Return Data'!$B$7:$R$2843,10,0)</f>
        <v>22.2925</v>
      </c>
      <c r="E23" s="66">
        <f t="shared" si="0"/>
        <v>5</v>
      </c>
      <c r="F23" s="65">
        <f>VLOOKUP($A23,'Return Data'!$B$7:$R$2843,11,0)</f>
        <v>46.125100000000003</v>
      </c>
      <c r="G23" s="66">
        <f t="shared" si="5"/>
        <v>4</v>
      </c>
      <c r="H23" s="65">
        <f>VLOOKUP($A23,'Return Data'!$B$7:$R$2843,12,0)</f>
        <v>68.638999999999996</v>
      </c>
      <c r="I23" s="66">
        <f t="shared" si="6"/>
        <v>5</v>
      </c>
      <c r="J23" s="65">
        <f>VLOOKUP($A23,'Return Data'!$B$7:$R$2843,13,0)</f>
        <v>93.383499999999998</v>
      </c>
      <c r="K23" s="66">
        <f t="shared" si="7"/>
        <v>9</v>
      </c>
      <c r="L23" s="65">
        <f>VLOOKUP($A23,'Return Data'!$B$7:$R$2843,17,0)</f>
        <v>14.603199999999999</v>
      </c>
      <c r="M23" s="66">
        <f t="shared" si="8"/>
        <v>17</v>
      </c>
      <c r="N23" s="65">
        <f>VLOOKUP($A23,'Return Data'!$B$7:$R$2843,14,0)</f>
        <v>4.0625</v>
      </c>
      <c r="O23" s="66">
        <f t="shared" si="9"/>
        <v>11</v>
      </c>
      <c r="P23" s="65">
        <f>VLOOKUP($A23,'Return Data'!$B$7:$R$2843,15,0)</f>
        <v>17.138300000000001</v>
      </c>
      <c r="Q23" s="66">
        <f t="shared" si="10"/>
        <v>5</v>
      </c>
      <c r="R23" s="65">
        <f>VLOOKUP($A23,'Return Data'!$B$7:$R$2843,16,0)</f>
        <v>18.2103</v>
      </c>
      <c r="S23" s="67">
        <f t="shared" si="11"/>
        <v>12</v>
      </c>
    </row>
    <row r="24" spans="1:19" x14ac:dyDescent="0.3">
      <c r="A24" s="63" t="s">
        <v>1490</v>
      </c>
      <c r="B24" s="64">
        <f>VLOOKUP($A24,'Return Data'!$B$7:$R$2843,3,0)</f>
        <v>44315</v>
      </c>
      <c r="C24" s="65">
        <f>VLOOKUP($A24,'Return Data'!$B$7:$R$2843,4,0)</f>
        <v>62.115099999999998</v>
      </c>
      <c r="D24" s="65">
        <f>VLOOKUP($A24,'Return Data'!$B$7:$R$2843,10,0)</f>
        <v>24.1602</v>
      </c>
      <c r="E24" s="66">
        <f t="shared" si="0"/>
        <v>2</v>
      </c>
      <c r="F24" s="65">
        <f>VLOOKUP($A24,'Return Data'!$B$7:$R$2843,11,0)</f>
        <v>50.177199999999999</v>
      </c>
      <c r="G24" s="66">
        <f t="shared" si="5"/>
        <v>3</v>
      </c>
      <c r="H24" s="65">
        <f>VLOOKUP($A24,'Return Data'!$B$7:$R$2843,12,0)</f>
        <v>71.523799999999994</v>
      </c>
      <c r="I24" s="66">
        <f t="shared" si="6"/>
        <v>4</v>
      </c>
      <c r="J24" s="65">
        <f>VLOOKUP($A24,'Return Data'!$B$7:$R$2843,13,0)</f>
        <v>100.337</v>
      </c>
      <c r="K24" s="66">
        <f t="shared" si="7"/>
        <v>3</v>
      </c>
      <c r="L24" s="65">
        <f>VLOOKUP($A24,'Return Data'!$B$7:$R$2843,17,0)</f>
        <v>24.3979</v>
      </c>
      <c r="M24" s="66">
        <f t="shared" si="8"/>
        <v>9</v>
      </c>
      <c r="N24" s="65">
        <f>VLOOKUP($A24,'Return Data'!$B$7:$R$2843,14,0)</f>
        <v>10.0472</v>
      </c>
      <c r="O24" s="66">
        <f t="shared" si="9"/>
        <v>6</v>
      </c>
      <c r="P24" s="65">
        <f>VLOOKUP($A24,'Return Data'!$B$7:$R$2843,15,0)</f>
        <v>19.4879</v>
      </c>
      <c r="Q24" s="66">
        <f t="shared" si="10"/>
        <v>2</v>
      </c>
      <c r="R24" s="65">
        <f>VLOOKUP($A24,'Return Data'!$B$7:$R$2843,16,0)</f>
        <v>18.7562</v>
      </c>
      <c r="S24" s="67">
        <f t="shared" si="11"/>
        <v>11</v>
      </c>
    </row>
    <row r="25" spans="1:19" x14ac:dyDescent="0.3">
      <c r="A25" s="63" t="s">
        <v>1493</v>
      </c>
      <c r="B25" s="64">
        <f>VLOOKUP($A25,'Return Data'!$B$7:$R$2843,3,0)</f>
        <v>44315</v>
      </c>
      <c r="C25" s="65">
        <f>VLOOKUP($A25,'Return Data'!$B$7:$R$2843,4,0)</f>
        <v>16.989999999999998</v>
      </c>
      <c r="D25" s="65">
        <f>VLOOKUP($A25,'Return Data'!$B$7:$R$2843,10,0)</f>
        <v>17.9861</v>
      </c>
      <c r="E25" s="66">
        <f t="shared" si="0"/>
        <v>15</v>
      </c>
      <c r="F25" s="65">
        <f>VLOOKUP($A25,'Return Data'!$B$7:$R$2843,11,0)</f>
        <v>43.496600000000001</v>
      </c>
      <c r="G25" s="66">
        <f t="shared" si="5"/>
        <v>11</v>
      </c>
      <c r="H25" s="65">
        <f>VLOOKUP($A25,'Return Data'!$B$7:$R$2843,12,0)</f>
        <v>61.348500000000001</v>
      </c>
      <c r="I25" s="66">
        <f t="shared" si="6"/>
        <v>18</v>
      </c>
      <c r="J25" s="65">
        <f>VLOOKUP($A25,'Return Data'!$B$7:$R$2843,13,0)</f>
        <v>93.287800000000004</v>
      </c>
      <c r="K25" s="66">
        <f t="shared" si="7"/>
        <v>10</v>
      </c>
      <c r="L25" s="65"/>
      <c r="M25" s="66"/>
      <c r="N25" s="65"/>
      <c r="O25" s="66"/>
      <c r="P25" s="65"/>
      <c r="Q25" s="66"/>
      <c r="R25" s="65">
        <f>VLOOKUP($A25,'Return Data'!$B$7:$R$2843,16,0)</f>
        <v>30.973500000000001</v>
      </c>
      <c r="S25" s="67">
        <f t="shared" si="11"/>
        <v>3</v>
      </c>
    </row>
    <row r="26" spans="1:19" x14ac:dyDescent="0.3">
      <c r="A26" s="63" t="s">
        <v>1494</v>
      </c>
      <c r="B26" s="64">
        <f>VLOOKUP($A26,'Return Data'!$B$7:$R$2843,3,0)</f>
        <v>44315</v>
      </c>
      <c r="C26" s="65">
        <f>VLOOKUP($A26,'Return Data'!$B$7:$R$2843,4,0)</f>
        <v>107.637771696104</v>
      </c>
      <c r="D26" s="65">
        <f>VLOOKUP($A26,'Return Data'!$B$7:$R$2843,10,0)</f>
        <v>33.6173</v>
      </c>
      <c r="E26" s="66">
        <f t="shared" si="0"/>
        <v>1</v>
      </c>
      <c r="F26" s="65">
        <f>VLOOKUP($A26,'Return Data'!$B$7:$R$2843,11,0)</f>
        <v>57.375900000000001</v>
      </c>
      <c r="G26" s="66">
        <f t="shared" si="5"/>
        <v>1</v>
      </c>
      <c r="H26" s="65">
        <f>VLOOKUP($A26,'Return Data'!$B$7:$R$2843,12,0)</f>
        <v>97.430499999999995</v>
      </c>
      <c r="I26" s="66">
        <f t="shared" si="6"/>
        <v>1</v>
      </c>
      <c r="J26" s="65">
        <f>VLOOKUP($A26,'Return Data'!$B$7:$R$2843,13,0)</f>
        <v>169.9075</v>
      </c>
      <c r="K26" s="66">
        <f t="shared" si="7"/>
        <v>1</v>
      </c>
      <c r="L26" s="65">
        <f>VLOOKUP($A26,'Return Data'!$B$7:$R$2843,17,0)</f>
        <v>38.729799999999997</v>
      </c>
      <c r="M26" s="66">
        <f t="shared" si="8"/>
        <v>1</v>
      </c>
      <c r="N26" s="65">
        <f>VLOOKUP($A26,'Return Data'!$B$7:$R$2843,14,0)</f>
        <v>23.533200000000001</v>
      </c>
      <c r="O26" s="66">
        <f t="shared" si="9"/>
        <v>1</v>
      </c>
      <c r="P26" s="65">
        <f>VLOOKUP($A26,'Return Data'!$B$7:$R$2843,15,0)</f>
        <v>16.090900000000001</v>
      </c>
      <c r="Q26" s="66">
        <f t="shared" si="10"/>
        <v>7</v>
      </c>
      <c r="R26" s="65">
        <f>VLOOKUP($A26,'Return Data'!$B$7:$R$2843,16,0)</f>
        <v>10.162599999999999</v>
      </c>
      <c r="S26" s="67">
        <f t="shared" si="11"/>
        <v>22</v>
      </c>
    </row>
    <row r="27" spans="1:19" x14ac:dyDescent="0.3">
      <c r="A27" s="63" t="s">
        <v>1497</v>
      </c>
      <c r="B27" s="64">
        <f>VLOOKUP($A27,'Return Data'!$B$7:$R$2843,3,0)</f>
        <v>44315</v>
      </c>
      <c r="C27" s="65">
        <f>VLOOKUP($A27,'Return Data'!$B$7:$R$2843,4,0)</f>
        <v>82.570700000000002</v>
      </c>
      <c r="D27" s="65">
        <f>VLOOKUP($A27,'Return Data'!$B$7:$R$2843,10,0)</f>
        <v>16.084199999999999</v>
      </c>
      <c r="E27" s="66">
        <f t="shared" si="0"/>
        <v>19</v>
      </c>
      <c r="F27" s="65">
        <f>VLOOKUP($A27,'Return Data'!$B$7:$R$2843,11,0)</f>
        <v>41.125500000000002</v>
      </c>
      <c r="G27" s="66">
        <f t="shared" si="5"/>
        <v>18</v>
      </c>
      <c r="H27" s="65">
        <f>VLOOKUP($A27,'Return Data'!$B$7:$R$2843,12,0)</f>
        <v>63.122599999999998</v>
      </c>
      <c r="I27" s="66">
        <f t="shared" si="6"/>
        <v>15</v>
      </c>
      <c r="J27" s="65">
        <f>VLOOKUP($A27,'Return Data'!$B$7:$R$2843,13,0)</f>
        <v>83.233900000000006</v>
      </c>
      <c r="K27" s="66">
        <f t="shared" si="7"/>
        <v>19</v>
      </c>
      <c r="L27" s="65">
        <f>VLOOKUP($A27,'Return Data'!$B$7:$R$2843,17,0)</f>
        <v>26.338799999999999</v>
      </c>
      <c r="M27" s="66">
        <f t="shared" si="8"/>
        <v>7</v>
      </c>
      <c r="N27" s="65">
        <f>VLOOKUP($A27,'Return Data'!$B$7:$R$2843,14,0)</f>
        <v>11.446099999999999</v>
      </c>
      <c r="O27" s="66">
        <f t="shared" si="9"/>
        <v>4</v>
      </c>
      <c r="P27" s="65">
        <f>VLOOKUP($A27,'Return Data'!$B$7:$R$2843,15,0)</f>
        <v>20.166</v>
      </c>
      <c r="Q27" s="66">
        <f t="shared" si="10"/>
        <v>1</v>
      </c>
      <c r="R27" s="65">
        <f>VLOOKUP($A27,'Return Data'!$B$7:$R$2843,16,0)</f>
        <v>19.8779</v>
      </c>
      <c r="S27" s="67">
        <f t="shared" si="11"/>
        <v>9</v>
      </c>
    </row>
    <row r="28" spans="1:19" x14ac:dyDescent="0.3">
      <c r="A28" s="63" t="s">
        <v>1498</v>
      </c>
      <c r="B28" s="64">
        <f>VLOOKUP($A28,'Return Data'!$B$7:$R$2843,3,0)</f>
        <v>44315</v>
      </c>
      <c r="C28" s="65">
        <f>VLOOKUP($A28,'Return Data'!$B$7:$R$2843,4,0)</f>
        <v>112.4196</v>
      </c>
      <c r="D28" s="65">
        <f>VLOOKUP($A28,'Return Data'!$B$7:$R$2843,10,0)</f>
        <v>19.7224</v>
      </c>
      <c r="E28" s="66">
        <f t="shared" si="0"/>
        <v>10</v>
      </c>
      <c r="F28" s="65">
        <f>VLOOKUP($A28,'Return Data'!$B$7:$R$2843,11,0)</f>
        <v>42.888599999999997</v>
      </c>
      <c r="G28" s="66">
        <f t="shared" si="5"/>
        <v>14</v>
      </c>
      <c r="H28" s="65">
        <f>VLOOKUP($A28,'Return Data'!$B$7:$R$2843,12,0)</f>
        <v>67.983000000000004</v>
      </c>
      <c r="I28" s="66">
        <f t="shared" si="6"/>
        <v>7</v>
      </c>
      <c r="J28" s="65">
        <f>VLOOKUP($A28,'Return Data'!$B$7:$R$2843,13,0)</f>
        <v>91.985799999999998</v>
      </c>
      <c r="K28" s="66">
        <f t="shared" si="7"/>
        <v>11</v>
      </c>
      <c r="L28" s="65">
        <f>VLOOKUP($A28,'Return Data'!$B$7:$R$2843,17,0)</f>
        <v>16.6051</v>
      </c>
      <c r="M28" s="66">
        <f t="shared" si="8"/>
        <v>15</v>
      </c>
      <c r="N28" s="65">
        <f>VLOOKUP($A28,'Return Data'!$B$7:$R$2843,14,0)</f>
        <v>1.8512999999999999</v>
      </c>
      <c r="O28" s="66">
        <f t="shared" si="9"/>
        <v>13</v>
      </c>
      <c r="P28" s="65">
        <f>VLOOKUP($A28,'Return Data'!$B$7:$R$2843,15,0)</f>
        <v>10.889699999999999</v>
      </c>
      <c r="Q28" s="66">
        <f t="shared" si="10"/>
        <v>14</v>
      </c>
      <c r="R28" s="65">
        <f>VLOOKUP($A28,'Return Data'!$B$7:$R$2843,16,0)</f>
        <v>16.0975</v>
      </c>
      <c r="S28" s="67">
        <f t="shared" si="11"/>
        <v>15</v>
      </c>
    </row>
    <row r="29" spans="1:19" x14ac:dyDescent="0.3">
      <c r="A29" s="63" t="s">
        <v>1501</v>
      </c>
      <c r="B29" s="64">
        <f>VLOOKUP($A29,'Return Data'!$B$7:$R$2843,3,0)</f>
        <v>44315</v>
      </c>
      <c r="C29" s="65">
        <f>VLOOKUP($A29,'Return Data'!$B$7:$R$2843,4,0)</f>
        <v>15.816800000000001</v>
      </c>
      <c r="D29" s="65">
        <f>VLOOKUP($A29,'Return Data'!$B$7:$R$2843,10,0)</f>
        <v>22.5823</v>
      </c>
      <c r="E29" s="66">
        <f t="shared" si="0"/>
        <v>4</v>
      </c>
      <c r="F29" s="65">
        <f>VLOOKUP($A29,'Return Data'!$B$7:$R$2843,11,0)</f>
        <v>43.956600000000002</v>
      </c>
      <c r="G29" s="66">
        <f t="shared" si="5"/>
        <v>9</v>
      </c>
      <c r="H29" s="65">
        <f>VLOOKUP($A29,'Return Data'!$B$7:$R$2843,12,0)</f>
        <v>59.097099999999998</v>
      </c>
      <c r="I29" s="66">
        <f t="shared" si="6"/>
        <v>20</v>
      </c>
      <c r="J29" s="65">
        <f>VLOOKUP($A29,'Return Data'!$B$7:$R$2843,13,0)</f>
        <v>89.044700000000006</v>
      </c>
      <c r="K29" s="66">
        <f t="shared" si="7"/>
        <v>15</v>
      </c>
      <c r="L29" s="65">
        <f>VLOOKUP($A29,'Return Data'!$B$7:$R$2843,17,0)</f>
        <v>22.583100000000002</v>
      </c>
      <c r="M29" s="66">
        <f t="shared" si="8"/>
        <v>10</v>
      </c>
      <c r="N29" s="65"/>
      <c r="O29" s="66"/>
      <c r="P29" s="65"/>
      <c r="Q29" s="66"/>
      <c r="R29" s="65">
        <f>VLOOKUP($A29,'Return Data'!$B$7:$R$2843,16,0)</f>
        <v>20.4602</v>
      </c>
      <c r="S29" s="67">
        <f t="shared" si="11"/>
        <v>8</v>
      </c>
    </row>
    <row r="30" spans="1:19" x14ac:dyDescent="0.3">
      <c r="A30" s="63" t="s">
        <v>1503</v>
      </c>
      <c r="B30" s="64">
        <f>VLOOKUP($A30,'Return Data'!$B$7:$R$2843,3,0)</f>
        <v>44315</v>
      </c>
      <c r="C30" s="65">
        <f>VLOOKUP($A30,'Return Data'!$B$7:$R$2843,4,0)</f>
        <v>22.43</v>
      </c>
      <c r="D30" s="65">
        <f>VLOOKUP($A30,'Return Data'!$B$7:$R$2843,10,0)</f>
        <v>21.308800000000002</v>
      </c>
      <c r="E30" s="66">
        <f t="shared" si="0"/>
        <v>8</v>
      </c>
      <c r="F30" s="65">
        <f>VLOOKUP($A30,'Return Data'!$B$7:$R$2843,11,0)</f>
        <v>41.603499999999997</v>
      </c>
      <c r="G30" s="66">
        <f t="shared" si="5"/>
        <v>17</v>
      </c>
      <c r="H30" s="65">
        <f>VLOOKUP($A30,'Return Data'!$B$7:$R$2843,12,0)</f>
        <v>67.889200000000002</v>
      </c>
      <c r="I30" s="66">
        <f t="shared" si="6"/>
        <v>8</v>
      </c>
      <c r="J30" s="65">
        <f>VLOOKUP($A30,'Return Data'!$B$7:$R$2843,13,0)</f>
        <v>88.645899999999997</v>
      </c>
      <c r="K30" s="66">
        <f t="shared" si="7"/>
        <v>16</v>
      </c>
      <c r="L30" s="65">
        <f>VLOOKUP($A30,'Return Data'!$B$7:$R$2843,17,0)</f>
        <v>26.9556</v>
      </c>
      <c r="M30" s="66">
        <f t="shared" si="8"/>
        <v>6</v>
      </c>
      <c r="N30" s="65">
        <f>VLOOKUP($A30,'Return Data'!$B$7:$R$2843,14,0)</f>
        <v>10.303100000000001</v>
      </c>
      <c r="O30" s="66">
        <f t="shared" si="9"/>
        <v>5</v>
      </c>
      <c r="P30" s="65">
        <f>VLOOKUP($A30,'Return Data'!$B$7:$R$2843,15,0)</f>
        <v>14.0299</v>
      </c>
      <c r="Q30" s="66">
        <f t="shared" si="10"/>
        <v>9</v>
      </c>
      <c r="R30" s="65">
        <f>VLOOKUP($A30,'Return Data'!$B$7:$R$2843,16,0)</f>
        <v>12.438599999999999</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19.548652173913041</v>
      </c>
      <c r="E32" s="74"/>
      <c r="F32" s="75">
        <f>AVERAGE(F8:F30)</f>
        <v>43.632269565217392</v>
      </c>
      <c r="G32" s="74"/>
      <c r="H32" s="75">
        <f>AVERAGE(H8:H30)</f>
        <v>66.05943478260869</v>
      </c>
      <c r="I32" s="74"/>
      <c r="J32" s="75">
        <f>AVERAGE(J8:J30)</f>
        <v>93.571704347826085</v>
      </c>
      <c r="K32" s="74"/>
      <c r="L32" s="75">
        <f>AVERAGE(L8:L30)</f>
        <v>22.860665000000001</v>
      </c>
      <c r="M32" s="74"/>
      <c r="N32" s="75">
        <f>AVERAGE(N8:N30)</f>
        <v>8.3965999999999994</v>
      </c>
      <c r="O32" s="74"/>
      <c r="P32" s="75">
        <f>AVERAGE(P8:P30)</f>
        <v>15.214157142857143</v>
      </c>
      <c r="Q32" s="74"/>
      <c r="R32" s="75">
        <f>AVERAGE(R8:R30)</f>
        <v>20.064021739130435</v>
      </c>
      <c r="S32" s="76"/>
    </row>
    <row r="33" spans="1:19" x14ac:dyDescent="0.3">
      <c r="A33" s="73" t="s">
        <v>28</v>
      </c>
      <c r="B33" s="74"/>
      <c r="C33" s="74"/>
      <c r="D33" s="75">
        <f>MIN(D8:D30)</f>
        <v>12.3505</v>
      </c>
      <c r="E33" s="74"/>
      <c r="F33" s="75">
        <f>MIN(F8:F30)</f>
        <v>36.201300000000003</v>
      </c>
      <c r="G33" s="74"/>
      <c r="H33" s="75">
        <f>MIN(H8:H30)</f>
        <v>52.480200000000004</v>
      </c>
      <c r="I33" s="74"/>
      <c r="J33" s="75">
        <f>MIN(J8:J30)</f>
        <v>71.926500000000004</v>
      </c>
      <c r="K33" s="74"/>
      <c r="L33" s="75">
        <f>MIN(L8:L30)</f>
        <v>12.22</v>
      </c>
      <c r="M33" s="74"/>
      <c r="N33" s="75">
        <f>MIN(N8:N30)</f>
        <v>1.2948</v>
      </c>
      <c r="O33" s="74"/>
      <c r="P33" s="75">
        <f>MIN(P8:P30)</f>
        <v>10.889699999999999</v>
      </c>
      <c r="Q33" s="74"/>
      <c r="R33" s="75">
        <f>MIN(R8:R30)</f>
        <v>7.1871</v>
      </c>
      <c r="S33" s="76"/>
    </row>
    <row r="34" spans="1:19" ht="15" thickBot="1" x14ac:dyDescent="0.35">
      <c r="A34" s="77" t="s">
        <v>29</v>
      </c>
      <c r="B34" s="78"/>
      <c r="C34" s="78"/>
      <c r="D34" s="79">
        <f>MAX(D8:D30)</f>
        <v>33.6173</v>
      </c>
      <c r="E34" s="78"/>
      <c r="F34" s="79">
        <f>MAX(F8:F30)</f>
        <v>57.375900000000001</v>
      </c>
      <c r="G34" s="78"/>
      <c r="H34" s="79">
        <f>MAX(H8:H30)</f>
        <v>97.430499999999995</v>
      </c>
      <c r="I34" s="78"/>
      <c r="J34" s="79">
        <f>MAX(J8:J30)</f>
        <v>169.9075</v>
      </c>
      <c r="K34" s="78"/>
      <c r="L34" s="79">
        <f>MAX(L8:L30)</f>
        <v>38.729799999999997</v>
      </c>
      <c r="M34" s="78"/>
      <c r="N34" s="79">
        <f>MAX(N8:N30)</f>
        <v>23.533200000000001</v>
      </c>
      <c r="O34" s="78"/>
      <c r="P34" s="79">
        <f>MAX(P8:P30)</f>
        <v>20.166</v>
      </c>
      <c r="Q34" s="78"/>
      <c r="R34" s="79">
        <f>MAX(R8:R30)</f>
        <v>57.768599999999999</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1157</v>
      </c>
      <c r="B8" s="64">
        <f>VLOOKUP($A8,'Return Data'!$B$7:$R$2843,3,0)</f>
        <v>44315</v>
      </c>
      <c r="C8" s="65">
        <f>VLOOKUP($A8,'Return Data'!$B$7:$R$2843,4,0)</f>
        <v>383.57</v>
      </c>
      <c r="D8" s="65">
        <f>VLOOKUP($A8,'Return Data'!$B$7:$R$2843,10,0)</f>
        <v>13.8528</v>
      </c>
      <c r="E8" s="66">
        <f t="shared" ref="E8:E33" si="0">RANK(D8,D$8:D$33,0)</f>
        <v>16</v>
      </c>
      <c r="F8" s="65">
        <f>VLOOKUP($A8,'Return Data'!$B$7:$R$2843,11,0)</f>
        <v>35.288499999999999</v>
      </c>
      <c r="G8" s="66">
        <f t="shared" ref="G8:G25" si="1">RANK(F8,F$8:F$33,0)</f>
        <v>14</v>
      </c>
      <c r="H8" s="65">
        <f>VLOOKUP($A8,'Return Data'!$B$7:$R$2843,12,0)</f>
        <v>47.322899999999997</v>
      </c>
      <c r="I8" s="66">
        <f t="shared" ref="I8:I25" si="2">RANK(H8,H$8:H$33,0)</f>
        <v>18</v>
      </c>
      <c r="J8" s="65">
        <f>VLOOKUP($A8,'Return Data'!$B$7:$R$2843,13,0)</f>
        <v>71.053299999999993</v>
      </c>
      <c r="K8" s="66">
        <f t="shared" ref="K8:K21" si="3">RANK(J8,J$8:J$33,0)</f>
        <v>12</v>
      </c>
      <c r="L8" s="65">
        <f>VLOOKUP($A8,'Return Data'!$B$7:$R$2843,17,0)</f>
        <v>12.6958</v>
      </c>
      <c r="M8" s="66">
        <f t="shared" ref="M8:M21" si="4">RANK(L8,L$8:L$33,0)</f>
        <v>22</v>
      </c>
      <c r="N8" s="65">
        <f>VLOOKUP($A8,'Return Data'!$B$7:$R$2843,14,0)</f>
        <v>4.5495999999999999</v>
      </c>
      <c r="O8" s="66">
        <f t="shared" ref="O8:O20" si="5">RANK(N8,N$8:N$33,0)</f>
        <v>21</v>
      </c>
      <c r="P8" s="65">
        <f>VLOOKUP($A8,'Return Data'!$B$7:$R$2843,15,0)</f>
        <v>11.8361</v>
      </c>
      <c r="Q8" s="66">
        <f t="shared" ref="Q8:Q16" si="6">RANK(P8,P$8:P$33,0)</f>
        <v>20</v>
      </c>
      <c r="R8" s="65">
        <f>VLOOKUP($A8,'Return Data'!$B$7:$R$2843,16,0)</f>
        <v>14.979100000000001</v>
      </c>
      <c r="S8" s="67">
        <f t="shared" ref="S8:S33" si="7">RANK(R8,R$8:R$33,0)</f>
        <v>22</v>
      </c>
    </row>
    <row r="9" spans="1:20" x14ac:dyDescent="0.3">
      <c r="A9" s="63" t="s">
        <v>1158</v>
      </c>
      <c r="B9" s="64">
        <f>VLOOKUP($A9,'Return Data'!$B$7:$R$2843,3,0)</f>
        <v>44315</v>
      </c>
      <c r="C9" s="65">
        <f>VLOOKUP($A9,'Return Data'!$B$7:$R$2843,4,0)</f>
        <v>61.47</v>
      </c>
      <c r="D9" s="65">
        <f>VLOOKUP($A9,'Return Data'!$B$7:$R$2843,10,0)</f>
        <v>13.707000000000001</v>
      </c>
      <c r="E9" s="66">
        <f t="shared" si="0"/>
        <v>17</v>
      </c>
      <c r="F9" s="65">
        <f>VLOOKUP($A9,'Return Data'!$B$7:$R$2843,11,0)</f>
        <v>31.122</v>
      </c>
      <c r="G9" s="66">
        <f t="shared" si="1"/>
        <v>23</v>
      </c>
      <c r="H9" s="65">
        <f>VLOOKUP($A9,'Return Data'!$B$7:$R$2843,12,0)</f>
        <v>44.329700000000003</v>
      </c>
      <c r="I9" s="66">
        <f t="shared" si="2"/>
        <v>21</v>
      </c>
      <c r="J9" s="65">
        <f>VLOOKUP($A9,'Return Data'!$B$7:$R$2843,13,0)</f>
        <v>57.98</v>
      </c>
      <c r="K9" s="66">
        <f t="shared" si="3"/>
        <v>24</v>
      </c>
      <c r="L9" s="65">
        <f>VLOOKUP($A9,'Return Data'!$B$7:$R$2843,17,0)</f>
        <v>25.581700000000001</v>
      </c>
      <c r="M9" s="66">
        <f t="shared" si="4"/>
        <v>3</v>
      </c>
      <c r="N9" s="65">
        <f>VLOOKUP($A9,'Return Data'!$B$7:$R$2843,14,0)</f>
        <v>17.4711</v>
      </c>
      <c r="O9" s="66">
        <f t="shared" si="5"/>
        <v>2</v>
      </c>
      <c r="P9" s="65">
        <f>VLOOKUP($A9,'Return Data'!$B$7:$R$2843,15,0)</f>
        <v>19.6448</v>
      </c>
      <c r="Q9" s="66">
        <f t="shared" si="6"/>
        <v>1</v>
      </c>
      <c r="R9" s="65">
        <f>VLOOKUP($A9,'Return Data'!$B$7:$R$2843,16,0)</f>
        <v>19.7606</v>
      </c>
      <c r="S9" s="67">
        <f t="shared" si="7"/>
        <v>6</v>
      </c>
    </row>
    <row r="10" spans="1:20" x14ac:dyDescent="0.3">
      <c r="A10" s="63" t="s">
        <v>1161</v>
      </c>
      <c r="B10" s="64">
        <f>VLOOKUP($A10,'Return Data'!$B$7:$R$2843,3,0)</f>
        <v>44315</v>
      </c>
      <c r="C10" s="65">
        <f>VLOOKUP($A10,'Return Data'!$B$7:$R$2843,4,0)</f>
        <v>13.91</v>
      </c>
      <c r="D10" s="65">
        <f>VLOOKUP($A10,'Return Data'!$B$7:$R$2843,10,0)</f>
        <v>14.1099</v>
      </c>
      <c r="E10" s="66">
        <f t="shared" si="0"/>
        <v>15</v>
      </c>
      <c r="F10" s="65">
        <f>VLOOKUP($A10,'Return Data'!$B$7:$R$2843,11,0)</f>
        <v>33.621499999999997</v>
      </c>
      <c r="G10" s="66">
        <f t="shared" si="1"/>
        <v>19</v>
      </c>
      <c r="H10" s="65">
        <f>VLOOKUP($A10,'Return Data'!$B$7:$R$2843,12,0)</f>
        <v>48.452500000000001</v>
      </c>
      <c r="I10" s="66">
        <f t="shared" si="2"/>
        <v>15</v>
      </c>
      <c r="J10" s="65">
        <f>VLOOKUP($A10,'Return Data'!$B$7:$R$2843,13,0)</f>
        <v>70.048900000000003</v>
      </c>
      <c r="K10" s="66">
        <f t="shared" si="3"/>
        <v>13</v>
      </c>
      <c r="L10" s="65">
        <f>VLOOKUP($A10,'Return Data'!$B$7:$R$2843,17,0)</f>
        <v>22.099399999999999</v>
      </c>
      <c r="M10" s="66">
        <f t="shared" si="4"/>
        <v>10</v>
      </c>
      <c r="N10" s="65">
        <f>VLOOKUP($A10,'Return Data'!$B$7:$R$2843,14,0)</f>
        <v>8.9779999999999998</v>
      </c>
      <c r="O10" s="66">
        <f t="shared" si="5"/>
        <v>16</v>
      </c>
      <c r="P10" s="65">
        <f>VLOOKUP($A10,'Return Data'!$B$7:$R$2843,15,0)</f>
        <v>15.143800000000001</v>
      </c>
      <c r="Q10" s="66">
        <f t="shared" si="6"/>
        <v>15</v>
      </c>
      <c r="R10" s="65">
        <f>VLOOKUP($A10,'Return Data'!$B$7:$R$2843,16,0)</f>
        <v>7.8372000000000002</v>
      </c>
      <c r="S10" s="67">
        <f t="shared" si="7"/>
        <v>26</v>
      </c>
    </row>
    <row r="11" spans="1:20" x14ac:dyDescent="0.3">
      <c r="A11" s="63" t="s">
        <v>1163</v>
      </c>
      <c r="B11" s="64">
        <f>VLOOKUP($A11,'Return Data'!$B$7:$R$2843,3,0)</f>
        <v>44315</v>
      </c>
      <c r="C11" s="65">
        <f>VLOOKUP($A11,'Return Data'!$B$7:$R$2843,4,0)</f>
        <v>53.134</v>
      </c>
      <c r="D11" s="65">
        <f>VLOOKUP($A11,'Return Data'!$B$7:$R$2843,10,0)</f>
        <v>17.9419</v>
      </c>
      <c r="E11" s="66">
        <f t="shared" si="0"/>
        <v>5</v>
      </c>
      <c r="F11" s="65">
        <f>VLOOKUP($A11,'Return Data'!$B$7:$R$2843,11,0)</f>
        <v>40.436100000000003</v>
      </c>
      <c r="G11" s="66">
        <f t="shared" si="1"/>
        <v>8</v>
      </c>
      <c r="H11" s="65">
        <f>VLOOKUP($A11,'Return Data'!$B$7:$R$2843,12,0)</f>
        <v>52.255099999999999</v>
      </c>
      <c r="I11" s="66">
        <f t="shared" si="2"/>
        <v>10</v>
      </c>
      <c r="J11" s="65">
        <f>VLOOKUP($A11,'Return Data'!$B$7:$R$2843,13,0)</f>
        <v>72.917199999999994</v>
      </c>
      <c r="K11" s="66">
        <f t="shared" si="3"/>
        <v>11</v>
      </c>
      <c r="L11" s="65">
        <f>VLOOKUP($A11,'Return Data'!$B$7:$R$2843,17,0)</f>
        <v>25.135300000000001</v>
      </c>
      <c r="M11" s="66">
        <f t="shared" si="4"/>
        <v>5</v>
      </c>
      <c r="N11" s="65">
        <f>VLOOKUP($A11,'Return Data'!$B$7:$R$2843,14,0)</f>
        <v>13.019</v>
      </c>
      <c r="O11" s="66">
        <f t="shared" si="5"/>
        <v>7</v>
      </c>
      <c r="P11" s="65">
        <f>VLOOKUP($A11,'Return Data'!$B$7:$R$2843,15,0)</f>
        <v>15.828799999999999</v>
      </c>
      <c r="Q11" s="66">
        <f t="shared" si="6"/>
        <v>13</v>
      </c>
      <c r="R11" s="65">
        <f>VLOOKUP($A11,'Return Data'!$B$7:$R$2843,16,0)</f>
        <v>19.0199</v>
      </c>
      <c r="S11" s="67">
        <f t="shared" si="7"/>
        <v>14</v>
      </c>
    </row>
    <row r="12" spans="1:20" x14ac:dyDescent="0.3">
      <c r="A12" s="63" t="s">
        <v>1164</v>
      </c>
      <c r="B12" s="64">
        <f>VLOOKUP($A12,'Return Data'!$B$7:$R$2843,3,0)</f>
        <v>44315</v>
      </c>
      <c r="C12" s="65">
        <f>VLOOKUP($A12,'Return Data'!$B$7:$R$2843,4,0)</f>
        <v>82.864000000000004</v>
      </c>
      <c r="D12" s="65">
        <f>VLOOKUP($A12,'Return Data'!$B$7:$R$2843,10,0)</f>
        <v>10.1241</v>
      </c>
      <c r="E12" s="66">
        <f t="shared" si="0"/>
        <v>25</v>
      </c>
      <c r="F12" s="65">
        <f>VLOOKUP($A12,'Return Data'!$B$7:$R$2843,11,0)</f>
        <v>26.604600000000001</v>
      </c>
      <c r="G12" s="66">
        <f t="shared" si="1"/>
        <v>26</v>
      </c>
      <c r="H12" s="65">
        <f>VLOOKUP($A12,'Return Data'!$B$7:$R$2843,12,0)</f>
        <v>38.1389</v>
      </c>
      <c r="I12" s="66">
        <f t="shared" si="2"/>
        <v>26</v>
      </c>
      <c r="J12" s="65">
        <f>VLOOKUP($A12,'Return Data'!$B$7:$R$2843,13,0)</f>
        <v>57.560099999999998</v>
      </c>
      <c r="K12" s="66">
        <f t="shared" si="3"/>
        <v>25</v>
      </c>
      <c r="L12" s="65">
        <f>VLOOKUP($A12,'Return Data'!$B$7:$R$2843,17,0)</f>
        <v>20.549900000000001</v>
      </c>
      <c r="M12" s="66">
        <f t="shared" si="4"/>
        <v>14</v>
      </c>
      <c r="N12" s="65">
        <f>VLOOKUP($A12,'Return Data'!$B$7:$R$2843,14,0)</f>
        <v>11.117000000000001</v>
      </c>
      <c r="O12" s="66">
        <f t="shared" si="5"/>
        <v>10</v>
      </c>
      <c r="P12" s="65">
        <f>VLOOKUP($A12,'Return Data'!$B$7:$R$2843,15,0)</f>
        <v>17.492100000000001</v>
      </c>
      <c r="Q12" s="66">
        <f t="shared" si="6"/>
        <v>6</v>
      </c>
      <c r="R12" s="65">
        <f>VLOOKUP($A12,'Return Data'!$B$7:$R$2843,16,0)</f>
        <v>18.48</v>
      </c>
      <c r="S12" s="67">
        <f t="shared" si="7"/>
        <v>16</v>
      </c>
    </row>
    <row r="13" spans="1:20" x14ac:dyDescent="0.3">
      <c r="A13" s="63" t="s">
        <v>1166</v>
      </c>
      <c r="B13" s="64">
        <f>VLOOKUP($A13,'Return Data'!$B$7:$R$2843,3,0)</f>
        <v>44315</v>
      </c>
      <c r="C13" s="65">
        <f>VLOOKUP($A13,'Return Data'!$B$7:$R$2843,4,0)</f>
        <v>43.939</v>
      </c>
      <c r="D13" s="65">
        <f>VLOOKUP($A13,'Return Data'!$B$7:$R$2843,10,0)</f>
        <v>15.989100000000001</v>
      </c>
      <c r="E13" s="66">
        <f t="shared" si="0"/>
        <v>9</v>
      </c>
      <c r="F13" s="65">
        <f>VLOOKUP($A13,'Return Data'!$B$7:$R$2843,11,0)</f>
        <v>41.857700000000001</v>
      </c>
      <c r="G13" s="66">
        <f t="shared" si="1"/>
        <v>5</v>
      </c>
      <c r="H13" s="65">
        <f>VLOOKUP($A13,'Return Data'!$B$7:$R$2843,12,0)</f>
        <v>57.662599999999998</v>
      </c>
      <c r="I13" s="66">
        <f t="shared" si="2"/>
        <v>6</v>
      </c>
      <c r="J13" s="65">
        <f>VLOOKUP($A13,'Return Data'!$B$7:$R$2843,13,0)</f>
        <v>78.984899999999996</v>
      </c>
      <c r="K13" s="66">
        <f t="shared" si="3"/>
        <v>7</v>
      </c>
      <c r="L13" s="65">
        <f>VLOOKUP($A13,'Return Data'!$B$7:$R$2843,17,0)</f>
        <v>25.35</v>
      </c>
      <c r="M13" s="66">
        <f t="shared" si="4"/>
        <v>4</v>
      </c>
      <c r="N13" s="65">
        <f>VLOOKUP($A13,'Return Data'!$B$7:$R$2843,14,0)</f>
        <v>11.1525</v>
      </c>
      <c r="O13" s="66">
        <f t="shared" si="5"/>
        <v>9</v>
      </c>
      <c r="P13" s="65">
        <f>VLOOKUP($A13,'Return Data'!$B$7:$R$2843,15,0)</f>
        <v>17.966200000000001</v>
      </c>
      <c r="Q13" s="66">
        <f t="shared" si="6"/>
        <v>4</v>
      </c>
      <c r="R13" s="65">
        <f>VLOOKUP($A13,'Return Data'!$B$7:$R$2843,16,0)</f>
        <v>20.678100000000001</v>
      </c>
      <c r="S13" s="67">
        <f t="shared" si="7"/>
        <v>4</v>
      </c>
    </row>
    <row r="14" spans="1:20" x14ac:dyDescent="0.3">
      <c r="A14" s="63" t="s">
        <v>1169</v>
      </c>
      <c r="B14" s="64">
        <f>VLOOKUP($A14,'Return Data'!$B$7:$R$2843,3,0)</f>
        <v>44315</v>
      </c>
      <c r="C14" s="65">
        <f>VLOOKUP($A14,'Return Data'!$B$7:$R$2843,4,0)</f>
        <v>1366.2144000000001</v>
      </c>
      <c r="D14" s="65">
        <f>VLOOKUP($A14,'Return Data'!$B$7:$R$2843,10,0)</f>
        <v>11.7081</v>
      </c>
      <c r="E14" s="66">
        <f t="shared" si="0"/>
        <v>23</v>
      </c>
      <c r="F14" s="65">
        <f>VLOOKUP($A14,'Return Data'!$B$7:$R$2843,11,0)</f>
        <v>33.855200000000004</v>
      </c>
      <c r="G14" s="66">
        <f t="shared" si="1"/>
        <v>17</v>
      </c>
      <c r="H14" s="65">
        <f>VLOOKUP($A14,'Return Data'!$B$7:$R$2843,12,0)</f>
        <v>48.167700000000004</v>
      </c>
      <c r="I14" s="66">
        <f t="shared" si="2"/>
        <v>16</v>
      </c>
      <c r="J14" s="65">
        <f>VLOOKUP($A14,'Return Data'!$B$7:$R$2843,13,0)</f>
        <v>66.890299999999996</v>
      </c>
      <c r="K14" s="66">
        <f t="shared" si="3"/>
        <v>18</v>
      </c>
      <c r="L14" s="65">
        <f>VLOOKUP($A14,'Return Data'!$B$7:$R$2843,17,0)</f>
        <v>15.7806</v>
      </c>
      <c r="M14" s="66">
        <f t="shared" si="4"/>
        <v>21</v>
      </c>
      <c r="N14" s="65">
        <f>VLOOKUP($A14,'Return Data'!$B$7:$R$2843,14,0)</f>
        <v>9.1042000000000005</v>
      </c>
      <c r="O14" s="66">
        <f t="shared" si="5"/>
        <v>15</v>
      </c>
      <c r="P14" s="65">
        <f>VLOOKUP($A14,'Return Data'!$B$7:$R$2843,15,0)</f>
        <v>14.306900000000001</v>
      </c>
      <c r="Q14" s="66">
        <f t="shared" si="6"/>
        <v>17</v>
      </c>
      <c r="R14" s="65">
        <f>VLOOKUP($A14,'Return Data'!$B$7:$R$2843,16,0)</f>
        <v>18.462700000000002</v>
      </c>
      <c r="S14" s="67">
        <f t="shared" si="7"/>
        <v>17</v>
      </c>
    </row>
    <row r="15" spans="1:20" x14ac:dyDescent="0.3">
      <c r="A15" s="63" t="s">
        <v>1171</v>
      </c>
      <c r="B15" s="64">
        <f>VLOOKUP($A15,'Return Data'!$B$7:$R$2843,3,0)</f>
        <v>44315</v>
      </c>
      <c r="C15" s="65">
        <f>VLOOKUP($A15,'Return Data'!$B$7:$R$2843,4,0)</f>
        <v>80.397000000000006</v>
      </c>
      <c r="D15" s="65">
        <f>VLOOKUP($A15,'Return Data'!$B$7:$R$2843,10,0)</f>
        <v>15.8108</v>
      </c>
      <c r="E15" s="66">
        <f t="shared" si="0"/>
        <v>10</v>
      </c>
      <c r="F15" s="65">
        <f>VLOOKUP($A15,'Return Data'!$B$7:$R$2843,11,0)</f>
        <v>38.878900000000002</v>
      </c>
      <c r="G15" s="66">
        <f t="shared" si="1"/>
        <v>10</v>
      </c>
      <c r="H15" s="65">
        <f>VLOOKUP($A15,'Return Data'!$B$7:$R$2843,12,0)</f>
        <v>53.488</v>
      </c>
      <c r="I15" s="66">
        <f t="shared" si="2"/>
        <v>8</v>
      </c>
      <c r="J15" s="65">
        <f>VLOOKUP($A15,'Return Data'!$B$7:$R$2843,13,0)</f>
        <v>74.362899999999996</v>
      </c>
      <c r="K15" s="66">
        <f t="shared" si="3"/>
        <v>9</v>
      </c>
      <c r="L15" s="65">
        <f>VLOOKUP($A15,'Return Data'!$B$7:$R$2843,17,0)</f>
        <v>17.725300000000001</v>
      </c>
      <c r="M15" s="66">
        <f t="shared" si="4"/>
        <v>16</v>
      </c>
      <c r="N15" s="65">
        <f>VLOOKUP($A15,'Return Data'!$B$7:$R$2843,14,0)</f>
        <v>8.7664000000000009</v>
      </c>
      <c r="O15" s="66">
        <f t="shared" si="5"/>
        <v>17</v>
      </c>
      <c r="P15" s="65">
        <f>VLOOKUP($A15,'Return Data'!$B$7:$R$2843,15,0)</f>
        <v>16.0197</v>
      </c>
      <c r="Q15" s="66">
        <f t="shared" si="6"/>
        <v>11</v>
      </c>
      <c r="R15" s="65">
        <f>VLOOKUP($A15,'Return Data'!$B$7:$R$2843,16,0)</f>
        <v>19.1769</v>
      </c>
      <c r="S15" s="67">
        <f t="shared" si="7"/>
        <v>12</v>
      </c>
    </row>
    <row r="16" spans="1:20" x14ac:dyDescent="0.3">
      <c r="A16" s="63" t="s">
        <v>1173</v>
      </c>
      <c r="B16" s="64">
        <f>VLOOKUP($A16,'Return Data'!$B$7:$R$2843,3,0)</f>
        <v>44315</v>
      </c>
      <c r="C16" s="65">
        <f>VLOOKUP($A16,'Return Data'!$B$7:$R$2843,4,0)</f>
        <v>139.38</v>
      </c>
      <c r="D16" s="65">
        <f>VLOOKUP($A16,'Return Data'!$B$7:$R$2843,10,0)</f>
        <v>14.6311</v>
      </c>
      <c r="E16" s="66">
        <f t="shared" si="0"/>
        <v>14</v>
      </c>
      <c r="F16" s="65">
        <f>VLOOKUP($A16,'Return Data'!$B$7:$R$2843,11,0)</f>
        <v>39.226900000000001</v>
      </c>
      <c r="G16" s="66">
        <f t="shared" si="1"/>
        <v>9</v>
      </c>
      <c r="H16" s="65">
        <f>VLOOKUP($A16,'Return Data'!$B$7:$R$2843,12,0)</f>
        <v>52.644799999999996</v>
      </c>
      <c r="I16" s="66">
        <f t="shared" si="2"/>
        <v>9</v>
      </c>
      <c r="J16" s="65">
        <f>VLOOKUP($A16,'Return Data'!$B$7:$R$2843,13,0)</f>
        <v>84.584800000000001</v>
      </c>
      <c r="K16" s="66">
        <f t="shared" si="3"/>
        <v>4</v>
      </c>
      <c r="L16" s="65">
        <f>VLOOKUP($A16,'Return Data'!$B$7:$R$2843,17,0)</f>
        <v>16.996500000000001</v>
      </c>
      <c r="M16" s="66">
        <f t="shared" si="4"/>
        <v>18</v>
      </c>
      <c r="N16" s="65">
        <f>VLOOKUP($A16,'Return Data'!$B$7:$R$2843,14,0)</f>
        <v>8.6155000000000008</v>
      </c>
      <c r="O16" s="66">
        <f t="shared" si="5"/>
        <v>18</v>
      </c>
      <c r="P16" s="65">
        <f>VLOOKUP($A16,'Return Data'!$B$7:$R$2843,15,0)</f>
        <v>15.227</v>
      </c>
      <c r="Q16" s="66">
        <f t="shared" si="6"/>
        <v>14</v>
      </c>
      <c r="R16" s="65">
        <f>VLOOKUP($A16,'Return Data'!$B$7:$R$2843,16,0)</f>
        <v>18.412800000000001</v>
      </c>
      <c r="S16" s="67">
        <f t="shared" si="7"/>
        <v>18</v>
      </c>
    </row>
    <row r="17" spans="1:19" x14ac:dyDescent="0.3">
      <c r="A17" s="63" t="s">
        <v>1175</v>
      </c>
      <c r="B17" s="64">
        <f>VLOOKUP($A17,'Return Data'!$B$7:$R$2843,3,0)</f>
        <v>44315</v>
      </c>
      <c r="C17" s="65">
        <f>VLOOKUP($A17,'Return Data'!$B$7:$R$2843,4,0)</f>
        <v>15.43</v>
      </c>
      <c r="D17" s="65">
        <f>VLOOKUP($A17,'Return Data'!$B$7:$R$2843,10,0)</f>
        <v>12.71</v>
      </c>
      <c r="E17" s="66">
        <f t="shared" si="0"/>
        <v>21</v>
      </c>
      <c r="F17" s="65">
        <f>VLOOKUP($A17,'Return Data'!$B$7:$R$2843,11,0)</f>
        <v>32.332799999999999</v>
      </c>
      <c r="G17" s="66">
        <f t="shared" si="1"/>
        <v>21</v>
      </c>
      <c r="H17" s="65">
        <f>VLOOKUP($A17,'Return Data'!$B$7:$R$2843,12,0)</f>
        <v>43.5349</v>
      </c>
      <c r="I17" s="66">
        <f t="shared" si="2"/>
        <v>24</v>
      </c>
      <c r="J17" s="65">
        <f>VLOOKUP($A17,'Return Data'!$B$7:$R$2843,13,0)</f>
        <v>69.747</v>
      </c>
      <c r="K17" s="66">
        <f t="shared" si="3"/>
        <v>14</v>
      </c>
      <c r="L17" s="65">
        <f>VLOOKUP($A17,'Return Data'!$B$7:$R$2843,17,0)</f>
        <v>16.549900000000001</v>
      </c>
      <c r="M17" s="66">
        <f t="shared" si="4"/>
        <v>19</v>
      </c>
      <c r="N17" s="65">
        <f>VLOOKUP($A17,'Return Data'!$B$7:$R$2843,14,0)</f>
        <v>6.9391999999999996</v>
      </c>
      <c r="O17" s="66">
        <f t="shared" si="5"/>
        <v>20</v>
      </c>
      <c r="P17" s="65"/>
      <c r="Q17" s="66"/>
      <c r="R17" s="65">
        <f>VLOOKUP($A17,'Return Data'!$B$7:$R$2843,16,0)</f>
        <v>10.7171</v>
      </c>
      <c r="S17" s="67">
        <f t="shared" si="7"/>
        <v>25</v>
      </c>
    </row>
    <row r="18" spans="1:19" x14ac:dyDescent="0.3">
      <c r="A18" s="63" t="s">
        <v>1177</v>
      </c>
      <c r="B18" s="64">
        <f>VLOOKUP($A18,'Return Data'!$B$7:$R$2843,3,0)</f>
        <v>44315</v>
      </c>
      <c r="C18" s="65">
        <f>VLOOKUP($A18,'Return Data'!$B$7:$R$2843,4,0)</f>
        <v>78.27</v>
      </c>
      <c r="D18" s="65">
        <f>VLOOKUP($A18,'Return Data'!$B$7:$R$2843,10,0)</f>
        <v>9.7756000000000007</v>
      </c>
      <c r="E18" s="66">
        <f t="shared" si="0"/>
        <v>26</v>
      </c>
      <c r="F18" s="65">
        <f>VLOOKUP($A18,'Return Data'!$B$7:$R$2843,11,0)</f>
        <v>30.930099999999999</v>
      </c>
      <c r="G18" s="66">
        <f t="shared" si="1"/>
        <v>24</v>
      </c>
      <c r="H18" s="65">
        <f>VLOOKUP($A18,'Return Data'!$B$7:$R$2843,12,0)</f>
        <v>42.1282</v>
      </c>
      <c r="I18" s="66">
        <f t="shared" si="2"/>
        <v>25</v>
      </c>
      <c r="J18" s="65">
        <f>VLOOKUP($A18,'Return Data'!$B$7:$R$2843,13,0)</f>
        <v>61.381399999999999</v>
      </c>
      <c r="K18" s="66">
        <f t="shared" si="3"/>
        <v>22</v>
      </c>
      <c r="L18" s="65">
        <f>VLOOKUP($A18,'Return Data'!$B$7:$R$2843,17,0)</f>
        <v>21.008900000000001</v>
      </c>
      <c r="M18" s="66">
        <f t="shared" si="4"/>
        <v>13</v>
      </c>
      <c r="N18" s="65">
        <f>VLOOKUP($A18,'Return Data'!$B$7:$R$2843,14,0)</f>
        <v>13.251099999999999</v>
      </c>
      <c r="O18" s="66">
        <f t="shared" si="5"/>
        <v>6</v>
      </c>
      <c r="P18" s="65">
        <f>VLOOKUP($A18,'Return Data'!$B$7:$R$2843,15,0)</f>
        <v>17.561499999999999</v>
      </c>
      <c r="Q18" s="66">
        <f>RANK(P18,P$8:P$33,0)</f>
        <v>5</v>
      </c>
      <c r="R18" s="65">
        <f>VLOOKUP($A18,'Return Data'!$B$7:$R$2843,16,0)</f>
        <v>19.581700000000001</v>
      </c>
      <c r="S18" s="67">
        <f t="shared" si="7"/>
        <v>9</v>
      </c>
    </row>
    <row r="19" spans="1:19" x14ac:dyDescent="0.3">
      <c r="A19" s="63" t="s">
        <v>1179</v>
      </c>
      <c r="B19" s="64">
        <f>VLOOKUP($A19,'Return Data'!$B$7:$R$2843,3,0)</f>
        <v>44315</v>
      </c>
      <c r="C19" s="65">
        <f>VLOOKUP($A19,'Return Data'!$B$7:$R$2843,4,0)</f>
        <v>64.459999999999994</v>
      </c>
      <c r="D19" s="65">
        <f>VLOOKUP($A19,'Return Data'!$B$7:$R$2843,10,0)</f>
        <v>17.248999999999999</v>
      </c>
      <c r="E19" s="66">
        <f t="shared" si="0"/>
        <v>6</v>
      </c>
      <c r="F19" s="65">
        <f>VLOOKUP($A19,'Return Data'!$B$7:$R$2843,11,0)</f>
        <v>41.427900000000001</v>
      </c>
      <c r="G19" s="66">
        <f t="shared" si="1"/>
        <v>6</v>
      </c>
      <c r="H19" s="65">
        <f>VLOOKUP($A19,'Return Data'!$B$7:$R$2843,12,0)</f>
        <v>58.001800000000003</v>
      </c>
      <c r="I19" s="66">
        <f t="shared" si="2"/>
        <v>4</v>
      </c>
      <c r="J19" s="65">
        <f>VLOOKUP($A19,'Return Data'!$B$7:$R$2843,13,0)</f>
        <v>80.448999999999998</v>
      </c>
      <c r="K19" s="66">
        <f t="shared" si="3"/>
        <v>6</v>
      </c>
      <c r="L19" s="65">
        <f>VLOOKUP($A19,'Return Data'!$B$7:$R$2843,17,0)</f>
        <v>24.79</v>
      </c>
      <c r="M19" s="66">
        <f t="shared" si="4"/>
        <v>6</v>
      </c>
      <c r="N19" s="65">
        <f>VLOOKUP($A19,'Return Data'!$B$7:$R$2843,14,0)</f>
        <v>13.610200000000001</v>
      </c>
      <c r="O19" s="66">
        <f t="shared" si="5"/>
        <v>4</v>
      </c>
      <c r="P19" s="65">
        <f>VLOOKUP($A19,'Return Data'!$B$7:$R$2843,15,0)</f>
        <v>18.7514</v>
      </c>
      <c r="Q19" s="66">
        <f>RANK(P19,P$8:P$33,0)</f>
        <v>3</v>
      </c>
      <c r="R19" s="65">
        <f>VLOOKUP($A19,'Return Data'!$B$7:$R$2843,16,0)</f>
        <v>20.211099999999998</v>
      </c>
      <c r="S19" s="67">
        <f t="shared" si="7"/>
        <v>5</v>
      </c>
    </row>
    <row r="20" spans="1:19" x14ac:dyDescent="0.3">
      <c r="A20" s="63" t="s">
        <v>1180</v>
      </c>
      <c r="B20" s="64">
        <f>VLOOKUP($A20,'Return Data'!$B$7:$R$2843,3,0)</f>
        <v>44315</v>
      </c>
      <c r="C20" s="65">
        <f>VLOOKUP($A20,'Return Data'!$B$7:$R$2843,4,0)</f>
        <v>191.92</v>
      </c>
      <c r="D20" s="65">
        <f>VLOOKUP($A20,'Return Data'!$B$7:$R$2843,10,0)</f>
        <v>14.750400000000001</v>
      </c>
      <c r="E20" s="66">
        <f t="shared" si="0"/>
        <v>12</v>
      </c>
      <c r="F20" s="65">
        <f>VLOOKUP($A20,'Return Data'!$B$7:$R$2843,11,0)</f>
        <v>30.5046</v>
      </c>
      <c r="G20" s="66">
        <f t="shared" si="1"/>
        <v>25</v>
      </c>
      <c r="H20" s="65">
        <f>VLOOKUP($A20,'Return Data'!$B$7:$R$2843,12,0)</f>
        <v>44.127400000000002</v>
      </c>
      <c r="I20" s="66">
        <f t="shared" si="2"/>
        <v>22</v>
      </c>
      <c r="J20" s="65">
        <f>VLOOKUP($A20,'Return Data'!$B$7:$R$2843,13,0)</f>
        <v>63.308399999999999</v>
      </c>
      <c r="K20" s="66">
        <f t="shared" si="3"/>
        <v>20</v>
      </c>
      <c r="L20" s="65">
        <f>VLOOKUP($A20,'Return Data'!$B$7:$R$2843,17,0)</f>
        <v>17.087</v>
      </c>
      <c r="M20" s="66">
        <f t="shared" si="4"/>
        <v>17</v>
      </c>
      <c r="N20" s="65">
        <f>VLOOKUP($A20,'Return Data'!$B$7:$R$2843,14,0)</f>
        <v>7.5594000000000001</v>
      </c>
      <c r="O20" s="66">
        <f t="shared" si="5"/>
        <v>19</v>
      </c>
      <c r="P20" s="65">
        <f>VLOOKUP($A20,'Return Data'!$B$7:$R$2843,15,0)</f>
        <v>17.072099999999999</v>
      </c>
      <c r="Q20" s="66">
        <f>RANK(P20,P$8:P$33,0)</f>
        <v>8</v>
      </c>
      <c r="R20" s="65">
        <f>VLOOKUP($A20,'Return Data'!$B$7:$R$2843,16,0)</f>
        <v>19.7178</v>
      </c>
      <c r="S20" s="67">
        <f t="shared" si="7"/>
        <v>7</v>
      </c>
    </row>
    <row r="21" spans="1:19" x14ac:dyDescent="0.3">
      <c r="A21" s="63" t="s">
        <v>1182</v>
      </c>
      <c r="B21" s="64">
        <f>VLOOKUP($A21,'Return Data'!$B$7:$R$2843,3,0)</f>
        <v>44315</v>
      </c>
      <c r="C21" s="65">
        <f>VLOOKUP($A21,'Return Data'!$B$7:$R$2843,4,0)</f>
        <v>14.7035</v>
      </c>
      <c r="D21" s="65">
        <f>VLOOKUP($A21,'Return Data'!$B$7:$R$2843,10,0)</f>
        <v>19.3766</v>
      </c>
      <c r="E21" s="66">
        <f t="shared" si="0"/>
        <v>2</v>
      </c>
      <c r="F21" s="65">
        <f>VLOOKUP($A21,'Return Data'!$B$7:$R$2843,11,0)</f>
        <v>41.392000000000003</v>
      </c>
      <c r="G21" s="66">
        <f t="shared" si="1"/>
        <v>7</v>
      </c>
      <c r="H21" s="65">
        <f>VLOOKUP($A21,'Return Data'!$B$7:$R$2843,12,0)</f>
        <v>51.001800000000003</v>
      </c>
      <c r="I21" s="66">
        <f t="shared" si="2"/>
        <v>13</v>
      </c>
      <c r="J21" s="65">
        <f>VLOOKUP($A21,'Return Data'!$B$7:$R$2843,13,0)</f>
        <v>67.265799999999999</v>
      </c>
      <c r="K21" s="66">
        <f t="shared" si="3"/>
        <v>17</v>
      </c>
      <c r="L21" s="65">
        <f>VLOOKUP($A21,'Return Data'!$B$7:$R$2843,17,0)</f>
        <v>23.822700000000001</v>
      </c>
      <c r="M21" s="66">
        <f t="shared" si="4"/>
        <v>8</v>
      </c>
      <c r="N21" s="65"/>
      <c r="O21" s="66"/>
      <c r="P21" s="65"/>
      <c r="Q21" s="66"/>
      <c r="R21" s="65">
        <f>VLOOKUP($A21,'Return Data'!$B$7:$R$2843,16,0)</f>
        <v>12.607799999999999</v>
      </c>
      <c r="S21" s="67">
        <f t="shared" si="7"/>
        <v>24</v>
      </c>
    </row>
    <row r="22" spans="1:19" x14ac:dyDescent="0.3">
      <c r="A22" s="63" t="s">
        <v>1184</v>
      </c>
      <c r="B22" s="64">
        <f>VLOOKUP($A22,'Return Data'!$B$7:$R$2843,3,0)</f>
        <v>44315</v>
      </c>
      <c r="C22" s="65">
        <f>VLOOKUP($A22,'Return Data'!$B$7:$R$2843,4,0)</f>
        <v>17.077000000000002</v>
      </c>
      <c r="D22" s="65">
        <f>VLOOKUP($A22,'Return Data'!$B$7:$R$2843,10,0)</f>
        <v>14.703099999999999</v>
      </c>
      <c r="E22" s="66">
        <f t="shared" si="0"/>
        <v>13</v>
      </c>
      <c r="F22" s="65">
        <f>VLOOKUP($A22,'Return Data'!$B$7:$R$2843,11,0)</f>
        <v>43.492100000000001</v>
      </c>
      <c r="G22" s="66">
        <f t="shared" si="1"/>
        <v>4</v>
      </c>
      <c r="H22" s="65">
        <f>VLOOKUP($A22,'Return Data'!$B$7:$R$2843,12,0)</f>
        <v>60.498100000000001</v>
      </c>
      <c r="I22" s="66">
        <f t="shared" si="2"/>
        <v>3</v>
      </c>
      <c r="J22" s="65">
        <f>VLOOKUP($A22,'Return Data'!$B$7:$R$2843,13,0)</f>
        <v>86.369100000000003</v>
      </c>
      <c r="K22" s="66">
        <f t="shared" ref="K22:K31" si="8">RANK(J22,J$8:J$33,0)</f>
        <v>3</v>
      </c>
      <c r="L22" s="65"/>
      <c r="M22" s="66"/>
      <c r="N22" s="65"/>
      <c r="O22" s="66"/>
      <c r="P22" s="65"/>
      <c r="Q22" s="66"/>
      <c r="R22" s="65">
        <f>VLOOKUP($A22,'Return Data'!$B$7:$R$2843,16,0)</f>
        <v>35.689799999999998</v>
      </c>
      <c r="S22" s="67">
        <f t="shared" si="7"/>
        <v>2</v>
      </c>
    </row>
    <row r="23" spans="1:19" x14ac:dyDescent="0.3">
      <c r="A23" s="63" t="s">
        <v>1186</v>
      </c>
      <c r="B23" s="64">
        <f>VLOOKUP($A23,'Return Data'!$B$7:$R$2843,3,0)</f>
        <v>44315</v>
      </c>
      <c r="C23" s="65">
        <f>VLOOKUP($A23,'Return Data'!$B$7:$R$2843,4,0)</f>
        <v>36.127699999999997</v>
      </c>
      <c r="D23" s="65">
        <f>VLOOKUP($A23,'Return Data'!$B$7:$R$2843,10,0)</f>
        <v>13.5884</v>
      </c>
      <c r="E23" s="66">
        <f t="shared" si="0"/>
        <v>18</v>
      </c>
      <c r="F23" s="65">
        <f>VLOOKUP($A23,'Return Data'!$B$7:$R$2843,11,0)</f>
        <v>32.850299999999997</v>
      </c>
      <c r="G23" s="66">
        <f t="shared" si="1"/>
        <v>20</v>
      </c>
      <c r="H23" s="65">
        <f>VLOOKUP($A23,'Return Data'!$B$7:$R$2843,12,0)</f>
        <v>47.322299999999998</v>
      </c>
      <c r="I23" s="66">
        <f t="shared" si="2"/>
        <v>19</v>
      </c>
      <c r="J23" s="65">
        <f>VLOOKUP($A23,'Return Data'!$B$7:$R$2843,13,0)</f>
        <v>66.458699999999993</v>
      </c>
      <c r="K23" s="66">
        <f t="shared" si="8"/>
        <v>19</v>
      </c>
      <c r="L23" s="65">
        <f>VLOOKUP($A23,'Return Data'!$B$7:$R$2843,17,0)</f>
        <v>15.981999999999999</v>
      </c>
      <c r="M23" s="66">
        <f>RANK(L23,L$8:L$33,0)</f>
        <v>20</v>
      </c>
      <c r="N23" s="65">
        <f>VLOOKUP($A23,'Return Data'!$B$7:$R$2843,14,0)</f>
        <v>9.2697000000000003</v>
      </c>
      <c r="O23" s="66">
        <f>RANK(N23,N$8:N$33,0)</f>
        <v>14</v>
      </c>
      <c r="P23" s="65">
        <f>VLOOKUP($A23,'Return Data'!$B$7:$R$2843,15,0)</f>
        <v>12.337999999999999</v>
      </c>
      <c r="Q23" s="66">
        <f>RANK(P23,P$8:P$33,0)</f>
        <v>19</v>
      </c>
      <c r="R23" s="65">
        <f>VLOOKUP($A23,'Return Data'!$B$7:$R$2843,16,0)</f>
        <v>19.587199999999999</v>
      </c>
      <c r="S23" s="67">
        <f t="shared" si="7"/>
        <v>8</v>
      </c>
    </row>
    <row r="24" spans="1:19" x14ac:dyDescent="0.3">
      <c r="A24" s="63" t="s">
        <v>1189</v>
      </c>
      <c r="B24" s="64">
        <f>VLOOKUP($A24,'Return Data'!$B$7:$R$2843,3,0)</f>
        <v>44315</v>
      </c>
      <c r="C24" s="65">
        <f>VLOOKUP($A24,'Return Data'!$B$7:$R$2843,4,0)</f>
        <v>1678.2076999999999</v>
      </c>
      <c r="D24" s="65">
        <f>VLOOKUP($A24,'Return Data'!$B$7:$R$2843,10,0)</f>
        <v>12.763400000000001</v>
      </c>
      <c r="E24" s="66">
        <f t="shared" si="0"/>
        <v>20</v>
      </c>
      <c r="F24" s="65">
        <f>VLOOKUP($A24,'Return Data'!$B$7:$R$2843,11,0)</f>
        <v>36.867100000000001</v>
      </c>
      <c r="G24" s="66">
        <f t="shared" si="1"/>
        <v>11</v>
      </c>
      <c r="H24" s="65">
        <f>VLOOKUP($A24,'Return Data'!$B$7:$R$2843,12,0)</f>
        <v>50.1952</v>
      </c>
      <c r="I24" s="66">
        <f t="shared" si="2"/>
        <v>14</v>
      </c>
      <c r="J24" s="65">
        <f>VLOOKUP($A24,'Return Data'!$B$7:$R$2843,13,0)</f>
        <v>74.122</v>
      </c>
      <c r="K24" s="66">
        <f t="shared" si="8"/>
        <v>10</v>
      </c>
      <c r="L24" s="65">
        <f>VLOOKUP($A24,'Return Data'!$B$7:$R$2843,17,0)</f>
        <v>19.8871</v>
      </c>
      <c r="M24" s="66">
        <f>RANK(L24,L$8:L$33,0)</f>
        <v>15</v>
      </c>
      <c r="N24" s="65">
        <f>VLOOKUP($A24,'Return Data'!$B$7:$R$2843,14,0)</f>
        <v>11.896100000000001</v>
      </c>
      <c r="O24" s="66">
        <f>RANK(N24,N$8:N$33,0)</f>
        <v>8</v>
      </c>
      <c r="P24" s="65">
        <f>VLOOKUP($A24,'Return Data'!$B$7:$R$2843,15,0)</f>
        <v>16.866599999999998</v>
      </c>
      <c r="Q24" s="66">
        <f>RANK(P24,P$8:P$33,0)</f>
        <v>9</v>
      </c>
      <c r="R24" s="65">
        <f>VLOOKUP($A24,'Return Data'!$B$7:$R$2843,16,0)</f>
        <v>15.5</v>
      </c>
      <c r="S24" s="67">
        <f t="shared" si="7"/>
        <v>21</v>
      </c>
    </row>
    <row r="25" spans="1:19" x14ac:dyDescent="0.3">
      <c r="A25" s="63" t="s">
        <v>1190</v>
      </c>
      <c r="B25" s="64">
        <f>VLOOKUP($A25,'Return Data'!$B$7:$R$2843,3,0)</f>
        <v>44315</v>
      </c>
      <c r="C25" s="65">
        <f>VLOOKUP($A25,'Return Data'!$B$7:$R$2843,4,0)</f>
        <v>35.72</v>
      </c>
      <c r="D25" s="65">
        <f>VLOOKUP($A25,'Return Data'!$B$7:$R$2843,10,0)</f>
        <v>19.1859</v>
      </c>
      <c r="E25" s="66">
        <f t="shared" si="0"/>
        <v>3</v>
      </c>
      <c r="F25" s="65">
        <f>VLOOKUP($A25,'Return Data'!$B$7:$R$2843,11,0)</f>
        <v>47.177599999999998</v>
      </c>
      <c r="G25" s="66">
        <f t="shared" si="1"/>
        <v>1</v>
      </c>
      <c r="H25" s="65">
        <f>VLOOKUP($A25,'Return Data'!$B$7:$R$2843,12,0)</f>
        <v>66.294200000000004</v>
      </c>
      <c r="I25" s="66">
        <f t="shared" si="2"/>
        <v>1</v>
      </c>
      <c r="J25" s="65">
        <f>VLOOKUP($A25,'Return Data'!$B$7:$R$2843,13,0)</f>
        <v>103.4169</v>
      </c>
      <c r="K25" s="66">
        <f t="shared" si="8"/>
        <v>1</v>
      </c>
      <c r="L25" s="65">
        <f>VLOOKUP($A25,'Return Data'!$B$7:$R$2843,17,0)</f>
        <v>36.9133</v>
      </c>
      <c r="M25" s="66">
        <f>RANK(L25,L$8:L$33,0)</f>
        <v>1</v>
      </c>
      <c r="N25" s="65">
        <f>VLOOKUP($A25,'Return Data'!$B$7:$R$2843,14,0)</f>
        <v>18.640599999999999</v>
      </c>
      <c r="O25" s="66">
        <f>RANK(N25,N$8:N$33,0)</f>
        <v>1</v>
      </c>
      <c r="P25" s="65">
        <f>VLOOKUP($A25,'Return Data'!$B$7:$R$2843,15,0)</f>
        <v>19.403600000000001</v>
      </c>
      <c r="Q25" s="66">
        <f>RANK(P25,P$8:P$33,0)</f>
        <v>2</v>
      </c>
      <c r="R25" s="65">
        <f>VLOOKUP($A25,'Return Data'!$B$7:$R$2843,16,0)</f>
        <v>18.742799999999999</v>
      </c>
      <c r="S25" s="67">
        <f t="shared" si="7"/>
        <v>15</v>
      </c>
    </row>
    <row r="26" spans="1:19" x14ac:dyDescent="0.3">
      <c r="A26" s="63" t="s">
        <v>1192</v>
      </c>
      <c r="B26" s="64">
        <f>VLOOKUP($A26,'Return Data'!$B$7:$R$2843,3,0)</f>
        <v>44315</v>
      </c>
      <c r="C26" s="65">
        <f>VLOOKUP($A26,'Return Data'!$B$7:$R$2843,4,0)</f>
        <v>14.21</v>
      </c>
      <c r="D26" s="65">
        <f>VLOOKUP($A26,'Return Data'!$B$7:$R$2843,10,0)</f>
        <v>13.2271</v>
      </c>
      <c r="E26" s="66">
        <f t="shared" si="0"/>
        <v>19</v>
      </c>
      <c r="F26" s="65">
        <f>VLOOKUP($A26,'Return Data'!$B$7:$R$2843,11,0)</f>
        <v>35.333300000000001</v>
      </c>
      <c r="G26" s="66">
        <f t="shared" ref="G26" si="9">RANK(F26,F$8:F$33,0)</f>
        <v>13</v>
      </c>
      <c r="H26" s="65">
        <f>VLOOKUP($A26,'Return Data'!$B$7:$R$2843,12,0)</f>
        <v>47.559699999999999</v>
      </c>
      <c r="I26" s="66">
        <f t="shared" ref="I26" si="10">RANK(H26,H$8:H$33,0)</f>
        <v>17</v>
      </c>
      <c r="J26" s="65">
        <f>VLOOKUP($A26,'Return Data'!$B$7:$R$2843,13,0)</f>
        <v>67.966899999999995</v>
      </c>
      <c r="K26" s="66">
        <f t="shared" si="8"/>
        <v>15</v>
      </c>
      <c r="L26" s="65"/>
      <c r="M26" s="66"/>
      <c r="N26" s="65"/>
      <c r="O26" s="66"/>
      <c r="P26" s="65"/>
      <c r="Q26" s="66"/>
      <c r="R26" s="65">
        <f>VLOOKUP($A26,'Return Data'!$B$7:$R$2843,16,0)</f>
        <v>30.197500000000002</v>
      </c>
      <c r="S26" s="67">
        <f t="shared" si="7"/>
        <v>3</v>
      </c>
    </row>
    <row r="27" spans="1:19" x14ac:dyDescent="0.3">
      <c r="A27" s="63" t="s">
        <v>1195</v>
      </c>
      <c r="B27" s="64">
        <f>VLOOKUP($A27,'Return Data'!$B$7:$R$2843,3,0)</f>
        <v>44315</v>
      </c>
      <c r="C27" s="65">
        <f>VLOOKUP($A27,'Return Data'!$B$7:$R$2843,4,0)</f>
        <v>94.9422</v>
      </c>
      <c r="D27" s="65">
        <f>VLOOKUP($A27,'Return Data'!$B$7:$R$2843,10,0)</f>
        <v>19.9877</v>
      </c>
      <c r="E27" s="66">
        <f t="shared" si="0"/>
        <v>1</v>
      </c>
      <c r="F27" s="65">
        <f>VLOOKUP($A27,'Return Data'!$B$7:$R$2843,11,0)</f>
        <v>45.001100000000001</v>
      </c>
      <c r="G27" s="66">
        <f t="shared" ref="G27:G33" si="11">RANK(F27,F$8:F$33,0)</f>
        <v>3</v>
      </c>
      <c r="H27" s="65">
        <f>VLOOKUP($A27,'Return Data'!$B$7:$R$2843,12,0)</f>
        <v>57.892299999999999</v>
      </c>
      <c r="I27" s="66">
        <f t="shared" ref="I27:I33" si="12">RANK(H27,H$8:H$33,0)</f>
        <v>5</v>
      </c>
      <c r="J27" s="65">
        <f>VLOOKUP($A27,'Return Data'!$B$7:$R$2843,13,0)</f>
        <v>83.211100000000002</v>
      </c>
      <c r="K27" s="66">
        <f t="shared" si="8"/>
        <v>5</v>
      </c>
      <c r="L27" s="65">
        <f>VLOOKUP($A27,'Return Data'!$B$7:$R$2843,17,0)</f>
        <v>28.7395</v>
      </c>
      <c r="M27" s="66">
        <f>RANK(L27,L$8:L$33,0)</f>
        <v>2</v>
      </c>
      <c r="N27" s="65">
        <f>VLOOKUP($A27,'Return Data'!$B$7:$R$2843,14,0)</f>
        <v>17.451000000000001</v>
      </c>
      <c r="O27" s="66">
        <f>RANK(N27,N$8:N$33,0)</f>
        <v>3</v>
      </c>
      <c r="P27" s="65">
        <f>VLOOKUP($A27,'Return Data'!$B$7:$R$2843,15,0)</f>
        <v>15.943899999999999</v>
      </c>
      <c r="Q27" s="66">
        <f>RANK(P27,P$8:P$33,0)</f>
        <v>12</v>
      </c>
      <c r="R27" s="65">
        <f>VLOOKUP($A27,'Return Data'!$B$7:$R$2843,16,0)</f>
        <v>14.589499999999999</v>
      </c>
      <c r="S27" s="67">
        <f t="shared" si="7"/>
        <v>23</v>
      </c>
    </row>
    <row r="28" spans="1:19" x14ac:dyDescent="0.3">
      <c r="A28" s="63" t="s">
        <v>1196</v>
      </c>
      <c r="B28" s="64">
        <f>VLOOKUP($A28,'Return Data'!$B$7:$R$2843,3,0)</f>
        <v>44315</v>
      </c>
      <c r="C28" s="65">
        <f>VLOOKUP($A28,'Return Data'!$B$7:$R$2843,4,0)</f>
        <v>118.9247</v>
      </c>
      <c r="D28" s="65">
        <f>VLOOKUP($A28,'Return Data'!$B$7:$R$2843,10,0)</f>
        <v>18.589700000000001</v>
      </c>
      <c r="E28" s="66">
        <f t="shared" si="0"/>
        <v>4</v>
      </c>
      <c r="F28" s="65">
        <f>VLOOKUP($A28,'Return Data'!$B$7:$R$2843,11,0)</f>
        <v>47.096299999999999</v>
      </c>
      <c r="G28" s="66">
        <f t="shared" si="11"/>
        <v>2</v>
      </c>
      <c r="H28" s="65">
        <f>VLOOKUP($A28,'Return Data'!$B$7:$R$2843,12,0)</f>
        <v>60.9161</v>
      </c>
      <c r="I28" s="66">
        <f t="shared" si="12"/>
        <v>2</v>
      </c>
      <c r="J28" s="65">
        <f>VLOOKUP($A28,'Return Data'!$B$7:$R$2843,13,0)</f>
        <v>90.645899999999997</v>
      </c>
      <c r="K28" s="66">
        <f t="shared" si="8"/>
        <v>2</v>
      </c>
      <c r="L28" s="65">
        <f>VLOOKUP($A28,'Return Data'!$B$7:$R$2843,17,0)</f>
        <v>23.3142</v>
      </c>
      <c r="M28" s="66">
        <f>RANK(L28,L$8:L$33,0)</f>
        <v>9</v>
      </c>
      <c r="N28" s="65">
        <f>VLOOKUP($A28,'Return Data'!$B$7:$R$2843,14,0)</f>
        <v>10.891</v>
      </c>
      <c r="O28" s="66">
        <f>RANK(N28,N$8:N$33,0)</f>
        <v>11</v>
      </c>
      <c r="P28" s="65">
        <f>VLOOKUP($A28,'Return Data'!$B$7:$R$2843,15,0)</f>
        <v>13.581799999999999</v>
      </c>
      <c r="Q28" s="66">
        <f>RANK(P28,P$8:P$33,0)</f>
        <v>18</v>
      </c>
      <c r="R28" s="65">
        <f>VLOOKUP($A28,'Return Data'!$B$7:$R$2843,16,0)</f>
        <v>19.050899999999999</v>
      </c>
      <c r="S28" s="67">
        <f t="shared" si="7"/>
        <v>13</v>
      </c>
    </row>
    <row r="29" spans="1:19" x14ac:dyDescent="0.3">
      <c r="A29" s="63" t="s">
        <v>1199</v>
      </c>
      <c r="B29" s="64">
        <f>VLOOKUP($A29,'Return Data'!$B$7:$R$2843,3,0)</f>
        <v>44315</v>
      </c>
      <c r="C29" s="65">
        <f>VLOOKUP($A29,'Return Data'!$B$7:$R$2843,4,0)</f>
        <v>606.6626</v>
      </c>
      <c r="D29" s="65">
        <f>VLOOKUP($A29,'Return Data'!$B$7:$R$2843,10,0)</f>
        <v>11.3567</v>
      </c>
      <c r="E29" s="66">
        <f t="shared" si="0"/>
        <v>24</v>
      </c>
      <c r="F29" s="65">
        <f>VLOOKUP($A29,'Return Data'!$B$7:$R$2843,11,0)</f>
        <v>33.661499999999997</v>
      </c>
      <c r="G29" s="66">
        <f t="shared" si="11"/>
        <v>18</v>
      </c>
      <c r="H29" s="65">
        <f>VLOOKUP($A29,'Return Data'!$B$7:$R$2843,12,0)</f>
        <v>46.183900000000001</v>
      </c>
      <c r="I29" s="66">
        <f t="shared" si="12"/>
        <v>20</v>
      </c>
      <c r="J29" s="65">
        <f>VLOOKUP($A29,'Return Data'!$B$7:$R$2843,13,0)</f>
        <v>62.944600000000001</v>
      </c>
      <c r="K29" s="66">
        <f t="shared" si="8"/>
        <v>21</v>
      </c>
      <c r="L29" s="65">
        <f>VLOOKUP($A29,'Return Data'!$B$7:$R$2843,17,0)</f>
        <v>12.4857</v>
      </c>
      <c r="M29" s="66">
        <f>RANK(L29,L$8:L$33,0)</f>
        <v>23</v>
      </c>
      <c r="N29" s="65">
        <f>VLOOKUP($A29,'Return Data'!$B$7:$R$2843,14,0)</f>
        <v>3.6059000000000001</v>
      </c>
      <c r="O29" s="66">
        <f>RANK(N29,N$8:N$33,0)</f>
        <v>22</v>
      </c>
      <c r="P29" s="65">
        <f>VLOOKUP($A29,'Return Data'!$B$7:$R$2843,15,0)</f>
        <v>11.8058</v>
      </c>
      <c r="Q29" s="66">
        <f>RANK(P29,P$8:P$33,0)</f>
        <v>21</v>
      </c>
      <c r="R29" s="65">
        <f>VLOOKUP($A29,'Return Data'!$B$7:$R$2843,16,0)</f>
        <v>16.201599999999999</v>
      </c>
      <c r="S29" s="67">
        <f t="shared" si="7"/>
        <v>20</v>
      </c>
    </row>
    <row r="30" spans="1:19" x14ac:dyDescent="0.3">
      <c r="A30" s="63" t="s">
        <v>1201</v>
      </c>
      <c r="B30" s="64">
        <f>VLOOKUP($A30,'Return Data'!$B$7:$R$2843,3,0)</f>
        <v>44315</v>
      </c>
      <c r="C30" s="65">
        <f>VLOOKUP($A30,'Return Data'!$B$7:$R$2843,4,0)</f>
        <v>215.084</v>
      </c>
      <c r="D30" s="65">
        <f>VLOOKUP($A30,'Return Data'!$B$7:$R$2843,10,0)</f>
        <v>15.1861</v>
      </c>
      <c r="E30" s="66">
        <f t="shared" si="0"/>
        <v>11</v>
      </c>
      <c r="F30" s="65">
        <f>VLOOKUP($A30,'Return Data'!$B$7:$R$2843,11,0)</f>
        <v>35.009300000000003</v>
      </c>
      <c r="G30" s="66">
        <f t="shared" si="11"/>
        <v>16</v>
      </c>
      <c r="H30" s="65">
        <f>VLOOKUP($A30,'Return Data'!$B$7:$R$2843,12,0)</f>
        <v>51.985999999999997</v>
      </c>
      <c r="I30" s="66">
        <f t="shared" si="12"/>
        <v>11</v>
      </c>
      <c r="J30" s="65">
        <f>VLOOKUP($A30,'Return Data'!$B$7:$R$2843,13,0)</f>
        <v>67.958699999999993</v>
      </c>
      <c r="K30" s="66">
        <f t="shared" si="8"/>
        <v>16</v>
      </c>
      <c r="L30" s="65">
        <f>VLOOKUP($A30,'Return Data'!$B$7:$R$2843,17,0)</f>
        <v>21.532900000000001</v>
      </c>
      <c r="M30" s="66">
        <f>RANK(L30,L$8:L$33,0)</f>
        <v>11</v>
      </c>
      <c r="N30" s="65">
        <f>VLOOKUP($A30,'Return Data'!$B$7:$R$2843,14,0)</f>
        <v>13.3847</v>
      </c>
      <c r="O30" s="66">
        <f>RANK(N30,N$8:N$33,0)</f>
        <v>5</v>
      </c>
      <c r="P30" s="65">
        <f>VLOOKUP($A30,'Return Data'!$B$7:$R$2843,15,0)</f>
        <v>16.629799999999999</v>
      </c>
      <c r="Q30" s="66">
        <f>RANK(P30,P$8:P$33,0)</f>
        <v>10</v>
      </c>
      <c r="R30" s="65">
        <f>VLOOKUP($A30,'Return Data'!$B$7:$R$2843,16,0)</f>
        <v>19.347999999999999</v>
      </c>
      <c r="S30" s="67">
        <f t="shared" si="7"/>
        <v>11</v>
      </c>
    </row>
    <row r="31" spans="1:19" x14ac:dyDescent="0.3">
      <c r="A31" s="63" t="s">
        <v>1202</v>
      </c>
      <c r="B31" s="64">
        <f>VLOOKUP($A31,'Return Data'!$B$7:$R$2843,3,0)</f>
        <v>44315</v>
      </c>
      <c r="C31" s="65">
        <f>VLOOKUP($A31,'Return Data'!$B$7:$R$2843,4,0)</f>
        <v>65.010000000000005</v>
      </c>
      <c r="D31" s="65">
        <f>VLOOKUP($A31,'Return Data'!$B$7:$R$2843,10,0)</f>
        <v>16.297000000000001</v>
      </c>
      <c r="E31" s="66">
        <f t="shared" si="0"/>
        <v>7</v>
      </c>
      <c r="F31" s="65">
        <f>VLOOKUP($A31,'Return Data'!$B$7:$R$2843,11,0)</f>
        <v>32.134099999999997</v>
      </c>
      <c r="G31" s="66">
        <f t="shared" si="11"/>
        <v>22</v>
      </c>
      <c r="H31" s="65">
        <f>VLOOKUP($A31,'Return Data'!$B$7:$R$2843,12,0)</f>
        <v>43.541600000000003</v>
      </c>
      <c r="I31" s="66">
        <f t="shared" si="12"/>
        <v>23</v>
      </c>
      <c r="J31" s="65">
        <f>VLOOKUP($A31,'Return Data'!$B$7:$R$2843,13,0)</f>
        <v>59.886899999999997</v>
      </c>
      <c r="K31" s="66">
        <f t="shared" si="8"/>
        <v>23</v>
      </c>
      <c r="L31" s="65">
        <f>VLOOKUP($A31,'Return Data'!$B$7:$R$2843,17,0)</f>
        <v>21.149699999999999</v>
      </c>
      <c r="M31" s="66">
        <f>RANK(L31,L$8:L$33,0)</f>
        <v>12</v>
      </c>
      <c r="N31" s="65">
        <f>VLOOKUP($A31,'Return Data'!$B$7:$R$2843,14,0)</f>
        <v>10.625</v>
      </c>
      <c r="O31" s="66">
        <f>RANK(N31,N$8:N$33,0)</f>
        <v>12</v>
      </c>
      <c r="P31" s="65">
        <f>VLOOKUP($A31,'Return Data'!$B$7:$R$2843,15,0)</f>
        <v>17.1816</v>
      </c>
      <c r="Q31" s="66">
        <f>RANK(P31,P$8:P$33,0)</f>
        <v>7</v>
      </c>
      <c r="R31" s="65">
        <f>VLOOKUP($A31,'Return Data'!$B$7:$R$2843,16,0)</f>
        <v>16.898399999999999</v>
      </c>
      <c r="S31" s="67">
        <f t="shared" si="7"/>
        <v>19</v>
      </c>
    </row>
    <row r="32" spans="1:19" x14ac:dyDescent="0.3">
      <c r="A32" s="63" t="s">
        <v>1204</v>
      </c>
      <c r="B32" s="64">
        <f>VLOOKUP($A32,'Return Data'!$B$7:$R$2843,3,0)</f>
        <v>44315</v>
      </c>
      <c r="C32" s="65">
        <f>VLOOKUP($A32,'Return Data'!$B$7:$R$2843,4,0)</f>
        <v>21.73</v>
      </c>
      <c r="D32" s="65">
        <f>VLOOKUP($A32,'Return Data'!$B$7:$R$2843,10,0)</f>
        <v>16.0791</v>
      </c>
      <c r="E32" s="66">
        <f t="shared" si="0"/>
        <v>8</v>
      </c>
      <c r="F32" s="65">
        <f>VLOOKUP($A32,'Return Data'!$B$7:$R$2843,11,0)</f>
        <v>35.982500000000002</v>
      </c>
      <c r="G32" s="66">
        <f t="shared" si="11"/>
        <v>12</v>
      </c>
      <c r="H32" s="65">
        <f>VLOOKUP($A32,'Return Data'!$B$7:$R$2843,12,0)</f>
        <v>54.551900000000003</v>
      </c>
      <c r="I32" s="66">
        <f t="shared" si="12"/>
        <v>7</v>
      </c>
      <c r="J32" s="65"/>
      <c r="K32" s="66"/>
      <c r="L32" s="65"/>
      <c r="M32" s="66"/>
      <c r="N32" s="65"/>
      <c r="O32" s="66"/>
      <c r="P32" s="65"/>
      <c r="Q32" s="66"/>
      <c r="R32" s="65">
        <f>VLOOKUP($A32,'Return Data'!$B$7:$R$2843,16,0)</f>
        <v>102.31910000000001</v>
      </c>
      <c r="S32" s="67">
        <f t="shared" si="7"/>
        <v>1</v>
      </c>
    </row>
    <row r="33" spans="1:19" x14ac:dyDescent="0.3">
      <c r="A33" s="63" t="s">
        <v>1959</v>
      </c>
      <c r="B33" s="64">
        <f>VLOOKUP($A33,'Return Data'!$B$7:$R$2843,3,0)</f>
        <v>44315</v>
      </c>
      <c r="C33" s="65">
        <f>VLOOKUP($A33,'Return Data'!$B$7:$R$2843,4,0)</f>
        <v>159.02789999999999</v>
      </c>
      <c r="D33" s="65">
        <f>VLOOKUP($A33,'Return Data'!$B$7:$R$2843,10,0)</f>
        <v>12.414099999999999</v>
      </c>
      <c r="E33" s="66">
        <f t="shared" si="0"/>
        <v>22</v>
      </c>
      <c r="F33" s="65">
        <f>VLOOKUP($A33,'Return Data'!$B$7:$R$2843,11,0)</f>
        <v>35.185699999999997</v>
      </c>
      <c r="G33" s="66">
        <f t="shared" si="11"/>
        <v>15</v>
      </c>
      <c r="H33" s="65">
        <f>VLOOKUP($A33,'Return Data'!$B$7:$R$2843,12,0)</f>
        <v>51.356099999999998</v>
      </c>
      <c r="I33" s="66">
        <f t="shared" si="12"/>
        <v>12</v>
      </c>
      <c r="J33" s="65">
        <f>VLOOKUP($A33,'Return Data'!$B$7:$R$2843,13,0)</f>
        <v>78.090699999999998</v>
      </c>
      <c r="K33" s="66">
        <f>RANK(J33,J$8:J$33,0)</f>
        <v>8</v>
      </c>
      <c r="L33" s="65">
        <f>VLOOKUP($A33,'Return Data'!$B$7:$R$2843,17,0)</f>
        <v>23.866099999999999</v>
      </c>
      <c r="M33" s="66">
        <f>RANK(L33,L$8:L$33,0)</f>
        <v>7</v>
      </c>
      <c r="N33" s="65">
        <f>VLOOKUP($A33,'Return Data'!$B$7:$R$2843,14,0)</f>
        <v>9.4588999999999999</v>
      </c>
      <c r="O33" s="66">
        <f>RANK(N33,N$8:N$33,0)</f>
        <v>13</v>
      </c>
      <c r="P33" s="65">
        <f>VLOOKUP($A33,'Return Data'!$B$7:$R$2843,15,0)</f>
        <v>14.6412</v>
      </c>
      <c r="Q33" s="66">
        <f>RANK(P33,P$8:P$33,0)</f>
        <v>16</v>
      </c>
      <c r="R33" s="65">
        <f>VLOOKUP($A33,'Return Data'!$B$7:$R$2843,16,0)</f>
        <v>19.391300000000001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14.81210384615385</v>
      </c>
      <c r="E35" s="74"/>
      <c r="F35" s="75">
        <f>AVERAGE(F8:F33)</f>
        <v>36.818065384615387</v>
      </c>
      <c r="G35" s="74"/>
      <c r="H35" s="75">
        <f>AVERAGE(H8:H33)</f>
        <v>50.752065384615392</v>
      </c>
      <c r="I35" s="74"/>
      <c r="J35" s="75">
        <f>AVERAGE(J8:J33)</f>
        <v>72.704219999999978</v>
      </c>
      <c r="K35" s="74"/>
      <c r="L35" s="75">
        <f>AVERAGE(L8:L33)</f>
        <v>21.262760869565216</v>
      </c>
      <c r="M35" s="74"/>
      <c r="N35" s="75">
        <f>AVERAGE(N8:N33)</f>
        <v>10.879822727272726</v>
      </c>
      <c r="O35" s="74"/>
      <c r="P35" s="75">
        <f>AVERAGE(P8:P33)</f>
        <v>15.963938095238095</v>
      </c>
      <c r="Q35" s="74"/>
      <c r="R35" s="75">
        <f>AVERAGE(R8:R33)</f>
        <v>21.813803846153846</v>
      </c>
      <c r="S35" s="76"/>
    </row>
    <row r="36" spans="1:19" x14ac:dyDescent="0.3">
      <c r="A36" s="73" t="s">
        <v>28</v>
      </c>
      <c r="B36" s="74"/>
      <c r="C36" s="74"/>
      <c r="D36" s="75">
        <f>MIN(D8:D33)</f>
        <v>9.7756000000000007</v>
      </c>
      <c r="E36" s="74"/>
      <c r="F36" s="75">
        <f>MIN(F8:F33)</f>
        <v>26.604600000000001</v>
      </c>
      <c r="G36" s="74"/>
      <c r="H36" s="75">
        <f>MIN(H8:H33)</f>
        <v>38.1389</v>
      </c>
      <c r="I36" s="74"/>
      <c r="J36" s="75">
        <f>MIN(J8:J33)</f>
        <v>57.560099999999998</v>
      </c>
      <c r="K36" s="74"/>
      <c r="L36" s="75">
        <f>MIN(L8:L33)</f>
        <v>12.4857</v>
      </c>
      <c r="M36" s="74"/>
      <c r="N36" s="75">
        <f>MIN(N8:N33)</f>
        <v>3.6059000000000001</v>
      </c>
      <c r="O36" s="74"/>
      <c r="P36" s="75">
        <f>MIN(P8:P33)</f>
        <v>11.8058</v>
      </c>
      <c r="Q36" s="74"/>
      <c r="R36" s="75">
        <f>MIN(R8:R33)</f>
        <v>7.8372000000000002</v>
      </c>
      <c r="S36" s="76"/>
    </row>
    <row r="37" spans="1:19" ht="15" thickBot="1" x14ac:dyDescent="0.35">
      <c r="A37" s="77" t="s">
        <v>29</v>
      </c>
      <c r="B37" s="78"/>
      <c r="C37" s="78"/>
      <c r="D37" s="79">
        <f>MAX(D8:D33)</f>
        <v>19.9877</v>
      </c>
      <c r="E37" s="78"/>
      <c r="F37" s="79">
        <f>MAX(F8:F33)</f>
        <v>47.177599999999998</v>
      </c>
      <c r="G37" s="78"/>
      <c r="H37" s="79">
        <f>MAX(H8:H33)</f>
        <v>66.294200000000004</v>
      </c>
      <c r="I37" s="78"/>
      <c r="J37" s="79">
        <f>MAX(J8:J33)</f>
        <v>103.4169</v>
      </c>
      <c r="K37" s="78"/>
      <c r="L37" s="79">
        <f>MAX(L8:L33)</f>
        <v>36.9133</v>
      </c>
      <c r="M37" s="78"/>
      <c r="N37" s="79">
        <f>MAX(N8:N33)</f>
        <v>18.640599999999999</v>
      </c>
      <c r="O37" s="78"/>
      <c r="P37" s="79">
        <f>MAX(P8:P33)</f>
        <v>19.6448</v>
      </c>
      <c r="Q37" s="78"/>
      <c r="R37" s="79">
        <f>MAX(R8:R33)</f>
        <v>102.31910000000001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1156</v>
      </c>
      <c r="B8" s="64">
        <f>VLOOKUP($A8,'Return Data'!$B$7:$R$2843,3,0)</f>
        <v>44315</v>
      </c>
      <c r="C8" s="65">
        <f>VLOOKUP($A8,'Return Data'!$B$7:$R$2843,4,0)</f>
        <v>357.16</v>
      </c>
      <c r="D8" s="65">
        <f>VLOOKUP($A8,'Return Data'!$B$7:$R$2843,10,0)</f>
        <v>13.618600000000001</v>
      </c>
      <c r="E8" s="66">
        <f t="shared" ref="E8:E33" si="0">RANK(D8,D$8:D$33,0)</f>
        <v>16</v>
      </c>
      <c r="F8" s="65">
        <f>VLOOKUP($A8,'Return Data'!$B$7:$R$2843,11,0)</f>
        <v>34.691000000000003</v>
      </c>
      <c r="G8" s="66">
        <f t="shared" ref="G8:G25" si="1">RANK(F8,F$8:F$33,0)</f>
        <v>13</v>
      </c>
      <c r="H8" s="65">
        <f>VLOOKUP($A8,'Return Data'!$B$7:$R$2843,12,0)</f>
        <v>46.311100000000003</v>
      </c>
      <c r="I8" s="66">
        <f t="shared" ref="I8:I25" si="2">RANK(H8,H$8:H$33,0)</f>
        <v>17</v>
      </c>
      <c r="J8" s="65">
        <f>VLOOKUP($A8,'Return Data'!$B$7:$R$2843,13,0)</f>
        <v>69.430700000000002</v>
      </c>
      <c r="K8" s="66">
        <f t="shared" ref="K8:K21" si="3">RANK(J8,J$8:J$33,0)</f>
        <v>12</v>
      </c>
      <c r="L8" s="65">
        <f>VLOOKUP($A8,'Return Data'!$B$7:$R$2843,17,0)</f>
        <v>11.657299999999999</v>
      </c>
      <c r="M8" s="66">
        <f t="shared" ref="M8:M21" si="4">RANK(L8,L$8:L$33,0)</f>
        <v>22</v>
      </c>
      <c r="N8" s="65">
        <f>VLOOKUP($A8,'Return Data'!$B$7:$R$2843,14,0)</f>
        <v>3.6089000000000002</v>
      </c>
      <c r="O8" s="66">
        <f t="shared" ref="O8:O20" si="5">RANK(N8,N$8:N$33,0)</f>
        <v>21</v>
      </c>
      <c r="P8" s="65">
        <f>VLOOKUP($A8,'Return Data'!$B$7:$R$2843,15,0)</f>
        <v>10.8131</v>
      </c>
      <c r="Q8" s="66">
        <f t="shared" ref="Q8:Q16" si="6">RANK(P8,P$8:P$33,0)</f>
        <v>21</v>
      </c>
      <c r="R8" s="65">
        <f>VLOOKUP($A8,'Return Data'!$B$7:$R$2843,16,0)</f>
        <v>21.2163</v>
      </c>
      <c r="S8" s="67">
        <f t="shared" ref="S8:S33" si="7">RANK(R8,R$8:R$33,0)</f>
        <v>6</v>
      </c>
    </row>
    <row r="9" spans="1:20" x14ac:dyDescent="0.3">
      <c r="A9" s="63" t="s">
        <v>1159</v>
      </c>
      <c r="B9" s="64">
        <f>VLOOKUP($A9,'Return Data'!$B$7:$R$2843,3,0)</f>
        <v>44315</v>
      </c>
      <c r="C9" s="65">
        <f>VLOOKUP($A9,'Return Data'!$B$7:$R$2843,4,0)</f>
        <v>55.52</v>
      </c>
      <c r="D9" s="65">
        <f>VLOOKUP($A9,'Return Data'!$B$7:$R$2843,10,0)</f>
        <v>13.352399999999999</v>
      </c>
      <c r="E9" s="66">
        <f t="shared" si="0"/>
        <v>17</v>
      </c>
      <c r="F9" s="65">
        <f>VLOOKUP($A9,'Return Data'!$B$7:$R$2843,11,0)</f>
        <v>30.236899999999999</v>
      </c>
      <c r="G9" s="66">
        <f t="shared" si="1"/>
        <v>23</v>
      </c>
      <c r="H9" s="65">
        <f>VLOOKUP($A9,'Return Data'!$B$7:$R$2843,12,0)</f>
        <v>42.8718</v>
      </c>
      <c r="I9" s="66">
        <f t="shared" si="2"/>
        <v>23</v>
      </c>
      <c r="J9" s="65">
        <f>VLOOKUP($A9,'Return Data'!$B$7:$R$2843,13,0)</f>
        <v>55.823700000000002</v>
      </c>
      <c r="K9" s="66">
        <f t="shared" si="3"/>
        <v>25</v>
      </c>
      <c r="L9" s="65">
        <f>VLOOKUP($A9,'Return Data'!$B$7:$R$2843,17,0)</f>
        <v>23.8858</v>
      </c>
      <c r="M9" s="66">
        <f t="shared" si="4"/>
        <v>3</v>
      </c>
      <c r="N9" s="65">
        <f>VLOOKUP($A9,'Return Data'!$B$7:$R$2843,14,0)</f>
        <v>15.963100000000001</v>
      </c>
      <c r="O9" s="66">
        <f t="shared" si="5"/>
        <v>3</v>
      </c>
      <c r="P9" s="65">
        <f>VLOOKUP($A9,'Return Data'!$B$7:$R$2843,15,0)</f>
        <v>18.183</v>
      </c>
      <c r="Q9" s="66">
        <f t="shared" si="6"/>
        <v>1</v>
      </c>
      <c r="R9" s="65">
        <f>VLOOKUP($A9,'Return Data'!$B$7:$R$2843,16,0)</f>
        <v>18.3001</v>
      </c>
      <c r="S9" s="67">
        <f t="shared" si="7"/>
        <v>9</v>
      </c>
    </row>
    <row r="10" spans="1:20" x14ac:dyDescent="0.3">
      <c r="A10" s="63" t="s">
        <v>1160</v>
      </c>
      <c r="B10" s="64">
        <f>VLOOKUP($A10,'Return Data'!$B$7:$R$2843,3,0)</f>
        <v>44315</v>
      </c>
      <c r="C10" s="65">
        <f>VLOOKUP($A10,'Return Data'!$B$7:$R$2843,4,0)</f>
        <v>13</v>
      </c>
      <c r="D10" s="65">
        <f>VLOOKUP($A10,'Return Data'!$B$7:$R$2843,10,0)</f>
        <v>13.9351</v>
      </c>
      <c r="E10" s="66">
        <f t="shared" si="0"/>
        <v>15</v>
      </c>
      <c r="F10" s="65">
        <f>VLOOKUP($A10,'Return Data'!$B$7:$R$2843,11,0)</f>
        <v>33.1967</v>
      </c>
      <c r="G10" s="66">
        <f t="shared" si="1"/>
        <v>18</v>
      </c>
      <c r="H10" s="65">
        <f>VLOOKUP($A10,'Return Data'!$B$7:$R$2843,12,0)</f>
        <v>47.7273</v>
      </c>
      <c r="I10" s="66">
        <f t="shared" si="2"/>
        <v>15</v>
      </c>
      <c r="J10" s="65">
        <f>VLOOKUP($A10,'Return Data'!$B$7:$R$2843,13,0)</f>
        <v>68.831199999999995</v>
      </c>
      <c r="K10" s="66">
        <f t="shared" si="3"/>
        <v>13</v>
      </c>
      <c r="L10" s="65">
        <f>VLOOKUP($A10,'Return Data'!$B$7:$R$2843,17,0)</f>
        <v>21.208600000000001</v>
      </c>
      <c r="M10" s="66">
        <f t="shared" si="4"/>
        <v>10</v>
      </c>
      <c r="N10" s="65">
        <f>VLOOKUP($A10,'Return Data'!$B$7:$R$2843,14,0)</f>
        <v>8.0463000000000005</v>
      </c>
      <c r="O10" s="66">
        <f t="shared" si="5"/>
        <v>15</v>
      </c>
      <c r="P10" s="65">
        <f>VLOOKUP($A10,'Return Data'!$B$7:$R$2843,15,0)</f>
        <v>14.201499999999999</v>
      </c>
      <c r="Q10" s="66">
        <f t="shared" si="6"/>
        <v>13</v>
      </c>
      <c r="R10" s="65">
        <f>VLOOKUP($A10,'Return Data'!$B$7:$R$2843,16,0)</f>
        <v>2.5118999999999998</v>
      </c>
      <c r="S10" s="67">
        <f t="shared" si="7"/>
        <v>26</v>
      </c>
    </row>
    <row r="11" spans="1:20" x14ac:dyDescent="0.3">
      <c r="A11" s="63" t="s">
        <v>1162</v>
      </c>
      <c r="B11" s="64">
        <f>VLOOKUP($A11,'Return Data'!$B$7:$R$2843,3,0)</f>
        <v>44315</v>
      </c>
      <c r="C11" s="65">
        <f>VLOOKUP($A11,'Return Data'!$B$7:$R$2843,4,0)</f>
        <v>47.552999999999997</v>
      </c>
      <c r="D11" s="65">
        <f>VLOOKUP($A11,'Return Data'!$B$7:$R$2843,10,0)</f>
        <v>17.504799999999999</v>
      </c>
      <c r="E11" s="66">
        <f t="shared" si="0"/>
        <v>5</v>
      </c>
      <c r="F11" s="65">
        <f>VLOOKUP($A11,'Return Data'!$B$7:$R$2843,11,0)</f>
        <v>39.361699999999999</v>
      </c>
      <c r="G11" s="66">
        <f t="shared" si="1"/>
        <v>8</v>
      </c>
      <c r="H11" s="65">
        <f>VLOOKUP($A11,'Return Data'!$B$7:$R$2843,12,0)</f>
        <v>50.527000000000001</v>
      </c>
      <c r="I11" s="66">
        <f t="shared" si="2"/>
        <v>11</v>
      </c>
      <c r="J11" s="65">
        <f>VLOOKUP($A11,'Return Data'!$B$7:$R$2843,13,0)</f>
        <v>70.361500000000007</v>
      </c>
      <c r="K11" s="66">
        <f t="shared" si="3"/>
        <v>11</v>
      </c>
      <c r="L11" s="65">
        <f>VLOOKUP($A11,'Return Data'!$B$7:$R$2843,17,0)</f>
        <v>23.349599999999999</v>
      </c>
      <c r="M11" s="66">
        <f t="shared" si="4"/>
        <v>5</v>
      </c>
      <c r="N11" s="65">
        <f>VLOOKUP($A11,'Return Data'!$B$7:$R$2843,14,0)</f>
        <v>11.350099999999999</v>
      </c>
      <c r="O11" s="66">
        <f t="shared" si="5"/>
        <v>7</v>
      </c>
      <c r="P11" s="65">
        <f>VLOOKUP($A11,'Return Data'!$B$7:$R$2843,15,0)</f>
        <v>14.085699999999999</v>
      </c>
      <c r="Q11" s="66">
        <f t="shared" si="6"/>
        <v>14</v>
      </c>
      <c r="R11" s="65">
        <f>VLOOKUP($A11,'Return Data'!$B$7:$R$2843,16,0)</f>
        <v>10.952500000000001</v>
      </c>
      <c r="S11" s="67">
        <f t="shared" si="7"/>
        <v>21</v>
      </c>
    </row>
    <row r="12" spans="1:20" x14ac:dyDescent="0.3">
      <c r="A12" s="63" t="s">
        <v>1165</v>
      </c>
      <c r="B12" s="64">
        <f>VLOOKUP($A12,'Return Data'!$B$7:$R$2843,3,0)</f>
        <v>44315</v>
      </c>
      <c r="C12" s="65">
        <f>VLOOKUP($A12,'Return Data'!$B$7:$R$2843,4,0)</f>
        <v>77.606999999999999</v>
      </c>
      <c r="D12" s="65">
        <f>VLOOKUP($A12,'Return Data'!$B$7:$R$2843,10,0)</f>
        <v>9.8565000000000005</v>
      </c>
      <c r="E12" s="66">
        <f t="shared" si="0"/>
        <v>25</v>
      </c>
      <c r="F12" s="65">
        <f>VLOOKUP($A12,'Return Data'!$B$7:$R$2843,11,0)</f>
        <v>25.981300000000001</v>
      </c>
      <c r="G12" s="66">
        <f t="shared" si="1"/>
        <v>26</v>
      </c>
      <c r="H12" s="65">
        <f>VLOOKUP($A12,'Return Data'!$B$7:$R$2843,12,0)</f>
        <v>37.136600000000001</v>
      </c>
      <c r="I12" s="66">
        <f t="shared" si="2"/>
        <v>26</v>
      </c>
      <c r="J12" s="65">
        <f>VLOOKUP($A12,'Return Data'!$B$7:$R$2843,13,0)</f>
        <v>56.053600000000003</v>
      </c>
      <c r="K12" s="66">
        <f t="shared" si="3"/>
        <v>24</v>
      </c>
      <c r="L12" s="65">
        <f>VLOOKUP($A12,'Return Data'!$B$7:$R$2843,17,0)</f>
        <v>19.434000000000001</v>
      </c>
      <c r="M12" s="66">
        <f t="shared" si="4"/>
        <v>13</v>
      </c>
      <c r="N12" s="65">
        <f>VLOOKUP($A12,'Return Data'!$B$7:$R$2843,14,0)</f>
        <v>10.108599999999999</v>
      </c>
      <c r="O12" s="66">
        <f t="shared" si="5"/>
        <v>10</v>
      </c>
      <c r="P12" s="65">
        <f>VLOOKUP($A12,'Return Data'!$B$7:$R$2843,15,0)</f>
        <v>16.4572</v>
      </c>
      <c r="Q12" s="66">
        <f t="shared" si="6"/>
        <v>6</v>
      </c>
      <c r="R12" s="65">
        <f>VLOOKUP($A12,'Return Data'!$B$7:$R$2843,16,0)</f>
        <v>15.2173</v>
      </c>
      <c r="S12" s="67">
        <f t="shared" si="7"/>
        <v>16</v>
      </c>
    </row>
    <row r="13" spans="1:20" x14ac:dyDescent="0.3">
      <c r="A13" s="63" t="s">
        <v>1167</v>
      </c>
      <c r="B13" s="64">
        <f>VLOOKUP($A13,'Return Data'!$B$7:$R$2843,3,0)</f>
        <v>44315</v>
      </c>
      <c r="C13" s="65">
        <f>VLOOKUP($A13,'Return Data'!$B$7:$R$2843,4,0)</f>
        <v>40.006</v>
      </c>
      <c r="D13" s="65">
        <f>VLOOKUP($A13,'Return Data'!$B$7:$R$2843,10,0)</f>
        <v>15.604200000000001</v>
      </c>
      <c r="E13" s="66">
        <f t="shared" si="0"/>
        <v>10</v>
      </c>
      <c r="F13" s="65">
        <f>VLOOKUP($A13,'Return Data'!$B$7:$R$2843,11,0)</f>
        <v>40.9009</v>
      </c>
      <c r="G13" s="66">
        <f t="shared" si="1"/>
        <v>5</v>
      </c>
      <c r="H13" s="65">
        <f>VLOOKUP($A13,'Return Data'!$B$7:$R$2843,12,0)</f>
        <v>55.974899999999998</v>
      </c>
      <c r="I13" s="66">
        <f t="shared" si="2"/>
        <v>5</v>
      </c>
      <c r="J13" s="65">
        <f>VLOOKUP($A13,'Return Data'!$B$7:$R$2843,13,0)</f>
        <v>76.338899999999995</v>
      </c>
      <c r="K13" s="66">
        <f t="shared" si="3"/>
        <v>8</v>
      </c>
      <c r="L13" s="65">
        <f>VLOOKUP($A13,'Return Data'!$B$7:$R$2843,17,0)</f>
        <v>23.422599999999999</v>
      </c>
      <c r="M13" s="66">
        <f t="shared" si="4"/>
        <v>4</v>
      </c>
      <c r="N13" s="65">
        <f>VLOOKUP($A13,'Return Data'!$B$7:$R$2843,14,0)</f>
        <v>9.4869000000000003</v>
      </c>
      <c r="O13" s="66">
        <f t="shared" si="5"/>
        <v>12</v>
      </c>
      <c r="P13" s="65">
        <f>VLOOKUP($A13,'Return Data'!$B$7:$R$2843,15,0)</f>
        <v>16.578099999999999</v>
      </c>
      <c r="Q13" s="66">
        <f t="shared" si="6"/>
        <v>5</v>
      </c>
      <c r="R13" s="65">
        <f>VLOOKUP($A13,'Return Data'!$B$7:$R$2843,16,0)</f>
        <v>10.943199999999999</v>
      </c>
      <c r="S13" s="67">
        <f t="shared" si="7"/>
        <v>22</v>
      </c>
    </row>
    <row r="14" spans="1:20" x14ac:dyDescent="0.3">
      <c r="A14" s="63" t="s">
        <v>1168</v>
      </c>
      <c r="B14" s="64">
        <f>VLOOKUP($A14,'Return Data'!$B$7:$R$2843,3,0)</f>
        <v>44315</v>
      </c>
      <c r="C14" s="65">
        <f>VLOOKUP($A14,'Return Data'!$B$7:$R$2843,4,0)</f>
        <v>1257.9838</v>
      </c>
      <c r="D14" s="65">
        <f>VLOOKUP($A14,'Return Data'!$B$7:$R$2843,10,0)</f>
        <v>11.484500000000001</v>
      </c>
      <c r="E14" s="66">
        <f t="shared" si="0"/>
        <v>23</v>
      </c>
      <c r="F14" s="65">
        <f>VLOOKUP($A14,'Return Data'!$B$7:$R$2843,11,0)</f>
        <v>33.311799999999998</v>
      </c>
      <c r="G14" s="66">
        <f t="shared" si="1"/>
        <v>17</v>
      </c>
      <c r="H14" s="65">
        <f>VLOOKUP($A14,'Return Data'!$B$7:$R$2843,12,0)</f>
        <v>47.2654</v>
      </c>
      <c r="I14" s="66">
        <f t="shared" si="2"/>
        <v>16</v>
      </c>
      <c r="J14" s="65">
        <f>VLOOKUP($A14,'Return Data'!$B$7:$R$2843,13,0)</f>
        <v>65.533699999999996</v>
      </c>
      <c r="K14" s="66">
        <f t="shared" si="3"/>
        <v>16</v>
      </c>
      <c r="L14" s="65">
        <f>VLOOKUP($A14,'Return Data'!$B$7:$R$2843,17,0)</f>
        <v>14.8119</v>
      </c>
      <c r="M14" s="66">
        <f t="shared" si="4"/>
        <v>20</v>
      </c>
      <c r="N14" s="65">
        <f>VLOOKUP($A14,'Return Data'!$B$7:$R$2843,14,0)</f>
        <v>8.1300000000000008</v>
      </c>
      <c r="O14" s="66">
        <f t="shared" si="5"/>
        <v>14</v>
      </c>
      <c r="P14" s="65">
        <f>VLOOKUP($A14,'Return Data'!$B$7:$R$2843,15,0)</f>
        <v>13.2296</v>
      </c>
      <c r="Q14" s="66">
        <f t="shared" si="6"/>
        <v>17</v>
      </c>
      <c r="R14" s="65">
        <f>VLOOKUP($A14,'Return Data'!$B$7:$R$2843,16,0)</f>
        <v>19.276199999999999</v>
      </c>
      <c r="S14" s="67">
        <f t="shared" si="7"/>
        <v>7</v>
      </c>
    </row>
    <row r="15" spans="1:20" x14ac:dyDescent="0.3">
      <c r="A15" s="63" t="s">
        <v>1170</v>
      </c>
      <c r="B15" s="64">
        <f>VLOOKUP($A15,'Return Data'!$B$7:$R$2843,3,0)</f>
        <v>44315</v>
      </c>
      <c r="C15" s="65">
        <f>VLOOKUP($A15,'Return Data'!$B$7:$R$2843,4,0)</f>
        <v>75.113</v>
      </c>
      <c r="D15" s="65">
        <f>VLOOKUP($A15,'Return Data'!$B$7:$R$2843,10,0)</f>
        <v>15.6083</v>
      </c>
      <c r="E15" s="66">
        <f t="shared" si="0"/>
        <v>9</v>
      </c>
      <c r="F15" s="65">
        <f>VLOOKUP($A15,'Return Data'!$B$7:$R$2843,11,0)</f>
        <v>38.408700000000003</v>
      </c>
      <c r="G15" s="66">
        <f t="shared" si="1"/>
        <v>10</v>
      </c>
      <c r="H15" s="65">
        <f>VLOOKUP($A15,'Return Data'!$B$7:$R$2843,12,0)</f>
        <v>52.715299999999999</v>
      </c>
      <c r="I15" s="66">
        <f t="shared" si="2"/>
        <v>8</v>
      </c>
      <c r="J15" s="65">
        <f>VLOOKUP($A15,'Return Data'!$B$7:$R$2843,13,0)</f>
        <v>73.175200000000004</v>
      </c>
      <c r="K15" s="66">
        <f t="shared" si="3"/>
        <v>9</v>
      </c>
      <c r="L15" s="65">
        <f>VLOOKUP($A15,'Return Data'!$B$7:$R$2843,17,0)</f>
        <v>16.942399999999999</v>
      </c>
      <c r="M15" s="66">
        <f t="shared" si="4"/>
        <v>16</v>
      </c>
      <c r="N15" s="65">
        <f>VLOOKUP($A15,'Return Data'!$B$7:$R$2843,14,0)</f>
        <v>7.9051999999999998</v>
      </c>
      <c r="O15" s="66">
        <f t="shared" si="5"/>
        <v>17</v>
      </c>
      <c r="P15" s="65">
        <f>VLOOKUP($A15,'Return Data'!$B$7:$R$2843,15,0)</f>
        <v>15.0099</v>
      </c>
      <c r="Q15" s="66">
        <f t="shared" si="6"/>
        <v>12</v>
      </c>
      <c r="R15" s="65">
        <f>VLOOKUP($A15,'Return Data'!$B$7:$R$2843,16,0)</f>
        <v>15.6662</v>
      </c>
      <c r="S15" s="67">
        <f t="shared" si="7"/>
        <v>14</v>
      </c>
    </row>
    <row r="16" spans="1:20" x14ac:dyDescent="0.3">
      <c r="A16" s="63" t="s">
        <v>1172</v>
      </c>
      <c r="B16" s="64">
        <f>VLOOKUP($A16,'Return Data'!$B$7:$R$2843,3,0)</f>
        <v>44315</v>
      </c>
      <c r="C16" s="65">
        <f>VLOOKUP($A16,'Return Data'!$B$7:$R$2843,4,0)</f>
        <v>129.13999999999999</v>
      </c>
      <c r="D16" s="65">
        <f>VLOOKUP($A16,'Return Data'!$B$7:$R$2843,10,0)</f>
        <v>14.384399999999999</v>
      </c>
      <c r="E16" s="66">
        <f t="shared" si="0"/>
        <v>13</v>
      </c>
      <c r="F16" s="65">
        <f>VLOOKUP($A16,'Return Data'!$B$7:$R$2843,11,0)</f>
        <v>38.621699999999997</v>
      </c>
      <c r="G16" s="66">
        <f t="shared" si="1"/>
        <v>9</v>
      </c>
      <c r="H16" s="65">
        <f>VLOOKUP($A16,'Return Data'!$B$7:$R$2843,12,0)</f>
        <v>51.643999999999998</v>
      </c>
      <c r="I16" s="66">
        <f t="shared" si="2"/>
        <v>9</v>
      </c>
      <c r="J16" s="65">
        <f>VLOOKUP($A16,'Return Data'!$B$7:$R$2843,13,0)</f>
        <v>82.9178</v>
      </c>
      <c r="K16" s="66">
        <f t="shared" si="3"/>
        <v>4</v>
      </c>
      <c r="L16" s="65">
        <f>VLOOKUP($A16,'Return Data'!$B$7:$R$2843,17,0)</f>
        <v>15.9315</v>
      </c>
      <c r="M16" s="66">
        <f t="shared" si="4"/>
        <v>17</v>
      </c>
      <c r="N16" s="65">
        <f>VLOOKUP($A16,'Return Data'!$B$7:$R$2843,14,0)</f>
        <v>7.5587999999999997</v>
      </c>
      <c r="O16" s="66">
        <f t="shared" si="5"/>
        <v>18</v>
      </c>
      <c r="P16" s="65">
        <f>VLOOKUP($A16,'Return Data'!$B$7:$R$2843,15,0)</f>
        <v>14.0603</v>
      </c>
      <c r="Q16" s="66">
        <f t="shared" si="6"/>
        <v>15</v>
      </c>
      <c r="R16" s="65">
        <f>VLOOKUP($A16,'Return Data'!$B$7:$R$2843,16,0)</f>
        <v>16.757999999999999</v>
      </c>
      <c r="S16" s="67">
        <f t="shared" si="7"/>
        <v>12</v>
      </c>
    </row>
    <row r="17" spans="1:19" x14ac:dyDescent="0.3">
      <c r="A17" s="63" t="s">
        <v>1174</v>
      </c>
      <c r="B17" s="64">
        <f>VLOOKUP($A17,'Return Data'!$B$7:$R$2843,3,0)</f>
        <v>44315</v>
      </c>
      <c r="C17" s="65">
        <f>VLOOKUP($A17,'Return Data'!$B$7:$R$2843,4,0)</f>
        <v>14.36</v>
      </c>
      <c r="D17" s="65">
        <f>VLOOKUP($A17,'Return Data'!$B$7:$R$2843,10,0)</f>
        <v>12.539199999999999</v>
      </c>
      <c r="E17" s="66">
        <f t="shared" si="0"/>
        <v>21</v>
      </c>
      <c r="F17" s="65">
        <f>VLOOKUP($A17,'Return Data'!$B$7:$R$2843,11,0)</f>
        <v>31.864100000000001</v>
      </c>
      <c r="G17" s="66">
        <f t="shared" si="1"/>
        <v>22</v>
      </c>
      <c r="H17" s="65">
        <f>VLOOKUP($A17,'Return Data'!$B$7:$R$2843,12,0)</f>
        <v>42.743499999999997</v>
      </c>
      <c r="I17" s="66">
        <f t="shared" si="2"/>
        <v>24</v>
      </c>
      <c r="J17" s="65">
        <f>VLOOKUP($A17,'Return Data'!$B$7:$R$2843,13,0)</f>
        <v>68.544600000000003</v>
      </c>
      <c r="K17" s="66">
        <f t="shared" si="3"/>
        <v>14</v>
      </c>
      <c r="L17" s="65">
        <f>VLOOKUP($A17,'Return Data'!$B$7:$R$2843,17,0)</f>
        <v>15.5397</v>
      </c>
      <c r="M17" s="66">
        <f t="shared" si="4"/>
        <v>19</v>
      </c>
      <c r="N17" s="65">
        <f>VLOOKUP($A17,'Return Data'!$B$7:$R$2843,14,0)</f>
        <v>5.5971000000000002</v>
      </c>
      <c r="O17" s="66">
        <f t="shared" si="5"/>
        <v>20</v>
      </c>
      <c r="P17" s="65"/>
      <c r="Q17" s="66"/>
      <c r="R17" s="65">
        <f>VLOOKUP($A17,'Return Data'!$B$7:$R$2843,16,0)</f>
        <v>8.8650000000000002</v>
      </c>
      <c r="S17" s="67">
        <f t="shared" si="7"/>
        <v>24</v>
      </c>
    </row>
    <row r="18" spans="1:19" x14ac:dyDescent="0.3">
      <c r="A18" s="63" t="s">
        <v>1176</v>
      </c>
      <c r="B18" s="64">
        <f>VLOOKUP($A18,'Return Data'!$B$7:$R$2843,3,0)</f>
        <v>44315</v>
      </c>
      <c r="C18" s="65">
        <f>VLOOKUP($A18,'Return Data'!$B$7:$R$2843,4,0)</f>
        <v>68.87</v>
      </c>
      <c r="D18" s="65">
        <f>VLOOKUP($A18,'Return Data'!$B$7:$R$2843,10,0)</f>
        <v>9.3521999999999998</v>
      </c>
      <c r="E18" s="66">
        <f t="shared" si="0"/>
        <v>26</v>
      </c>
      <c r="F18" s="65">
        <f>VLOOKUP($A18,'Return Data'!$B$7:$R$2843,11,0)</f>
        <v>29.918900000000001</v>
      </c>
      <c r="G18" s="66">
        <f t="shared" si="1"/>
        <v>24</v>
      </c>
      <c r="H18" s="65">
        <f>VLOOKUP($A18,'Return Data'!$B$7:$R$2843,12,0)</f>
        <v>40.493699999999997</v>
      </c>
      <c r="I18" s="66">
        <f t="shared" si="2"/>
        <v>25</v>
      </c>
      <c r="J18" s="65">
        <f>VLOOKUP($A18,'Return Data'!$B$7:$R$2843,13,0)</f>
        <v>58.979700000000001</v>
      </c>
      <c r="K18" s="66">
        <f t="shared" si="3"/>
        <v>23</v>
      </c>
      <c r="L18" s="65">
        <f>VLOOKUP($A18,'Return Data'!$B$7:$R$2843,17,0)</f>
        <v>19.270299999999999</v>
      </c>
      <c r="M18" s="66">
        <f t="shared" si="4"/>
        <v>14</v>
      </c>
      <c r="N18" s="65">
        <f>VLOOKUP($A18,'Return Data'!$B$7:$R$2843,14,0)</f>
        <v>11.528600000000001</v>
      </c>
      <c r="O18" s="66">
        <f t="shared" si="5"/>
        <v>6</v>
      </c>
      <c r="P18" s="65">
        <f>VLOOKUP($A18,'Return Data'!$B$7:$R$2843,15,0)</f>
        <v>15.667999999999999</v>
      </c>
      <c r="Q18" s="66">
        <f>RANK(P18,P$8:P$33,0)</f>
        <v>9</v>
      </c>
      <c r="R18" s="65">
        <f>VLOOKUP($A18,'Return Data'!$B$7:$R$2843,16,0)</f>
        <v>14.734999999999999</v>
      </c>
      <c r="S18" s="67">
        <f t="shared" si="7"/>
        <v>17</v>
      </c>
    </row>
    <row r="19" spans="1:19" x14ac:dyDescent="0.3">
      <c r="A19" s="63" t="s">
        <v>1178</v>
      </c>
      <c r="B19" s="64">
        <f>VLOOKUP($A19,'Return Data'!$B$7:$R$2843,3,0)</f>
        <v>44315</v>
      </c>
      <c r="C19" s="65">
        <f>VLOOKUP($A19,'Return Data'!$B$7:$R$2843,4,0)</f>
        <v>58.476999999999997</v>
      </c>
      <c r="D19" s="65">
        <f>VLOOKUP($A19,'Return Data'!$B$7:$R$2843,10,0)</f>
        <v>16.876899999999999</v>
      </c>
      <c r="E19" s="66">
        <f t="shared" si="0"/>
        <v>6</v>
      </c>
      <c r="F19" s="65">
        <f>VLOOKUP($A19,'Return Data'!$B$7:$R$2843,11,0)</f>
        <v>40.542700000000004</v>
      </c>
      <c r="G19" s="66">
        <f t="shared" si="1"/>
        <v>6</v>
      </c>
      <c r="H19" s="65">
        <f>VLOOKUP($A19,'Return Data'!$B$7:$R$2843,12,0)</f>
        <v>56.527200000000001</v>
      </c>
      <c r="I19" s="66">
        <f t="shared" si="2"/>
        <v>4</v>
      </c>
      <c r="J19" s="65">
        <f>VLOOKUP($A19,'Return Data'!$B$7:$R$2843,13,0)</f>
        <v>78.1858</v>
      </c>
      <c r="K19" s="66">
        <f t="shared" si="3"/>
        <v>6</v>
      </c>
      <c r="L19" s="65">
        <f>VLOOKUP($A19,'Return Data'!$B$7:$R$2843,17,0)</f>
        <v>23.2285</v>
      </c>
      <c r="M19" s="66">
        <f t="shared" si="4"/>
        <v>6</v>
      </c>
      <c r="N19" s="65">
        <f>VLOOKUP($A19,'Return Data'!$B$7:$R$2843,14,0)</f>
        <v>12.2157</v>
      </c>
      <c r="O19" s="66">
        <f t="shared" si="5"/>
        <v>4</v>
      </c>
      <c r="P19" s="65">
        <f>VLOOKUP($A19,'Return Data'!$B$7:$R$2843,15,0)</f>
        <v>17.223700000000001</v>
      </c>
      <c r="Q19" s="66">
        <f>RANK(P19,P$8:P$33,0)</f>
        <v>3</v>
      </c>
      <c r="R19" s="65">
        <f>VLOOKUP($A19,'Return Data'!$B$7:$R$2843,16,0)</f>
        <v>13.350300000000001</v>
      </c>
      <c r="S19" s="67">
        <f t="shared" si="7"/>
        <v>18</v>
      </c>
    </row>
    <row r="20" spans="1:19" x14ac:dyDescent="0.3">
      <c r="A20" s="63" t="s">
        <v>1181</v>
      </c>
      <c r="B20" s="64">
        <f>VLOOKUP($A20,'Return Data'!$B$7:$R$2843,3,0)</f>
        <v>44315</v>
      </c>
      <c r="C20" s="65">
        <f>VLOOKUP($A20,'Return Data'!$B$7:$R$2843,4,0)</f>
        <v>177.83</v>
      </c>
      <c r="D20" s="65">
        <f>VLOOKUP($A20,'Return Data'!$B$7:$R$2843,10,0)</f>
        <v>14.4411</v>
      </c>
      <c r="E20" s="66">
        <f t="shared" si="0"/>
        <v>12</v>
      </c>
      <c r="F20" s="65">
        <f>VLOOKUP($A20,'Return Data'!$B$7:$R$2843,11,0)</f>
        <v>29.783999999999999</v>
      </c>
      <c r="G20" s="66">
        <f t="shared" si="1"/>
        <v>25</v>
      </c>
      <c r="H20" s="65">
        <f>VLOOKUP($A20,'Return Data'!$B$7:$R$2843,12,0)</f>
        <v>42.938699999999997</v>
      </c>
      <c r="I20" s="66">
        <f t="shared" si="2"/>
        <v>22</v>
      </c>
      <c r="J20" s="65">
        <f>VLOOKUP($A20,'Return Data'!$B$7:$R$2843,13,0)</f>
        <v>61.472799999999999</v>
      </c>
      <c r="K20" s="66">
        <f t="shared" si="3"/>
        <v>21</v>
      </c>
      <c r="L20" s="65">
        <f>VLOOKUP($A20,'Return Data'!$B$7:$R$2843,17,0)</f>
        <v>15.730700000000001</v>
      </c>
      <c r="M20" s="66">
        <f t="shared" si="4"/>
        <v>18</v>
      </c>
      <c r="N20" s="65">
        <f>VLOOKUP($A20,'Return Data'!$B$7:$R$2843,14,0)</f>
        <v>6.3704000000000001</v>
      </c>
      <c r="O20" s="66">
        <f t="shared" si="5"/>
        <v>19</v>
      </c>
      <c r="P20" s="65">
        <f>VLOOKUP($A20,'Return Data'!$B$7:$R$2843,15,0)</f>
        <v>15.8942</v>
      </c>
      <c r="Q20" s="66">
        <f>RANK(P20,P$8:P$33,0)</f>
        <v>8</v>
      </c>
      <c r="R20" s="65">
        <f>VLOOKUP($A20,'Return Data'!$B$7:$R$2843,16,0)</f>
        <v>18.770800000000001</v>
      </c>
      <c r="S20" s="67">
        <f t="shared" si="7"/>
        <v>8</v>
      </c>
    </row>
    <row r="21" spans="1:19" x14ac:dyDescent="0.3">
      <c r="A21" s="63" t="s">
        <v>1183</v>
      </c>
      <c r="B21" s="64">
        <f>VLOOKUP($A21,'Return Data'!$B$7:$R$2843,3,0)</f>
        <v>44315</v>
      </c>
      <c r="C21" s="65">
        <f>VLOOKUP($A21,'Return Data'!$B$7:$R$2843,4,0)</f>
        <v>13.886100000000001</v>
      </c>
      <c r="D21" s="65">
        <f>VLOOKUP($A21,'Return Data'!$B$7:$R$2843,10,0)</f>
        <v>18.9072</v>
      </c>
      <c r="E21" s="66">
        <f t="shared" si="0"/>
        <v>2</v>
      </c>
      <c r="F21" s="65">
        <f>VLOOKUP($A21,'Return Data'!$B$7:$R$2843,11,0)</f>
        <v>40.274999999999999</v>
      </c>
      <c r="G21" s="66">
        <f t="shared" si="1"/>
        <v>7</v>
      </c>
      <c r="H21" s="65">
        <f>VLOOKUP($A21,'Return Data'!$B$7:$R$2843,12,0)</f>
        <v>49.186199999999999</v>
      </c>
      <c r="I21" s="66">
        <f t="shared" si="2"/>
        <v>14</v>
      </c>
      <c r="J21" s="65">
        <f>VLOOKUP($A21,'Return Data'!$B$7:$R$2843,13,0)</f>
        <v>64.560400000000001</v>
      </c>
      <c r="K21" s="66">
        <f t="shared" si="3"/>
        <v>18</v>
      </c>
      <c r="L21" s="65">
        <f>VLOOKUP($A21,'Return Data'!$B$7:$R$2843,17,0)</f>
        <v>21.846800000000002</v>
      </c>
      <c r="M21" s="66">
        <f t="shared" si="4"/>
        <v>9</v>
      </c>
      <c r="N21" s="65"/>
      <c r="O21" s="66"/>
      <c r="P21" s="65"/>
      <c r="Q21" s="66"/>
      <c r="R21" s="65">
        <f>VLOOKUP($A21,'Return Data'!$B$7:$R$2843,16,0)</f>
        <v>10.641299999999999</v>
      </c>
      <c r="S21" s="67">
        <f t="shared" si="7"/>
        <v>23</v>
      </c>
    </row>
    <row r="22" spans="1:19" x14ac:dyDescent="0.3">
      <c r="A22" s="63" t="s">
        <v>1185</v>
      </c>
      <c r="B22" s="64">
        <f>VLOOKUP($A22,'Return Data'!$B$7:$R$2843,3,0)</f>
        <v>44315</v>
      </c>
      <c r="C22" s="65">
        <f>VLOOKUP($A22,'Return Data'!$B$7:$R$2843,4,0)</f>
        <v>16.594999999999999</v>
      </c>
      <c r="D22" s="65">
        <f>VLOOKUP($A22,'Return Data'!$B$7:$R$2843,10,0)</f>
        <v>14.274900000000001</v>
      </c>
      <c r="E22" s="66">
        <f t="shared" si="0"/>
        <v>14</v>
      </c>
      <c r="F22" s="65">
        <f>VLOOKUP($A22,'Return Data'!$B$7:$R$2843,11,0)</f>
        <v>42.397500000000001</v>
      </c>
      <c r="G22" s="66">
        <f t="shared" si="1"/>
        <v>4</v>
      </c>
      <c r="H22" s="65">
        <f>VLOOKUP($A22,'Return Data'!$B$7:$R$2843,12,0)</f>
        <v>58.636800000000001</v>
      </c>
      <c r="I22" s="66">
        <f t="shared" si="2"/>
        <v>3</v>
      </c>
      <c r="J22" s="65">
        <f>VLOOKUP($A22,'Return Data'!$B$7:$R$2843,13,0)</f>
        <v>83.4512</v>
      </c>
      <c r="K22" s="66">
        <f t="shared" ref="K22" si="8">RANK(J22,J$8:J$33,0)</f>
        <v>3</v>
      </c>
      <c r="L22" s="65"/>
      <c r="M22" s="66"/>
      <c r="N22" s="65"/>
      <c r="O22" s="66"/>
      <c r="P22" s="65"/>
      <c r="Q22" s="66"/>
      <c r="R22" s="65">
        <f>VLOOKUP($A22,'Return Data'!$B$7:$R$2843,16,0)</f>
        <v>33.492199999999997</v>
      </c>
      <c r="S22" s="67">
        <f t="shared" si="7"/>
        <v>2</v>
      </c>
    </row>
    <row r="23" spans="1:19" x14ac:dyDescent="0.3">
      <c r="A23" s="63" t="s">
        <v>1187</v>
      </c>
      <c r="B23" s="64">
        <f>VLOOKUP($A23,'Return Data'!$B$7:$R$2843,3,0)</f>
        <v>44315</v>
      </c>
      <c r="C23" s="65">
        <f>VLOOKUP($A23,'Return Data'!$B$7:$R$2843,4,0)</f>
        <v>33.046700000000001</v>
      </c>
      <c r="D23" s="65">
        <f>VLOOKUP($A23,'Return Data'!$B$7:$R$2843,10,0)</f>
        <v>13.226800000000001</v>
      </c>
      <c r="E23" s="66">
        <f t="shared" si="0"/>
        <v>18</v>
      </c>
      <c r="F23" s="65">
        <f>VLOOKUP($A23,'Return Data'!$B$7:$R$2843,11,0)</f>
        <v>31.9709</v>
      </c>
      <c r="G23" s="66">
        <f t="shared" si="1"/>
        <v>20</v>
      </c>
      <c r="H23" s="65">
        <f>VLOOKUP($A23,'Return Data'!$B$7:$R$2843,12,0)</f>
        <v>45.873899999999999</v>
      </c>
      <c r="I23" s="66">
        <f t="shared" si="2"/>
        <v>18</v>
      </c>
      <c r="J23" s="65">
        <f>VLOOKUP($A23,'Return Data'!$B$7:$R$2843,13,0)</f>
        <v>64.331299999999999</v>
      </c>
      <c r="K23" s="66">
        <f t="shared" ref="K23:K31" si="9">RANK(J23,J$8:J$33,0)</f>
        <v>19</v>
      </c>
      <c r="L23" s="65">
        <f>VLOOKUP($A23,'Return Data'!$B$7:$R$2843,17,0)</f>
        <v>14.591900000000001</v>
      </c>
      <c r="M23" s="66">
        <f>RANK(L23,L$8:L$33,0)</f>
        <v>21</v>
      </c>
      <c r="N23" s="65">
        <f>VLOOKUP($A23,'Return Data'!$B$7:$R$2843,14,0)</f>
        <v>7.9474</v>
      </c>
      <c r="O23" s="66">
        <f>RANK(N23,N$8:N$33,0)</f>
        <v>16</v>
      </c>
      <c r="P23" s="65">
        <f>VLOOKUP($A23,'Return Data'!$B$7:$R$2843,15,0)</f>
        <v>10.941700000000001</v>
      </c>
      <c r="Q23" s="66">
        <f>RANK(P23,P$8:P$33,0)</f>
        <v>20</v>
      </c>
      <c r="R23" s="65">
        <f>VLOOKUP($A23,'Return Data'!$B$7:$R$2843,16,0)</f>
        <v>18.111899999999999</v>
      </c>
      <c r="S23" s="67">
        <f t="shared" si="7"/>
        <v>10</v>
      </c>
    </row>
    <row r="24" spans="1:19" x14ac:dyDescent="0.3">
      <c r="A24" s="63" t="s">
        <v>1188</v>
      </c>
      <c r="B24" s="64">
        <f>VLOOKUP($A24,'Return Data'!$B$7:$R$2843,3,0)</f>
        <v>44315</v>
      </c>
      <c r="C24" s="65">
        <f>VLOOKUP($A24,'Return Data'!$B$7:$R$2843,4,0)</f>
        <v>1584.1066000000001</v>
      </c>
      <c r="D24" s="65">
        <f>VLOOKUP($A24,'Return Data'!$B$7:$R$2843,10,0)</f>
        <v>12.5566</v>
      </c>
      <c r="E24" s="66">
        <f t="shared" si="0"/>
        <v>20</v>
      </c>
      <c r="F24" s="65">
        <f>VLOOKUP($A24,'Return Data'!$B$7:$R$2843,11,0)</f>
        <v>36.371400000000001</v>
      </c>
      <c r="G24" s="66">
        <f t="shared" si="1"/>
        <v>11</v>
      </c>
      <c r="H24" s="65">
        <f>VLOOKUP($A24,'Return Data'!$B$7:$R$2843,12,0)</f>
        <v>49.383400000000002</v>
      </c>
      <c r="I24" s="66">
        <f t="shared" si="2"/>
        <v>13</v>
      </c>
      <c r="J24" s="65">
        <f>VLOOKUP($A24,'Return Data'!$B$7:$R$2843,13,0)</f>
        <v>72.905699999999996</v>
      </c>
      <c r="K24" s="66">
        <f t="shared" si="9"/>
        <v>10</v>
      </c>
      <c r="L24" s="65">
        <f>VLOOKUP($A24,'Return Data'!$B$7:$R$2843,17,0)</f>
        <v>19.0929</v>
      </c>
      <c r="M24" s="66">
        <f>RANK(L24,L$8:L$33,0)</f>
        <v>15</v>
      </c>
      <c r="N24" s="65">
        <f>VLOOKUP($A24,'Return Data'!$B$7:$R$2843,14,0)</f>
        <v>11.160600000000001</v>
      </c>
      <c r="O24" s="66">
        <f>RANK(N24,N$8:N$33,0)</f>
        <v>8</v>
      </c>
      <c r="P24" s="65">
        <f>VLOOKUP($A24,'Return Data'!$B$7:$R$2843,15,0)</f>
        <v>16.0443</v>
      </c>
      <c r="Q24" s="66">
        <f>RANK(P24,P$8:P$33,0)</f>
        <v>7</v>
      </c>
      <c r="R24" s="65">
        <f>VLOOKUP($A24,'Return Data'!$B$7:$R$2843,16,0)</f>
        <v>21.9023</v>
      </c>
      <c r="S24" s="67">
        <f t="shared" si="7"/>
        <v>5</v>
      </c>
    </row>
    <row r="25" spans="1:19" x14ac:dyDescent="0.3">
      <c r="A25" s="63" t="s">
        <v>1191</v>
      </c>
      <c r="B25" s="64">
        <f>VLOOKUP($A25,'Return Data'!$B$7:$R$2843,3,0)</f>
        <v>44315</v>
      </c>
      <c r="C25" s="65">
        <f>VLOOKUP($A25,'Return Data'!$B$7:$R$2843,4,0)</f>
        <v>32.799999999999997</v>
      </c>
      <c r="D25" s="65">
        <f>VLOOKUP($A25,'Return Data'!$B$7:$R$2843,10,0)</f>
        <v>18.625699999999998</v>
      </c>
      <c r="E25" s="66">
        <f t="shared" si="0"/>
        <v>3</v>
      </c>
      <c r="F25" s="65">
        <f>VLOOKUP($A25,'Return Data'!$B$7:$R$2843,11,0)</f>
        <v>45.777799999999999</v>
      </c>
      <c r="G25" s="66">
        <f t="shared" si="1"/>
        <v>2</v>
      </c>
      <c r="H25" s="65">
        <f>VLOOKUP($A25,'Return Data'!$B$7:$R$2843,12,0)</f>
        <v>64</v>
      </c>
      <c r="I25" s="66">
        <f t="shared" si="2"/>
        <v>1</v>
      </c>
      <c r="J25" s="65">
        <f>VLOOKUP($A25,'Return Data'!$B$7:$R$2843,13,0)</f>
        <v>99.634799999999998</v>
      </c>
      <c r="K25" s="66">
        <f t="shared" si="9"/>
        <v>1</v>
      </c>
      <c r="L25" s="65">
        <f>VLOOKUP($A25,'Return Data'!$B$7:$R$2843,17,0)</f>
        <v>34.6205</v>
      </c>
      <c r="M25" s="66">
        <f>RANK(L25,L$8:L$33,0)</f>
        <v>1</v>
      </c>
      <c r="N25" s="65">
        <f>VLOOKUP($A25,'Return Data'!$B$7:$R$2843,14,0)</f>
        <v>16.684000000000001</v>
      </c>
      <c r="O25" s="66">
        <f>RANK(N25,N$8:N$33,0)</f>
        <v>1</v>
      </c>
      <c r="P25" s="65">
        <f>VLOOKUP($A25,'Return Data'!$B$7:$R$2843,15,0)</f>
        <v>17.642299999999999</v>
      </c>
      <c r="Q25" s="66">
        <f>RANK(P25,P$8:P$33,0)</f>
        <v>2</v>
      </c>
      <c r="R25" s="65">
        <f>VLOOKUP($A25,'Return Data'!$B$7:$R$2843,16,0)</f>
        <v>17.3842</v>
      </c>
      <c r="S25" s="67">
        <f t="shared" si="7"/>
        <v>11</v>
      </c>
    </row>
    <row r="26" spans="1:19" x14ac:dyDescent="0.3">
      <c r="A26" s="63" t="s">
        <v>1193</v>
      </c>
      <c r="B26" s="64">
        <f>VLOOKUP($A26,'Return Data'!$B$7:$R$2843,3,0)</f>
        <v>44315</v>
      </c>
      <c r="C26" s="65">
        <f>VLOOKUP($A26,'Return Data'!$B$7:$R$2843,4,0)</f>
        <v>13.85</v>
      </c>
      <c r="D26" s="65">
        <f>VLOOKUP($A26,'Return Data'!$B$7:$R$2843,10,0)</f>
        <v>12.785</v>
      </c>
      <c r="E26" s="66">
        <f t="shared" si="0"/>
        <v>19</v>
      </c>
      <c r="F26" s="65">
        <f>VLOOKUP($A26,'Return Data'!$B$7:$R$2843,11,0)</f>
        <v>34.075499999999998</v>
      </c>
      <c r="G26" s="66">
        <f t="shared" ref="G26" si="10">RANK(F26,F$8:F$33,0)</f>
        <v>16</v>
      </c>
      <c r="H26" s="65">
        <f>VLOOKUP($A26,'Return Data'!$B$7:$R$2843,12,0)</f>
        <v>45.483199999999997</v>
      </c>
      <c r="I26" s="66">
        <f t="shared" ref="I26" si="11">RANK(H26,H$8:H$33,0)</f>
        <v>19</v>
      </c>
      <c r="J26" s="65">
        <f>VLOOKUP($A26,'Return Data'!$B$7:$R$2843,13,0)</f>
        <v>64.881</v>
      </c>
      <c r="K26" s="66">
        <f t="shared" si="9"/>
        <v>17</v>
      </c>
      <c r="L26" s="65"/>
      <c r="M26" s="66"/>
      <c r="N26" s="65"/>
      <c r="O26" s="66"/>
      <c r="P26" s="65"/>
      <c r="Q26" s="66"/>
      <c r="R26" s="65">
        <f>VLOOKUP($A26,'Return Data'!$B$7:$R$2843,16,0)</f>
        <v>27.712299999999999</v>
      </c>
      <c r="S26" s="67">
        <f t="shared" si="7"/>
        <v>3</v>
      </c>
    </row>
    <row r="27" spans="1:19" x14ac:dyDescent="0.3">
      <c r="A27" s="63" t="s">
        <v>1194</v>
      </c>
      <c r="B27" s="64">
        <f>VLOOKUP($A27,'Return Data'!$B$7:$R$2843,3,0)</f>
        <v>44315</v>
      </c>
      <c r="C27" s="65">
        <f>VLOOKUP($A27,'Return Data'!$B$7:$R$2843,4,0)</f>
        <v>90.811000000000007</v>
      </c>
      <c r="D27" s="65">
        <f>VLOOKUP($A27,'Return Data'!$B$7:$R$2843,10,0)</f>
        <v>19.3492</v>
      </c>
      <c r="E27" s="66">
        <f t="shared" si="0"/>
        <v>1</v>
      </c>
      <c r="F27" s="65">
        <f>VLOOKUP($A27,'Return Data'!$B$7:$R$2843,11,0)</f>
        <v>43.868600000000001</v>
      </c>
      <c r="G27" s="66">
        <f t="shared" ref="G27:G33" si="12">RANK(F27,F$8:F$33,0)</f>
        <v>3</v>
      </c>
      <c r="H27" s="65">
        <f>VLOOKUP($A27,'Return Data'!$B$7:$R$2843,12,0)</f>
        <v>55.9681</v>
      </c>
      <c r="I27" s="66">
        <f t="shared" ref="I27:I33" si="13">RANK(H27,H$8:H$33,0)</f>
        <v>6</v>
      </c>
      <c r="J27" s="65">
        <f>VLOOKUP($A27,'Return Data'!$B$7:$R$2843,13,0)</f>
        <v>80.1845</v>
      </c>
      <c r="K27" s="66">
        <f t="shared" si="9"/>
        <v>5</v>
      </c>
      <c r="L27" s="65">
        <f>VLOOKUP($A27,'Return Data'!$B$7:$R$2843,17,0)</f>
        <v>26.683900000000001</v>
      </c>
      <c r="M27" s="66">
        <f>RANK(L27,L$8:L$33,0)</f>
        <v>2</v>
      </c>
      <c r="N27" s="65">
        <f>VLOOKUP($A27,'Return Data'!$B$7:$R$2843,14,0)</f>
        <v>15.9941</v>
      </c>
      <c r="O27" s="66">
        <f>RANK(N27,N$8:N$33,0)</f>
        <v>2</v>
      </c>
      <c r="P27" s="65">
        <f>VLOOKUP($A27,'Return Data'!$B$7:$R$2843,15,0)</f>
        <v>15.0403</v>
      </c>
      <c r="Q27" s="66">
        <f>RANK(P27,P$8:P$33,0)</f>
        <v>11</v>
      </c>
      <c r="R27" s="65">
        <f>VLOOKUP($A27,'Return Data'!$B$7:$R$2843,16,0)</f>
        <v>11.5504</v>
      </c>
      <c r="S27" s="67">
        <f t="shared" si="7"/>
        <v>20</v>
      </c>
    </row>
    <row r="28" spans="1:19" x14ac:dyDescent="0.3">
      <c r="A28" s="63" t="s">
        <v>1197</v>
      </c>
      <c r="B28" s="64">
        <f>VLOOKUP($A28,'Return Data'!$B$7:$R$2843,3,0)</f>
        <v>44315</v>
      </c>
      <c r="C28" s="65">
        <f>VLOOKUP($A28,'Return Data'!$B$7:$R$2843,4,0)</f>
        <v>110.1151</v>
      </c>
      <c r="D28" s="65">
        <f>VLOOKUP($A28,'Return Data'!$B$7:$R$2843,10,0)</f>
        <v>18.3203</v>
      </c>
      <c r="E28" s="66">
        <f t="shared" si="0"/>
        <v>4</v>
      </c>
      <c r="F28" s="65">
        <f>VLOOKUP($A28,'Return Data'!$B$7:$R$2843,11,0)</f>
        <v>46.440199999999997</v>
      </c>
      <c r="G28" s="66">
        <f t="shared" si="12"/>
        <v>1</v>
      </c>
      <c r="H28" s="65">
        <f>VLOOKUP($A28,'Return Data'!$B$7:$R$2843,12,0)</f>
        <v>59.8904</v>
      </c>
      <c r="I28" s="66">
        <f t="shared" si="13"/>
        <v>2</v>
      </c>
      <c r="J28" s="65">
        <f>VLOOKUP($A28,'Return Data'!$B$7:$R$2843,13,0)</f>
        <v>88.976200000000006</v>
      </c>
      <c r="K28" s="66">
        <f t="shared" si="9"/>
        <v>2</v>
      </c>
      <c r="L28" s="65">
        <f>VLOOKUP($A28,'Return Data'!$B$7:$R$2843,17,0)</f>
        <v>22.2517</v>
      </c>
      <c r="M28" s="66">
        <f>RANK(L28,L$8:L$33,0)</f>
        <v>8</v>
      </c>
      <c r="N28" s="65">
        <f>VLOOKUP($A28,'Return Data'!$B$7:$R$2843,14,0)</f>
        <v>9.8786000000000005</v>
      </c>
      <c r="O28" s="66">
        <f>RANK(N28,N$8:N$33,0)</f>
        <v>11</v>
      </c>
      <c r="P28" s="65">
        <f>VLOOKUP($A28,'Return Data'!$B$7:$R$2843,15,0)</f>
        <v>12.4503</v>
      </c>
      <c r="Q28" s="66">
        <f>RANK(P28,P$8:P$33,0)</f>
        <v>18</v>
      </c>
      <c r="R28" s="65">
        <f>VLOOKUP($A28,'Return Data'!$B$7:$R$2843,16,0)</f>
        <v>16.071999999999999</v>
      </c>
      <c r="S28" s="67">
        <f t="shared" si="7"/>
        <v>13</v>
      </c>
    </row>
    <row r="29" spans="1:19" x14ac:dyDescent="0.3">
      <c r="A29" s="63" t="s">
        <v>1198</v>
      </c>
      <c r="B29" s="64">
        <f>VLOOKUP($A29,'Return Data'!$B$7:$R$2843,3,0)</f>
        <v>44315</v>
      </c>
      <c r="C29" s="65">
        <f>VLOOKUP($A29,'Return Data'!$B$7:$R$2843,4,0)</f>
        <v>575.96400000000006</v>
      </c>
      <c r="D29" s="65">
        <f>VLOOKUP($A29,'Return Data'!$B$7:$R$2843,10,0)</f>
        <v>11.1271</v>
      </c>
      <c r="E29" s="66">
        <f t="shared" si="0"/>
        <v>24</v>
      </c>
      <c r="F29" s="65">
        <f>VLOOKUP($A29,'Return Data'!$B$7:$R$2843,11,0)</f>
        <v>33.123199999999997</v>
      </c>
      <c r="G29" s="66">
        <f t="shared" si="12"/>
        <v>19</v>
      </c>
      <c r="H29" s="65">
        <f>VLOOKUP($A29,'Return Data'!$B$7:$R$2843,12,0)</f>
        <v>45.304600000000001</v>
      </c>
      <c r="I29" s="66">
        <f t="shared" si="13"/>
        <v>20</v>
      </c>
      <c r="J29" s="65">
        <f>VLOOKUP($A29,'Return Data'!$B$7:$R$2843,13,0)</f>
        <v>61.637599999999999</v>
      </c>
      <c r="K29" s="66">
        <f t="shared" si="9"/>
        <v>20</v>
      </c>
      <c r="L29" s="65">
        <f>VLOOKUP($A29,'Return Data'!$B$7:$R$2843,17,0)</f>
        <v>11.5959</v>
      </c>
      <c r="M29" s="66">
        <f>RANK(L29,L$8:L$33,0)</f>
        <v>23</v>
      </c>
      <c r="N29" s="65">
        <f>VLOOKUP($A29,'Return Data'!$B$7:$R$2843,14,0)</f>
        <v>2.7932000000000001</v>
      </c>
      <c r="O29" s="66">
        <f>RANK(N29,N$8:N$33,0)</f>
        <v>22</v>
      </c>
      <c r="P29" s="65">
        <f>VLOOKUP($A29,'Return Data'!$B$7:$R$2843,15,0)</f>
        <v>11.025700000000001</v>
      </c>
      <c r="Q29" s="66">
        <f>RANK(P29,P$8:P$33,0)</f>
        <v>19</v>
      </c>
      <c r="R29" s="65">
        <f>VLOOKUP($A29,'Return Data'!$B$7:$R$2843,16,0)</f>
        <v>24.073499999999999</v>
      </c>
      <c r="S29" s="67">
        <f t="shared" si="7"/>
        <v>4</v>
      </c>
    </row>
    <row r="30" spans="1:19" x14ac:dyDescent="0.3">
      <c r="A30" s="63" t="s">
        <v>1200</v>
      </c>
      <c r="B30" s="64">
        <f>VLOOKUP($A30,'Return Data'!$B$7:$R$2843,3,0)</f>
        <v>44315</v>
      </c>
      <c r="C30" s="65">
        <f>VLOOKUP($A30,'Return Data'!$B$7:$R$2843,4,0)</f>
        <v>199.1515</v>
      </c>
      <c r="D30" s="65">
        <f>VLOOKUP($A30,'Return Data'!$B$7:$R$2843,10,0)</f>
        <v>14.8508</v>
      </c>
      <c r="E30" s="66">
        <f t="shared" si="0"/>
        <v>11</v>
      </c>
      <c r="F30" s="65">
        <f>VLOOKUP($A30,'Return Data'!$B$7:$R$2843,11,0)</f>
        <v>34.206099999999999</v>
      </c>
      <c r="G30" s="66">
        <f t="shared" si="12"/>
        <v>15</v>
      </c>
      <c r="H30" s="65">
        <f>VLOOKUP($A30,'Return Data'!$B$7:$R$2843,12,0)</f>
        <v>50.576599999999999</v>
      </c>
      <c r="I30" s="66">
        <f t="shared" si="13"/>
        <v>10</v>
      </c>
      <c r="J30" s="65">
        <f>VLOOKUP($A30,'Return Data'!$B$7:$R$2843,13,0)</f>
        <v>65.897000000000006</v>
      </c>
      <c r="K30" s="66">
        <f t="shared" si="9"/>
        <v>15</v>
      </c>
      <c r="L30" s="65">
        <f>VLOOKUP($A30,'Return Data'!$B$7:$R$2843,17,0)</f>
        <v>19.886099999999999</v>
      </c>
      <c r="M30" s="66">
        <f>RANK(L30,L$8:L$33,0)</f>
        <v>12</v>
      </c>
      <c r="N30" s="65">
        <f>VLOOKUP($A30,'Return Data'!$B$7:$R$2843,14,0)</f>
        <v>12.0204</v>
      </c>
      <c r="O30" s="66">
        <f>RANK(N30,N$8:N$33,0)</f>
        <v>5</v>
      </c>
      <c r="P30" s="65">
        <f>VLOOKUP($A30,'Return Data'!$B$7:$R$2843,15,0)</f>
        <v>15.446999999999999</v>
      </c>
      <c r="Q30" s="66">
        <f>RANK(P30,P$8:P$33,0)</f>
        <v>10</v>
      </c>
      <c r="R30" s="65">
        <f>VLOOKUP($A30,'Return Data'!$B$7:$R$2843,16,0)</f>
        <v>11.7874</v>
      </c>
      <c r="S30" s="67">
        <f t="shared" si="7"/>
        <v>19</v>
      </c>
    </row>
    <row r="31" spans="1:19" x14ac:dyDescent="0.3">
      <c r="A31" s="63" t="s">
        <v>1203</v>
      </c>
      <c r="B31" s="64">
        <f>VLOOKUP($A31,'Return Data'!$B$7:$R$2843,3,0)</f>
        <v>44315</v>
      </c>
      <c r="C31" s="65">
        <f>VLOOKUP($A31,'Return Data'!$B$7:$R$2843,4,0)</f>
        <v>62.55</v>
      </c>
      <c r="D31" s="65">
        <f>VLOOKUP($A31,'Return Data'!$B$7:$R$2843,10,0)</f>
        <v>16.177600000000002</v>
      </c>
      <c r="E31" s="66">
        <f t="shared" si="0"/>
        <v>7</v>
      </c>
      <c r="F31" s="65">
        <f>VLOOKUP($A31,'Return Data'!$B$7:$R$2843,11,0)</f>
        <v>31.906400000000001</v>
      </c>
      <c r="G31" s="66">
        <f t="shared" si="12"/>
        <v>21</v>
      </c>
      <c r="H31" s="65">
        <f>VLOOKUP($A31,'Return Data'!$B$7:$R$2843,12,0)</f>
        <v>43.1678</v>
      </c>
      <c r="I31" s="66">
        <f t="shared" si="13"/>
        <v>21</v>
      </c>
      <c r="J31" s="65">
        <f>VLOOKUP($A31,'Return Data'!$B$7:$R$2843,13,0)</f>
        <v>59.2819</v>
      </c>
      <c r="K31" s="66">
        <f t="shared" si="9"/>
        <v>22</v>
      </c>
      <c r="L31" s="65">
        <f>VLOOKUP($A31,'Return Data'!$B$7:$R$2843,17,0)</f>
        <v>20.653400000000001</v>
      </c>
      <c r="M31" s="66">
        <f>RANK(L31,L$8:L$33,0)</f>
        <v>11</v>
      </c>
      <c r="N31" s="65">
        <f>VLOOKUP($A31,'Return Data'!$B$7:$R$2843,14,0)</f>
        <v>10.1311</v>
      </c>
      <c r="O31" s="66">
        <f>RANK(N31,N$8:N$33,0)</f>
        <v>9</v>
      </c>
      <c r="P31" s="65">
        <f>VLOOKUP($A31,'Return Data'!$B$7:$R$2843,15,0)</f>
        <v>16.672699999999999</v>
      </c>
      <c r="Q31" s="66">
        <f>RANK(P31,P$8:P$33,0)</f>
        <v>4</v>
      </c>
      <c r="R31" s="65">
        <f>VLOOKUP($A31,'Return Data'!$B$7:$R$2843,16,0)</f>
        <v>7.1173000000000002</v>
      </c>
      <c r="S31" s="67">
        <f t="shared" si="7"/>
        <v>25</v>
      </c>
    </row>
    <row r="32" spans="1:19" x14ac:dyDescent="0.3">
      <c r="A32" s="63" t="s">
        <v>1205</v>
      </c>
      <c r="B32" s="64">
        <f>VLOOKUP($A32,'Return Data'!$B$7:$R$2843,3,0)</f>
        <v>44315</v>
      </c>
      <c r="C32" s="65">
        <f>VLOOKUP($A32,'Return Data'!$B$7:$R$2843,4,0)</f>
        <v>21.46</v>
      </c>
      <c r="D32" s="65">
        <f>VLOOKUP($A32,'Return Data'!$B$7:$R$2843,10,0)</f>
        <v>15.625</v>
      </c>
      <c r="E32" s="66">
        <f t="shared" si="0"/>
        <v>8</v>
      </c>
      <c r="F32" s="65">
        <f>VLOOKUP($A32,'Return Data'!$B$7:$R$2843,11,0)</f>
        <v>35.138500000000001</v>
      </c>
      <c r="G32" s="66">
        <f t="shared" si="12"/>
        <v>12</v>
      </c>
      <c r="H32" s="65">
        <f>VLOOKUP($A32,'Return Data'!$B$7:$R$2843,12,0)</f>
        <v>53.285699999999999</v>
      </c>
      <c r="I32" s="66">
        <f t="shared" si="13"/>
        <v>7</v>
      </c>
      <c r="J32" s="65"/>
      <c r="K32" s="66"/>
      <c r="L32" s="65"/>
      <c r="M32" s="66"/>
      <c r="N32" s="65"/>
      <c r="O32" s="66"/>
      <c r="P32" s="65"/>
      <c r="Q32" s="66"/>
      <c r="R32" s="65">
        <f>VLOOKUP($A32,'Return Data'!$B$7:$R$2843,16,0)</f>
        <v>100.03530000000001</v>
      </c>
      <c r="S32" s="67">
        <f t="shared" si="7"/>
        <v>1</v>
      </c>
    </row>
    <row r="33" spans="1:19" x14ac:dyDescent="0.3">
      <c r="A33" s="63" t="s">
        <v>1960</v>
      </c>
      <c r="B33" s="64">
        <f>VLOOKUP($A33,'Return Data'!$B$7:$R$2843,3,0)</f>
        <v>44315</v>
      </c>
      <c r="C33" s="65">
        <f>VLOOKUP($A33,'Return Data'!$B$7:$R$2843,4,0)</f>
        <v>148.5136</v>
      </c>
      <c r="D33" s="65">
        <f>VLOOKUP($A33,'Return Data'!$B$7:$R$2843,10,0)</f>
        <v>12.154299999999999</v>
      </c>
      <c r="E33" s="66">
        <f t="shared" si="0"/>
        <v>22</v>
      </c>
      <c r="F33" s="65">
        <f>VLOOKUP($A33,'Return Data'!$B$7:$R$2843,11,0)</f>
        <v>34.570799999999998</v>
      </c>
      <c r="G33" s="66">
        <f t="shared" si="12"/>
        <v>14</v>
      </c>
      <c r="H33" s="65">
        <f>VLOOKUP($A33,'Return Data'!$B$7:$R$2843,12,0)</f>
        <v>50.3078</v>
      </c>
      <c r="I33" s="66">
        <f t="shared" si="13"/>
        <v>12</v>
      </c>
      <c r="J33" s="65">
        <f>VLOOKUP($A33,'Return Data'!$B$7:$R$2843,13,0)</f>
        <v>76.489099999999993</v>
      </c>
      <c r="K33" s="66">
        <f>RANK(J33,J$8:J$33,0)</f>
        <v>7</v>
      </c>
      <c r="L33" s="65">
        <f>VLOOKUP($A33,'Return Data'!$B$7:$R$2843,17,0)</f>
        <v>22.795400000000001</v>
      </c>
      <c r="M33" s="66">
        <f>RANK(L33,L$8:L$33,0)</f>
        <v>7</v>
      </c>
      <c r="N33" s="65">
        <f>VLOOKUP($A33,'Return Data'!$B$7:$R$2843,14,0)</f>
        <v>8.5000999999999998</v>
      </c>
      <c r="O33" s="66">
        <f>RANK(N33,N$8:N$33,0)</f>
        <v>13</v>
      </c>
      <c r="P33" s="65">
        <f>VLOOKUP($A33,'Return Data'!$B$7:$R$2843,15,0)</f>
        <v>13.6181</v>
      </c>
      <c r="Q33" s="66">
        <f>RANK(P33,P$8:P$33,0)</f>
        <v>16</v>
      </c>
      <c r="R33" s="65">
        <f>VLOOKUP($A33,'Return Data'!$B$7:$R$2843,16,0)</f>
        <v>15.311400000000001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14.482257692307691</v>
      </c>
      <c r="E35" s="74"/>
      <c r="F35" s="75">
        <f>AVERAGE(F8:F33)</f>
        <v>36.036242307692305</v>
      </c>
      <c r="G35" s="74"/>
      <c r="H35" s="75">
        <f>AVERAGE(H8:H33)</f>
        <v>49.459269230769237</v>
      </c>
      <c r="I35" s="74"/>
      <c r="J35" s="75">
        <f>AVERAGE(J8:J33)</f>
        <v>70.715196000000006</v>
      </c>
      <c r="K35" s="74"/>
      <c r="L35" s="75">
        <f>AVERAGE(L8:L33)</f>
        <v>19.931799999999999</v>
      </c>
      <c r="M35" s="74"/>
      <c r="N35" s="75">
        <f>AVERAGE(N8:N33)</f>
        <v>9.6808727272727282</v>
      </c>
      <c r="O35" s="74"/>
      <c r="P35" s="75">
        <f>AVERAGE(P8:P33)</f>
        <v>14.775557142857146</v>
      </c>
      <c r="Q35" s="74"/>
      <c r="R35" s="75">
        <f>AVERAGE(R8:R33)</f>
        <v>19.298242307692309</v>
      </c>
      <c r="S35" s="76"/>
    </row>
    <row r="36" spans="1:19" x14ac:dyDescent="0.3">
      <c r="A36" s="73" t="s">
        <v>28</v>
      </c>
      <c r="B36" s="74"/>
      <c r="C36" s="74"/>
      <c r="D36" s="75">
        <f>MIN(D8:D33)</f>
        <v>9.3521999999999998</v>
      </c>
      <c r="E36" s="74"/>
      <c r="F36" s="75">
        <f>MIN(F8:F33)</f>
        <v>25.981300000000001</v>
      </c>
      <c r="G36" s="74"/>
      <c r="H36" s="75">
        <f>MIN(H8:H33)</f>
        <v>37.136600000000001</v>
      </c>
      <c r="I36" s="74"/>
      <c r="J36" s="75">
        <f>MIN(J8:J33)</f>
        <v>55.823700000000002</v>
      </c>
      <c r="K36" s="74"/>
      <c r="L36" s="75">
        <f>MIN(L8:L33)</f>
        <v>11.5959</v>
      </c>
      <c r="M36" s="74"/>
      <c r="N36" s="75">
        <f>MIN(N8:N33)</f>
        <v>2.7932000000000001</v>
      </c>
      <c r="O36" s="74"/>
      <c r="P36" s="75">
        <f>MIN(P8:P33)</f>
        <v>10.8131</v>
      </c>
      <c r="Q36" s="74"/>
      <c r="R36" s="75">
        <f>MIN(R8:R33)</f>
        <v>2.5118999999999998</v>
      </c>
      <c r="S36" s="76"/>
    </row>
    <row r="37" spans="1:19" ht="15" thickBot="1" x14ac:dyDescent="0.35">
      <c r="A37" s="77" t="s">
        <v>29</v>
      </c>
      <c r="B37" s="78"/>
      <c r="C37" s="78"/>
      <c r="D37" s="79">
        <f>MAX(D8:D33)</f>
        <v>19.3492</v>
      </c>
      <c r="E37" s="78"/>
      <c r="F37" s="79">
        <f>MAX(F8:F33)</f>
        <v>46.440199999999997</v>
      </c>
      <c r="G37" s="78"/>
      <c r="H37" s="79">
        <f>MAX(H8:H33)</f>
        <v>64</v>
      </c>
      <c r="I37" s="78"/>
      <c r="J37" s="79">
        <f>MAX(J8:J33)</f>
        <v>99.634799999999998</v>
      </c>
      <c r="K37" s="78"/>
      <c r="L37" s="79">
        <f>MAX(L8:L33)</f>
        <v>34.6205</v>
      </c>
      <c r="M37" s="78"/>
      <c r="N37" s="79">
        <f>MAX(N8:N33)</f>
        <v>16.684000000000001</v>
      </c>
      <c r="O37" s="78"/>
      <c r="P37" s="79">
        <f>MAX(P8:P33)</f>
        <v>18.183</v>
      </c>
      <c r="Q37" s="78"/>
      <c r="R37" s="79">
        <f>MAX(R8:R33)</f>
        <v>100.03530000000001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1802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1823</v>
      </c>
      <c r="B8" s="64">
        <f>VLOOKUP($A8,'Return Data'!$B$7:$R$2843,3,0)</f>
        <v>44315</v>
      </c>
      <c r="C8" s="65">
        <f>VLOOKUP($A8,'Return Data'!$B$7:$R$2843,4,0)</f>
        <v>1046.0999999999999</v>
      </c>
      <c r="D8" s="65">
        <f>VLOOKUP($A8,'Return Data'!$B$7:$R$2843,10,0)</f>
        <v>11.698399999999999</v>
      </c>
      <c r="E8" s="66">
        <f>RANK(D8,D$8:D$41,0)</f>
        <v>11</v>
      </c>
      <c r="F8" s="65">
        <f>VLOOKUP($A8,'Return Data'!$B$7:$R$2843,11,0)</f>
        <v>32.186799999999998</v>
      </c>
      <c r="G8" s="66">
        <f>RANK(F8,F$8:F$41,0)</f>
        <v>15</v>
      </c>
      <c r="H8" s="65">
        <f>VLOOKUP($A8,'Return Data'!$B$7:$R$2843,12,0)</f>
        <v>42.347799999999999</v>
      </c>
      <c r="I8" s="66">
        <f>RANK(H8,H$8:H$41,0)</f>
        <v>10</v>
      </c>
      <c r="J8" s="65">
        <f>VLOOKUP($A8,'Return Data'!$B$7:$R$2843,13,0)</f>
        <v>61.6372</v>
      </c>
      <c r="K8" s="66">
        <f>RANK(J8,J$8:J$41,0)</f>
        <v>9</v>
      </c>
      <c r="L8" s="65">
        <f>VLOOKUP($A8,'Return Data'!$B$7:$R$2843,17,0)</f>
        <v>16.210799999999999</v>
      </c>
      <c r="M8" s="66">
        <f>RANK(L8,L$8:L$41,0)</f>
        <v>15</v>
      </c>
      <c r="N8" s="65">
        <f>VLOOKUP($A8,'Return Data'!$B$7:$R$2843,14,0)</f>
        <v>10.9895</v>
      </c>
      <c r="O8" s="66">
        <f>RANK(N8,N$8:N$41,0)</f>
        <v>12</v>
      </c>
      <c r="P8" s="65">
        <f>VLOOKUP($A8,'Return Data'!$B$7:$R$2843,15,0)</f>
        <v>16.193300000000001</v>
      </c>
      <c r="Q8" s="66">
        <f>RANK(P8,P$8:P$41,0)</f>
        <v>10</v>
      </c>
      <c r="R8" s="65">
        <f>VLOOKUP($A8,'Return Data'!$B$7:$R$2843,16,0)</f>
        <v>17.218</v>
      </c>
      <c r="S8" s="67">
        <f>RANK(R8,R$8:R$41,0)</f>
        <v>6</v>
      </c>
    </row>
    <row r="9" spans="1:20" x14ac:dyDescent="0.3">
      <c r="A9" s="63" t="s">
        <v>1824</v>
      </c>
      <c r="B9" s="64">
        <f>VLOOKUP($A9,'Return Data'!$B$7:$R$2843,3,0)</f>
        <v>44315</v>
      </c>
      <c r="C9" s="65">
        <f>VLOOKUP($A9,'Return Data'!$B$7:$R$2843,4,0)</f>
        <v>16.64</v>
      </c>
      <c r="D9" s="65">
        <f>VLOOKUP($A9,'Return Data'!$B$7:$R$2843,10,0)</f>
        <v>9.9075000000000006</v>
      </c>
      <c r="E9" s="66">
        <f t="shared" ref="E9:E41" si="0">RANK(D9,D$8:D$41,0)</f>
        <v>25</v>
      </c>
      <c r="F9" s="65">
        <f>VLOOKUP($A9,'Return Data'!$B$7:$R$2843,11,0)</f>
        <v>25.301200000000001</v>
      </c>
      <c r="G9" s="66">
        <f t="shared" ref="G9:G41" si="1">RANK(F9,F$8:F$41,0)</f>
        <v>29</v>
      </c>
      <c r="H9" s="65">
        <f>VLOOKUP($A9,'Return Data'!$B$7:$R$2843,12,0)</f>
        <v>33.654600000000002</v>
      </c>
      <c r="I9" s="66">
        <f t="shared" ref="I9:I41" si="2">RANK(H9,H$8:H$41,0)</f>
        <v>28</v>
      </c>
      <c r="J9" s="65">
        <f>VLOOKUP($A9,'Return Data'!$B$7:$R$2843,13,0)</f>
        <v>45.074100000000001</v>
      </c>
      <c r="K9" s="66">
        <f t="shared" ref="K9:K41" si="3">RANK(J9,J$8:J$41,0)</f>
        <v>32</v>
      </c>
      <c r="L9" s="65">
        <f>VLOOKUP($A9,'Return Data'!$B$7:$R$2843,17,0)</f>
        <v>18.9909</v>
      </c>
      <c r="M9" s="66">
        <f t="shared" ref="M9:M41" si="4">RANK(L9,L$8:L$41,0)</f>
        <v>8</v>
      </c>
      <c r="N9" s="65">
        <f>VLOOKUP($A9,'Return Data'!$B$7:$R$2843,14,0)</f>
        <v>15.810700000000001</v>
      </c>
      <c r="O9" s="66">
        <f t="shared" ref="O9:O41" si="5">RANK(N9,N$8:N$41,0)</f>
        <v>5</v>
      </c>
      <c r="P9" s="65"/>
      <c r="Q9" s="66"/>
      <c r="R9" s="65">
        <f>VLOOKUP($A9,'Return Data'!$B$7:$R$2843,16,0)</f>
        <v>15.9085</v>
      </c>
      <c r="S9" s="67">
        <f t="shared" ref="S9:S41" si="6">RANK(R9,R$8:R$41,0)</f>
        <v>12</v>
      </c>
    </row>
    <row r="10" spans="1:20" x14ac:dyDescent="0.3">
      <c r="A10" s="63" t="s">
        <v>1269</v>
      </c>
      <c r="B10" s="64">
        <f>VLOOKUP($A10,'Return Data'!$B$7:$R$2843,3,0)</f>
        <v>44315</v>
      </c>
      <c r="C10" s="65">
        <f>VLOOKUP($A10,'Return Data'!$B$7:$R$2843,4,0)</f>
        <v>144.56</v>
      </c>
      <c r="D10" s="65">
        <f>VLOOKUP($A10,'Return Data'!$B$7:$R$2843,10,0)</f>
        <v>14.775700000000001</v>
      </c>
      <c r="E10" s="66">
        <f t="shared" si="0"/>
        <v>4</v>
      </c>
      <c r="F10" s="65">
        <f>VLOOKUP($A10,'Return Data'!$B$7:$R$2843,11,0)</f>
        <v>35.6479</v>
      </c>
      <c r="G10" s="66">
        <f t="shared" si="1"/>
        <v>7</v>
      </c>
      <c r="H10" s="65">
        <f>VLOOKUP($A10,'Return Data'!$B$7:$R$2843,12,0)</f>
        <v>42.8035</v>
      </c>
      <c r="I10" s="66">
        <f t="shared" si="2"/>
        <v>9</v>
      </c>
      <c r="J10" s="65">
        <f>VLOOKUP($A10,'Return Data'!$B$7:$R$2843,13,0)</f>
        <v>62.226500000000001</v>
      </c>
      <c r="K10" s="66">
        <f t="shared" si="3"/>
        <v>8</v>
      </c>
      <c r="L10" s="65">
        <f>VLOOKUP($A10,'Return Data'!$B$7:$R$2843,17,0)</f>
        <v>17.860199999999999</v>
      </c>
      <c r="M10" s="66">
        <f t="shared" si="4"/>
        <v>11</v>
      </c>
      <c r="N10" s="65">
        <f>VLOOKUP($A10,'Return Data'!$B$7:$R$2843,14,0)</f>
        <v>10.7151</v>
      </c>
      <c r="O10" s="66">
        <f t="shared" si="5"/>
        <v>14</v>
      </c>
      <c r="P10" s="65">
        <f>VLOOKUP($A10,'Return Data'!$B$7:$R$2843,15,0)</f>
        <v>13.9857</v>
      </c>
      <c r="Q10" s="66">
        <f t="shared" ref="Q10:Q41" si="7">RANK(P10,P$8:P$41,0)</f>
        <v>17</v>
      </c>
      <c r="R10" s="65">
        <f>VLOOKUP($A10,'Return Data'!$B$7:$R$2843,16,0)</f>
        <v>13.4406</v>
      </c>
      <c r="S10" s="67">
        <f t="shared" si="6"/>
        <v>27</v>
      </c>
    </row>
    <row r="11" spans="1:20" x14ac:dyDescent="0.3">
      <c r="A11" s="63" t="s">
        <v>1271</v>
      </c>
      <c r="B11" s="64">
        <f>VLOOKUP($A11,'Return Data'!$B$7:$R$2843,3,0)</f>
        <v>44315</v>
      </c>
      <c r="C11" s="65">
        <f>VLOOKUP($A11,'Return Data'!$B$7:$R$2843,4,0)</f>
        <v>69.427000000000007</v>
      </c>
      <c r="D11" s="65">
        <f>VLOOKUP($A11,'Return Data'!$B$7:$R$2843,10,0)</f>
        <v>12.8858</v>
      </c>
      <c r="E11" s="66">
        <f t="shared" si="0"/>
        <v>7</v>
      </c>
      <c r="F11" s="65">
        <f>VLOOKUP($A11,'Return Data'!$B$7:$R$2843,11,0)</f>
        <v>31.5428</v>
      </c>
      <c r="G11" s="66">
        <f t="shared" si="1"/>
        <v>16</v>
      </c>
      <c r="H11" s="65">
        <f>VLOOKUP($A11,'Return Data'!$B$7:$R$2843,12,0)</f>
        <v>37.533700000000003</v>
      </c>
      <c r="I11" s="66">
        <f t="shared" si="2"/>
        <v>19</v>
      </c>
      <c r="J11" s="65">
        <f>VLOOKUP($A11,'Return Data'!$B$7:$R$2843,13,0)</f>
        <v>53.081400000000002</v>
      </c>
      <c r="K11" s="66">
        <f t="shared" si="3"/>
        <v>23</v>
      </c>
      <c r="L11" s="65">
        <f>VLOOKUP($A11,'Return Data'!$B$7:$R$2843,17,0)</f>
        <v>16.415099999999999</v>
      </c>
      <c r="M11" s="66">
        <f t="shared" si="4"/>
        <v>14</v>
      </c>
      <c r="N11" s="65">
        <f>VLOOKUP($A11,'Return Data'!$B$7:$R$2843,14,0)</f>
        <v>10.2613</v>
      </c>
      <c r="O11" s="66">
        <f t="shared" si="5"/>
        <v>18</v>
      </c>
      <c r="P11" s="65">
        <f>VLOOKUP($A11,'Return Data'!$B$7:$R$2843,15,0)</f>
        <v>14.290699999999999</v>
      </c>
      <c r="Q11" s="66">
        <f t="shared" si="7"/>
        <v>15</v>
      </c>
      <c r="R11" s="65">
        <f>VLOOKUP($A11,'Return Data'!$B$7:$R$2843,16,0)</f>
        <v>15.5502</v>
      </c>
      <c r="S11" s="67">
        <f t="shared" si="6"/>
        <v>15</v>
      </c>
    </row>
    <row r="12" spans="1:20" x14ac:dyDescent="0.3">
      <c r="A12" s="63" t="s">
        <v>1845</v>
      </c>
      <c r="B12" s="64">
        <f>VLOOKUP($A12,'Return Data'!$B$7:$R$2843,3,0)</f>
        <v>44315</v>
      </c>
      <c r="C12" s="65">
        <f>VLOOKUP($A12,'Return Data'!$B$7:$R$2843,4,0)</f>
        <v>198.95</v>
      </c>
      <c r="D12" s="65">
        <f>VLOOKUP($A12,'Return Data'!$B$7:$R$2843,10,0)</f>
        <v>10.540100000000001</v>
      </c>
      <c r="E12" s="66">
        <f t="shared" si="0"/>
        <v>21</v>
      </c>
      <c r="F12" s="65">
        <f>VLOOKUP($A12,'Return Data'!$B$7:$R$2843,11,0)</f>
        <v>26.735900000000001</v>
      </c>
      <c r="G12" s="66">
        <f t="shared" si="1"/>
        <v>25</v>
      </c>
      <c r="H12" s="65">
        <f>VLOOKUP($A12,'Return Data'!$B$7:$R$2843,12,0)</f>
        <v>35.755699999999997</v>
      </c>
      <c r="I12" s="66">
        <f t="shared" si="2"/>
        <v>24</v>
      </c>
      <c r="J12" s="65">
        <f>VLOOKUP($A12,'Return Data'!$B$7:$R$2843,13,0)</f>
        <v>53.073799999999999</v>
      </c>
      <c r="K12" s="66">
        <f t="shared" si="3"/>
        <v>24</v>
      </c>
      <c r="L12" s="65">
        <f>VLOOKUP($A12,'Return Data'!$B$7:$R$2843,17,0)</f>
        <v>19.238700000000001</v>
      </c>
      <c r="M12" s="66">
        <f t="shared" si="4"/>
        <v>7</v>
      </c>
      <c r="N12" s="65">
        <f>VLOOKUP($A12,'Return Data'!$B$7:$R$2843,14,0)</f>
        <v>15.238799999999999</v>
      </c>
      <c r="O12" s="66">
        <f t="shared" si="5"/>
        <v>7</v>
      </c>
      <c r="P12" s="65">
        <f>VLOOKUP($A12,'Return Data'!$B$7:$R$2843,15,0)</f>
        <v>17.4999</v>
      </c>
      <c r="Q12" s="66">
        <f t="shared" si="7"/>
        <v>5</v>
      </c>
      <c r="R12" s="65">
        <f>VLOOKUP($A12,'Return Data'!$B$7:$R$2843,16,0)</f>
        <v>14.603300000000001</v>
      </c>
      <c r="S12" s="67">
        <f t="shared" si="6"/>
        <v>21</v>
      </c>
    </row>
    <row r="13" spans="1:20" x14ac:dyDescent="0.3">
      <c r="A13" s="102" t="s">
        <v>1893</v>
      </c>
      <c r="B13" s="64">
        <f>VLOOKUP($A13,'Return Data'!$B$7:$R$2843,3,0)</f>
        <v>44315</v>
      </c>
      <c r="C13" s="65">
        <f>VLOOKUP($A13,'Return Data'!$B$7:$R$2843,4,0)</f>
        <v>59.435000000000002</v>
      </c>
      <c r="D13" s="65">
        <f>VLOOKUP($A13,'Return Data'!$B$7:$R$2843,10,0)</f>
        <v>11.1662</v>
      </c>
      <c r="E13" s="66">
        <f t="shared" si="0"/>
        <v>18</v>
      </c>
      <c r="F13" s="65">
        <f>VLOOKUP($A13,'Return Data'!$B$7:$R$2843,11,0)</f>
        <v>33.098199999999999</v>
      </c>
      <c r="G13" s="66">
        <f t="shared" si="1"/>
        <v>12</v>
      </c>
      <c r="H13" s="65">
        <f>VLOOKUP($A13,'Return Data'!$B$7:$R$2843,12,0)</f>
        <v>41.758299999999998</v>
      </c>
      <c r="I13" s="66">
        <f t="shared" si="2"/>
        <v>11</v>
      </c>
      <c r="J13" s="65">
        <f>VLOOKUP($A13,'Return Data'!$B$7:$R$2843,13,0)</f>
        <v>58.607500000000002</v>
      </c>
      <c r="K13" s="66">
        <f t="shared" si="3"/>
        <v>14</v>
      </c>
      <c r="L13" s="65">
        <f>VLOOKUP($A13,'Return Data'!$B$7:$R$2843,17,0)</f>
        <v>20.3871</v>
      </c>
      <c r="M13" s="66">
        <f t="shared" si="4"/>
        <v>6</v>
      </c>
      <c r="N13" s="65">
        <f>VLOOKUP($A13,'Return Data'!$B$7:$R$2843,14,0)</f>
        <v>14.2811</v>
      </c>
      <c r="O13" s="66">
        <f t="shared" si="5"/>
        <v>8</v>
      </c>
      <c r="P13" s="65">
        <f>VLOOKUP($A13,'Return Data'!$B$7:$R$2843,15,0)</f>
        <v>17.4252</v>
      </c>
      <c r="Q13" s="66">
        <f t="shared" si="7"/>
        <v>6</v>
      </c>
      <c r="R13" s="65">
        <f>VLOOKUP($A13,'Return Data'!$B$7:$R$2843,16,0)</f>
        <v>15.5436</v>
      </c>
      <c r="S13" s="67">
        <f t="shared" si="6"/>
        <v>16</v>
      </c>
    </row>
    <row r="14" spans="1:20" x14ac:dyDescent="0.3">
      <c r="A14" s="102" t="s">
        <v>1806</v>
      </c>
      <c r="B14" s="64">
        <f>VLOOKUP($A14,'Return Data'!$B$7:$R$2843,3,0)</f>
        <v>44315</v>
      </c>
      <c r="C14" s="65">
        <f>VLOOKUP($A14,'Return Data'!$B$7:$R$2843,4,0)</f>
        <v>20.396999999999998</v>
      </c>
      <c r="D14" s="65">
        <f>VLOOKUP($A14,'Return Data'!$B$7:$R$2843,10,0)</f>
        <v>11.868600000000001</v>
      </c>
      <c r="E14" s="66">
        <f t="shared" si="0"/>
        <v>10</v>
      </c>
      <c r="F14" s="65">
        <f>VLOOKUP($A14,'Return Data'!$B$7:$R$2843,11,0)</f>
        <v>30.624400000000001</v>
      </c>
      <c r="G14" s="66">
        <f t="shared" si="1"/>
        <v>19</v>
      </c>
      <c r="H14" s="65">
        <f>VLOOKUP($A14,'Return Data'!$B$7:$R$2843,12,0)</f>
        <v>39.219200000000001</v>
      </c>
      <c r="I14" s="66">
        <f t="shared" si="2"/>
        <v>14</v>
      </c>
      <c r="J14" s="65">
        <f>VLOOKUP($A14,'Return Data'!$B$7:$R$2843,13,0)</f>
        <v>58.067300000000003</v>
      </c>
      <c r="K14" s="66">
        <f t="shared" si="3"/>
        <v>16</v>
      </c>
      <c r="L14" s="65">
        <f>VLOOKUP($A14,'Return Data'!$B$7:$R$2843,17,0)</f>
        <v>15.850300000000001</v>
      </c>
      <c r="M14" s="66">
        <f t="shared" si="4"/>
        <v>17</v>
      </c>
      <c r="N14" s="65">
        <f>VLOOKUP($A14,'Return Data'!$B$7:$R$2843,14,0)</f>
        <v>10.693</v>
      </c>
      <c r="O14" s="66">
        <f t="shared" si="5"/>
        <v>15</v>
      </c>
      <c r="P14" s="65">
        <f>VLOOKUP($A14,'Return Data'!$B$7:$R$2843,15,0)</f>
        <v>16.335699999999999</v>
      </c>
      <c r="Q14" s="66">
        <f t="shared" si="7"/>
        <v>8</v>
      </c>
      <c r="R14" s="65">
        <f>VLOOKUP($A14,'Return Data'!$B$7:$R$2843,16,0)</f>
        <v>12.1045</v>
      </c>
      <c r="S14" s="67">
        <f t="shared" si="6"/>
        <v>31</v>
      </c>
    </row>
    <row r="15" spans="1:20" x14ac:dyDescent="0.3">
      <c r="A15" s="63" t="s">
        <v>1847</v>
      </c>
      <c r="B15" s="64">
        <f>VLOOKUP($A15,'Return Data'!$B$7:$R$2843,3,0)</f>
        <v>44315</v>
      </c>
      <c r="C15" s="65">
        <f>VLOOKUP($A15,'Return Data'!$B$7:$R$2843,4,0)</f>
        <v>14.1534</v>
      </c>
      <c r="D15" s="65">
        <f>VLOOKUP($A15,'Return Data'!$B$7:$R$2843,10,0)</f>
        <v>13.108700000000001</v>
      </c>
      <c r="E15" s="66">
        <f t="shared" si="0"/>
        <v>6</v>
      </c>
      <c r="F15" s="65">
        <f>VLOOKUP($A15,'Return Data'!$B$7:$R$2843,11,0)</f>
        <v>30.6098</v>
      </c>
      <c r="G15" s="66">
        <f t="shared" si="1"/>
        <v>20</v>
      </c>
      <c r="H15" s="65">
        <f>VLOOKUP($A15,'Return Data'!$B$7:$R$2843,12,0)</f>
        <v>37.2318</v>
      </c>
      <c r="I15" s="66">
        <f t="shared" si="2"/>
        <v>21</v>
      </c>
      <c r="J15" s="65">
        <f>VLOOKUP($A15,'Return Data'!$B$7:$R$2843,13,0)</f>
        <v>55.586599999999997</v>
      </c>
      <c r="K15" s="66">
        <f t="shared" si="3"/>
        <v>20</v>
      </c>
      <c r="L15" s="65">
        <f>VLOOKUP($A15,'Return Data'!$B$7:$R$2843,17,0)</f>
        <v>14.094799999999999</v>
      </c>
      <c r="M15" s="66">
        <f t="shared" ref="M15" si="8">RANK(L15,L$8:L$41,0)</f>
        <v>19</v>
      </c>
      <c r="N15" s="65"/>
      <c r="O15" s="66"/>
      <c r="P15" s="65"/>
      <c r="Q15" s="66"/>
      <c r="R15" s="65">
        <f>VLOOKUP($A15,'Return Data'!$B$7:$R$2843,16,0)</f>
        <v>13.167400000000001</v>
      </c>
      <c r="S15" s="67">
        <f t="shared" si="6"/>
        <v>28</v>
      </c>
    </row>
    <row r="16" spans="1:20" x14ac:dyDescent="0.3">
      <c r="A16" s="63" t="s">
        <v>1813</v>
      </c>
      <c r="B16" s="64">
        <f>VLOOKUP($A16,'Return Data'!$B$7:$R$2843,3,0)</f>
        <v>44315</v>
      </c>
      <c r="C16" s="65">
        <f>VLOOKUP($A16,'Return Data'!$B$7:$R$2843,4,0)</f>
        <v>830.50509999999997</v>
      </c>
      <c r="D16" s="65">
        <f>VLOOKUP($A16,'Return Data'!$B$7:$R$2843,10,0)</f>
        <v>9.15</v>
      </c>
      <c r="E16" s="66">
        <f t="shared" si="0"/>
        <v>29</v>
      </c>
      <c r="F16" s="65">
        <f>VLOOKUP($A16,'Return Data'!$B$7:$R$2843,11,0)</f>
        <v>37.148299999999999</v>
      </c>
      <c r="G16" s="66">
        <f t="shared" si="1"/>
        <v>5</v>
      </c>
      <c r="H16" s="65">
        <f>VLOOKUP($A16,'Return Data'!$B$7:$R$2843,12,0)</f>
        <v>45.042900000000003</v>
      </c>
      <c r="I16" s="66">
        <f t="shared" si="2"/>
        <v>6</v>
      </c>
      <c r="J16" s="65">
        <f>VLOOKUP($A16,'Return Data'!$B$7:$R$2843,13,0)</f>
        <v>69.774699999999996</v>
      </c>
      <c r="K16" s="66">
        <f t="shared" si="3"/>
        <v>5</v>
      </c>
      <c r="L16" s="65">
        <f>VLOOKUP($A16,'Return Data'!$B$7:$R$2843,17,0)</f>
        <v>13.7758</v>
      </c>
      <c r="M16" s="66">
        <f t="shared" si="4"/>
        <v>21</v>
      </c>
      <c r="N16" s="65">
        <f>VLOOKUP($A16,'Return Data'!$B$7:$R$2843,14,0)</f>
        <v>10.2926</v>
      </c>
      <c r="O16" s="66">
        <f t="shared" si="5"/>
        <v>17</v>
      </c>
      <c r="P16" s="65">
        <f>VLOOKUP($A16,'Return Data'!$B$7:$R$2843,15,0)</f>
        <v>12.7697</v>
      </c>
      <c r="Q16" s="66">
        <f t="shared" si="7"/>
        <v>21</v>
      </c>
      <c r="R16" s="65">
        <f>VLOOKUP($A16,'Return Data'!$B$7:$R$2843,16,0)</f>
        <v>15.3024</v>
      </c>
      <c r="S16" s="67">
        <f t="shared" si="6"/>
        <v>17</v>
      </c>
    </row>
    <row r="17" spans="1:19" x14ac:dyDescent="0.3">
      <c r="A17" s="63" t="s">
        <v>1815</v>
      </c>
      <c r="B17" s="64">
        <f>VLOOKUP($A17,'Return Data'!$B$7:$R$2843,3,0)</f>
        <v>44315</v>
      </c>
      <c r="C17" s="65">
        <f>VLOOKUP($A17,'Return Data'!$B$7:$R$2843,4,0)</f>
        <v>851.95299999999997</v>
      </c>
      <c r="D17" s="65">
        <f>VLOOKUP($A17,'Return Data'!$B$7:$R$2843,10,0)</f>
        <v>11.5899</v>
      </c>
      <c r="E17" s="66">
        <f t="shared" si="0"/>
        <v>12</v>
      </c>
      <c r="F17" s="65">
        <f>VLOOKUP($A17,'Return Data'!$B$7:$R$2843,11,0)</f>
        <v>40.972000000000001</v>
      </c>
      <c r="G17" s="66">
        <f t="shared" si="1"/>
        <v>3</v>
      </c>
      <c r="H17" s="65">
        <f>VLOOKUP($A17,'Return Data'!$B$7:$R$2843,12,0)</f>
        <v>43.079099999999997</v>
      </c>
      <c r="I17" s="66">
        <f t="shared" si="2"/>
        <v>7</v>
      </c>
      <c r="J17" s="65">
        <f>VLOOKUP($A17,'Return Data'!$B$7:$R$2843,13,0)</f>
        <v>58.986199999999997</v>
      </c>
      <c r="K17" s="66">
        <f t="shared" si="3"/>
        <v>12</v>
      </c>
      <c r="L17" s="65">
        <f>VLOOKUP($A17,'Return Data'!$B$7:$R$2843,17,0)</f>
        <v>9.4499999999999993</v>
      </c>
      <c r="M17" s="66">
        <f t="shared" si="4"/>
        <v>30</v>
      </c>
      <c r="N17" s="65">
        <f>VLOOKUP($A17,'Return Data'!$B$7:$R$2843,14,0)</f>
        <v>9.6385000000000005</v>
      </c>
      <c r="O17" s="66">
        <f t="shared" si="5"/>
        <v>19</v>
      </c>
      <c r="P17" s="65">
        <f>VLOOKUP($A17,'Return Data'!$B$7:$R$2843,15,0)</f>
        <v>14.1465</v>
      </c>
      <c r="Q17" s="66">
        <f t="shared" si="7"/>
        <v>16</v>
      </c>
      <c r="R17" s="65">
        <f>VLOOKUP($A17,'Return Data'!$B$7:$R$2843,16,0)</f>
        <v>13.648400000000001</v>
      </c>
      <c r="S17" s="67">
        <f t="shared" si="6"/>
        <v>25</v>
      </c>
    </row>
    <row r="18" spans="1:19" x14ac:dyDescent="0.3">
      <c r="A18" s="102" t="s">
        <v>1809</v>
      </c>
      <c r="B18" s="64">
        <f>VLOOKUP($A18,'Return Data'!$B$7:$R$2843,3,0)</f>
        <v>44315</v>
      </c>
      <c r="C18" s="65">
        <f>VLOOKUP($A18,'Return Data'!$B$7:$R$2843,4,0)</f>
        <v>116.16289999999999</v>
      </c>
      <c r="D18" s="65">
        <f>VLOOKUP($A18,'Return Data'!$B$7:$R$2843,10,0)</f>
        <v>9.3398000000000003</v>
      </c>
      <c r="E18" s="66">
        <f t="shared" si="0"/>
        <v>27</v>
      </c>
      <c r="F18" s="65">
        <f>VLOOKUP($A18,'Return Data'!$B$7:$R$2843,11,0)</f>
        <v>26.895600000000002</v>
      </c>
      <c r="G18" s="66">
        <f t="shared" si="1"/>
        <v>24</v>
      </c>
      <c r="H18" s="65">
        <f>VLOOKUP($A18,'Return Data'!$B$7:$R$2843,12,0)</f>
        <v>36.768799999999999</v>
      </c>
      <c r="I18" s="66">
        <f t="shared" si="2"/>
        <v>23</v>
      </c>
      <c r="J18" s="65">
        <f>VLOOKUP($A18,'Return Data'!$B$7:$R$2843,13,0)</f>
        <v>56.529699999999998</v>
      </c>
      <c r="K18" s="66">
        <f t="shared" si="3"/>
        <v>19</v>
      </c>
      <c r="L18" s="65">
        <f>VLOOKUP($A18,'Return Data'!$B$7:$R$2843,17,0)</f>
        <v>12.341799999999999</v>
      </c>
      <c r="M18" s="66">
        <f t="shared" si="4"/>
        <v>24</v>
      </c>
      <c r="N18" s="65">
        <f>VLOOKUP($A18,'Return Data'!$B$7:$R$2843,14,0)</f>
        <v>7.4922000000000004</v>
      </c>
      <c r="O18" s="66">
        <f t="shared" si="5"/>
        <v>24</v>
      </c>
      <c r="P18" s="65">
        <f>VLOOKUP($A18,'Return Data'!$B$7:$R$2843,15,0)</f>
        <v>12.5808</v>
      </c>
      <c r="Q18" s="66">
        <f t="shared" si="7"/>
        <v>23</v>
      </c>
      <c r="R18" s="65">
        <f>VLOOKUP($A18,'Return Data'!$B$7:$R$2843,16,0)</f>
        <v>14.2621</v>
      </c>
      <c r="S18" s="67">
        <f t="shared" si="6"/>
        <v>23</v>
      </c>
    </row>
    <row r="19" spans="1:19" x14ac:dyDescent="0.3">
      <c r="A19" s="63" t="s">
        <v>1273</v>
      </c>
      <c r="B19" s="64">
        <f>VLOOKUP($A19,'Return Data'!$B$7:$R$2843,3,0)</f>
        <v>44315</v>
      </c>
      <c r="C19" s="65">
        <f>VLOOKUP($A19,'Return Data'!$B$7:$R$2843,4,0)</f>
        <v>390.35</v>
      </c>
      <c r="D19" s="65">
        <f>VLOOKUP($A19,'Return Data'!$B$7:$R$2843,10,0)</f>
        <v>11.4649</v>
      </c>
      <c r="E19" s="66">
        <f t="shared" si="0"/>
        <v>15</v>
      </c>
      <c r="F19" s="65">
        <f>VLOOKUP($A19,'Return Data'!$B$7:$R$2843,11,0)</f>
        <v>35.632399999999997</v>
      </c>
      <c r="G19" s="66">
        <f t="shared" si="1"/>
        <v>8</v>
      </c>
      <c r="H19" s="65">
        <f>VLOOKUP($A19,'Return Data'!$B$7:$R$2843,12,0)</f>
        <v>41.523499999999999</v>
      </c>
      <c r="I19" s="66">
        <f t="shared" si="2"/>
        <v>12</v>
      </c>
      <c r="J19" s="65">
        <f>VLOOKUP($A19,'Return Data'!$B$7:$R$2843,13,0)</f>
        <v>61.155099999999997</v>
      </c>
      <c r="K19" s="66">
        <f t="shared" si="3"/>
        <v>10</v>
      </c>
      <c r="L19" s="65">
        <f>VLOOKUP($A19,'Return Data'!$B$7:$R$2843,17,0)</f>
        <v>11.749700000000001</v>
      </c>
      <c r="M19" s="66">
        <f t="shared" si="4"/>
        <v>25</v>
      </c>
      <c r="N19" s="65">
        <f>VLOOKUP($A19,'Return Data'!$B$7:$R$2843,14,0)</f>
        <v>10.319599999999999</v>
      </c>
      <c r="O19" s="66">
        <f t="shared" si="5"/>
        <v>16</v>
      </c>
      <c r="P19" s="65">
        <f>VLOOKUP($A19,'Return Data'!$B$7:$R$2843,15,0)</f>
        <v>13.8279</v>
      </c>
      <c r="Q19" s="66">
        <f t="shared" si="7"/>
        <v>18</v>
      </c>
      <c r="R19" s="65">
        <f>VLOOKUP($A19,'Return Data'!$B$7:$R$2843,16,0)</f>
        <v>14.8912</v>
      </c>
      <c r="S19" s="67">
        <f t="shared" si="6"/>
        <v>18</v>
      </c>
    </row>
    <row r="20" spans="1:19" x14ac:dyDescent="0.3">
      <c r="A20" s="63" t="s">
        <v>1817</v>
      </c>
      <c r="B20" s="64">
        <f>VLOOKUP($A20,'Return Data'!$B$7:$R$2843,3,0)</f>
        <v>44315</v>
      </c>
      <c r="C20" s="65">
        <f>VLOOKUP($A20,'Return Data'!$B$7:$R$2843,4,0)</f>
        <v>30.17</v>
      </c>
      <c r="D20" s="65">
        <f>VLOOKUP($A20,'Return Data'!$B$7:$R$2843,10,0)</f>
        <v>10.391500000000001</v>
      </c>
      <c r="E20" s="66">
        <f t="shared" si="0"/>
        <v>23</v>
      </c>
      <c r="F20" s="65">
        <f>VLOOKUP($A20,'Return Data'!$B$7:$R$2843,11,0)</f>
        <v>26.0761</v>
      </c>
      <c r="G20" s="66">
        <f t="shared" si="1"/>
        <v>27</v>
      </c>
      <c r="H20" s="65">
        <f>VLOOKUP($A20,'Return Data'!$B$7:$R$2843,12,0)</f>
        <v>35.230800000000002</v>
      </c>
      <c r="I20" s="66">
        <f t="shared" si="2"/>
        <v>26</v>
      </c>
      <c r="J20" s="65">
        <f>VLOOKUP($A20,'Return Data'!$B$7:$R$2843,13,0)</f>
        <v>51.6843</v>
      </c>
      <c r="K20" s="66">
        <f t="shared" si="3"/>
        <v>26</v>
      </c>
      <c r="L20" s="65">
        <f>VLOOKUP($A20,'Return Data'!$B$7:$R$2843,17,0)</f>
        <v>16.6098</v>
      </c>
      <c r="M20" s="66">
        <f t="shared" si="4"/>
        <v>13</v>
      </c>
      <c r="N20" s="65">
        <f>VLOOKUP($A20,'Return Data'!$B$7:$R$2843,14,0)</f>
        <v>9.1879000000000008</v>
      </c>
      <c r="O20" s="66">
        <f t="shared" si="5"/>
        <v>20</v>
      </c>
      <c r="P20" s="65">
        <f>VLOOKUP($A20,'Return Data'!$B$7:$R$2843,15,0)</f>
        <v>12.7799</v>
      </c>
      <c r="Q20" s="66">
        <f t="shared" si="7"/>
        <v>20</v>
      </c>
      <c r="R20" s="65">
        <f>VLOOKUP($A20,'Return Data'!$B$7:$R$2843,16,0)</f>
        <v>16.845199999999998</v>
      </c>
      <c r="S20" s="67">
        <f t="shared" si="6"/>
        <v>9</v>
      </c>
    </row>
    <row r="21" spans="1:19" x14ac:dyDescent="0.3">
      <c r="A21" s="63" t="s">
        <v>1839</v>
      </c>
      <c r="B21" s="64">
        <f>VLOOKUP($A21,'Return Data'!$B$7:$R$2843,3,0)</f>
        <v>44315</v>
      </c>
      <c r="C21" s="65">
        <f>VLOOKUP($A21,'Return Data'!$B$7:$R$2843,4,0)</f>
        <v>120.18</v>
      </c>
      <c r="D21" s="65">
        <f>VLOOKUP($A21,'Return Data'!$B$7:$R$2843,10,0)</f>
        <v>8.3679000000000006</v>
      </c>
      <c r="E21" s="66">
        <f t="shared" si="0"/>
        <v>31</v>
      </c>
      <c r="F21" s="65">
        <f>VLOOKUP($A21,'Return Data'!$B$7:$R$2843,11,0)</f>
        <v>26.611899999999999</v>
      </c>
      <c r="G21" s="66">
        <f t="shared" si="1"/>
        <v>26</v>
      </c>
      <c r="H21" s="65">
        <f>VLOOKUP($A21,'Return Data'!$B$7:$R$2843,12,0)</f>
        <v>35.246499999999997</v>
      </c>
      <c r="I21" s="66">
        <f t="shared" si="2"/>
        <v>25</v>
      </c>
      <c r="J21" s="65">
        <f>VLOOKUP($A21,'Return Data'!$B$7:$R$2843,13,0)</f>
        <v>46.901400000000002</v>
      </c>
      <c r="K21" s="66">
        <f t="shared" si="3"/>
        <v>29</v>
      </c>
      <c r="L21" s="65">
        <f>VLOOKUP($A21,'Return Data'!$B$7:$R$2843,17,0)</f>
        <v>11.0733</v>
      </c>
      <c r="M21" s="66">
        <f t="shared" si="4"/>
        <v>28</v>
      </c>
      <c r="N21" s="65">
        <f>VLOOKUP($A21,'Return Data'!$B$7:$R$2843,14,0)</f>
        <v>6.4996</v>
      </c>
      <c r="O21" s="66">
        <f t="shared" si="5"/>
        <v>27</v>
      </c>
      <c r="P21" s="65">
        <f>VLOOKUP($A21,'Return Data'!$B$7:$R$2843,15,0)</f>
        <v>10.7235</v>
      </c>
      <c r="Q21" s="66">
        <f t="shared" si="7"/>
        <v>25</v>
      </c>
      <c r="R21" s="65">
        <f>VLOOKUP($A21,'Return Data'!$B$7:$R$2843,16,0)</f>
        <v>13.970599999999999</v>
      </c>
      <c r="S21" s="67">
        <f t="shared" si="6"/>
        <v>24</v>
      </c>
    </row>
    <row r="22" spans="1:19" x14ac:dyDescent="0.3">
      <c r="A22" s="63" t="s">
        <v>1276</v>
      </c>
      <c r="B22" s="64">
        <f>VLOOKUP($A22,'Return Data'!$B$7:$R$2843,3,0)</f>
        <v>44315</v>
      </c>
      <c r="C22" s="65">
        <f>VLOOKUP($A22,'Return Data'!$B$7:$R$2843,4,0)</f>
        <v>71.400000000000006</v>
      </c>
      <c r="D22" s="65">
        <f>VLOOKUP($A22,'Return Data'!$B$7:$R$2843,10,0)</f>
        <v>10.526300000000001</v>
      </c>
      <c r="E22" s="66">
        <f t="shared" si="0"/>
        <v>22</v>
      </c>
      <c r="F22" s="65">
        <f>VLOOKUP($A22,'Return Data'!$B$7:$R$2843,11,0)</f>
        <v>32.886699999999998</v>
      </c>
      <c r="G22" s="66">
        <f t="shared" si="1"/>
        <v>13</v>
      </c>
      <c r="H22" s="65">
        <f>VLOOKUP($A22,'Return Data'!$B$7:$R$2843,12,0)</f>
        <v>42.8857</v>
      </c>
      <c r="I22" s="66">
        <f t="shared" si="2"/>
        <v>8</v>
      </c>
      <c r="J22" s="65">
        <f>VLOOKUP($A22,'Return Data'!$B$7:$R$2843,13,0)</f>
        <v>57.964599999999997</v>
      </c>
      <c r="K22" s="66">
        <f t="shared" si="3"/>
        <v>17</v>
      </c>
      <c r="L22" s="65">
        <f>VLOOKUP($A22,'Return Data'!$B$7:$R$2843,17,0)</f>
        <v>17.9833</v>
      </c>
      <c r="M22" s="66">
        <f t="shared" si="4"/>
        <v>10</v>
      </c>
      <c r="N22" s="65">
        <f>VLOOKUP($A22,'Return Data'!$B$7:$R$2843,14,0)</f>
        <v>8.7022999999999993</v>
      </c>
      <c r="O22" s="66">
        <f t="shared" si="5"/>
        <v>22</v>
      </c>
      <c r="P22" s="65">
        <f>VLOOKUP($A22,'Return Data'!$B$7:$R$2843,15,0)</f>
        <v>14.841799999999999</v>
      </c>
      <c r="Q22" s="66">
        <f t="shared" si="7"/>
        <v>13</v>
      </c>
      <c r="R22" s="65">
        <f>VLOOKUP($A22,'Return Data'!$B$7:$R$2843,16,0)</f>
        <v>18.149799999999999</v>
      </c>
      <c r="S22" s="67">
        <f t="shared" si="6"/>
        <v>5</v>
      </c>
    </row>
    <row r="23" spans="1:19" x14ac:dyDescent="0.3">
      <c r="A23" s="63" t="s">
        <v>1277</v>
      </c>
      <c r="B23" s="64">
        <f>VLOOKUP($A23,'Return Data'!$B$7:$R$2843,3,0)</f>
        <v>44315</v>
      </c>
      <c r="C23" s="65">
        <f>VLOOKUP($A23,'Return Data'!$B$7:$R$2843,4,0)</f>
        <v>13.622199999999999</v>
      </c>
      <c r="D23" s="65">
        <f>VLOOKUP($A23,'Return Data'!$B$7:$R$2843,10,0)</f>
        <v>11.408099999999999</v>
      </c>
      <c r="E23" s="66">
        <f t="shared" si="0"/>
        <v>17</v>
      </c>
      <c r="F23" s="65">
        <f>VLOOKUP($A23,'Return Data'!$B$7:$R$2843,11,0)</f>
        <v>34.574800000000003</v>
      </c>
      <c r="G23" s="66">
        <f t="shared" si="1"/>
        <v>10</v>
      </c>
      <c r="H23" s="65">
        <f>VLOOKUP($A23,'Return Data'!$B$7:$R$2843,12,0)</f>
        <v>38.790999999999997</v>
      </c>
      <c r="I23" s="66">
        <f t="shared" si="2"/>
        <v>15</v>
      </c>
      <c r="J23" s="65">
        <f>VLOOKUP($A23,'Return Data'!$B$7:$R$2843,13,0)</f>
        <v>50.017600000000002</v>
      </c>
      <c r="K23" s="66">
        <f t="shared" si="3"/>
        <v>27</v>
      </c>
      <c r="L23" s="65"/>
      <c r="M23" s="66"/>
      <c r="N23" s="65"/>
      <c r="O23" s="66"/>
      <c r="P23" s="65"/>
      <c r="Q23" s="66"/>
      <c r="R23" s="65">
        <f>VLOOKUP($A23,'Return Data'!$B$7:$R$2843,16,0)</f>
        <v>17.0932</v>
      </c>
      <c r="S23" s="67">
        <f t="shared" si="6"/>
        <v>7</v>
      </c>
    </row>
    <row r="24" spans="1:19" x14ac:dyDescent="0.3">
      <c r="A24" s="63" t="s">
        <v>1819</v>
      </c>
      <c r="B24" s="64">
        <f>VLOOKUP($A24,'Return Data'!$B$7:$R$2843,3,0)</f>
        <v>44315</v>
      </c>
      <c r="C24" s="65">
        <f>VLOOKUP($A24,'Return Data'!$B$7:$R$2843,4,0)</f>
        <v>46.079500000000003</v>
      </c>
      <c r="D24" s="65">
        <f>VLOOKUP($A24,'Return Data'!$B$7:$R$2843,10,0)</f>
        <v>10.9681</v>
      </c>
      <c r="E24" s="66">
        <f t="shared" si="0"/>
        <v>19</v>
      </c>
      <c r="F24" s="65">
        <f>VLOOKUP($A24,'Return Data'!$B$7:$R$2843,11,0)</f>
        <v>35.5503</v>
      </c>
      <c r="G24" s="66">
        <f t="shared" si="1"/>
        <v>9</v>
      </c>
      <c r="H24" s="65">
        <f>VLOOKUP($A24,'Return Data'!$B$7:$R$2843,12,0)</f>
        <v>36.787999999999997</v>
      </c>
      <c r="I24" s="66">
        <f t="shared" si="2"/>
        <v>22</v>
      </c>
      <c r="J24" s="65">
        <f>VLOOKUP($A24,'Return Data'!$B$7:$R$2843,13,0)</f>
        <v>52.436300000000003</v>
      </c>
      <c r="K24" s="66">
        <f t="shared" si="3"/>
        <v>25</v>
      </c>
      <c r="L24" s="65">
        <f>VLOOKUP($A24,'Return Data'!$B$7:$R$2843,17,0)</f>
        <v>17.133400000000002</v>
      </c>
      <c r="M24" s="66">
        <f t="shared" si="4"/>
        <v>12</v>
      </c>
      <c r="N24" s="65">
        <f>VLOOKUP($A24,'Return Data'!$B$7:$R$2843,14,0)</f>
        <v>12.539300000000001</v>
      </c>
      <c r="O24" s="66">
        <f t="shared" si="5"/>
        <v>10</v>
      </c>
      <c r="P24" s="65">
        <f>VLOOKUP($A24,'Return Data'!$B$7:$R$2843,15,0)</f>
        <v>17.1936</v>
      </c>
      <c r="Q24" s="66">
        <f t="shared" si="7"/>
        <v>7</v>
      </c>
      <c r="R24" s="65">
        <f>VLOOKUP($A24,'Return Data'!$B$7:$R$2843,16,0)</f>
        <v>15.643599999999999</v>
      </c>
      <c r="S24" s="67">
        <f t="shared" si="6"/>
        <v>13</v>
      </c>
    </row>
    <row r="25" spans="1:19" x14ac:dyDescent="0.3">
      <c r="A25" s="63" t="s">
        <v>1827</v>
      </c>
      <c r="B25" s="64">
        <f>VLOOKUP($A25,'Return Data'!$B$7:$R$2843,3,0)</f>
        <v>44315</v>
      </c>
      <c r="C25" s="65">
        <f>VLOOKUP($A25,'Return Data'!$B$7:$R$2843,4,0)</f>
        <v>49.387</v>
      </c>
      <c r="D25" s="65">
        <f>VLOOKUP($A25,'Return Data'!$B$7:$R$2843,10,0)</f>
        <v>10.074199999999999</v>
      </c>
      <c r="E25" s="66">
        <f t="shared" si="0"/>
        <v>24</v>
      </c>
      <c r="F25" s="65">
        <f>VLOOKUP($A25,'Return Data'!$B$7:$R$2843,11,0)</f>
        <v>28.214600000000001</v>
      </c>
      <c r="G25" s="66">
        <f t="shared" si="1"/>
        <v>23</v>
      </c>
      <c r="H25" s="65">
        <f>VLOOKUP($A25,'Return Data'!$B$7:$R$2843,12,0)</f>
        <v>33.963500000000003</v>
      </c>
      <c r="I25" s="66">
        <f t="shared" si="2"/>
        <v>27</v>
      </c>
      <c r="J25" s="65">
        <f>VLOOKUP($A25,'Return Data'!$B$7:$R$2843,13,0)</f>
        <v>54.4985</v>
      </c>
      <c r="K25" s="66">
        <f t="shared" si="3"/>
        <v>21</v>
      </c>
      <c r="L25" s="65">
        <f>VLOOKUP($A25,'Return Data'!$B$7:$R$2843,17,0)</f>
        <v>14.0436</v>
      </c>
      <c r="M25" s="66">
        <f t="shared" si="4"/>
        <v>20</v>
      </c>
      <c r="N25" s="65">
        <f>VLOOKUP($A25,'Return Data'!$B$7:$R$2843,14,0)</f>
        <v>12.1104</v>
      </c>
      <c r="O25" s="66">
        <f t="shared" si="5"/>
        <v>11</v>
      </c>
      <c r="P25" s="65">
        <f>VLOOKUP($A25,'Return Data'!$B$7:$R$2843,15,0)</f>
        <v>16.288499999999999</v>
      </c>
      <c r="Q25" s="66">
        <f t="shared" si="7"/>
        <v>9</v>
      </c>
      <c r="R25" s="65">
        <f>VLOOKUP($A25,'Return Data'!$B$7:$R$2843,16,0)</f>
        <v>16.974799999999998</v>
      </c>
      <c r="S25" s="67">
        <f t="shared" si="6"/>
        <v>8</v>
      </c>
    </row>
    <row r="26" spans="1:19" x14ac:dyDescent="0.3">
      <c r="A26" s="63" t="s">
        <v>1841</v>
      </c>
      <c r="B26" s="64">
        <f>VLOOKUP($A26,'Return Data'!$B$7:$R$2843,3,0)</f>
        <v>44315</v>
      </c>
      <c r="C26" s="65">
        <f>VLOOKUP($A26,'Return Data'!$B$7:$R$2843,4,0)</f>
        <v>108.91200000000001</v>
      </c>
      <c r="D26" s="65">
        <f>VLOOKUP($A26,'Return Data'!$B$7:$R$2843,10,0)</f>
        <v>11.5387</v>
      </c>
      <c r="E26" s="66">
        <f t="shared" si="0"/>
        <v>13</v>
      </c>
      <c r="F26" s="65">
        <f>VLOOKUP($A26,'Return Data'!$B$7:$R$2843,11,0)</f>
        <v>25.5962</v>
      </c>
      <c r="G26" s="66">
        <f t="shared" si="1"/>
        <v>28</v>
      </c>
      <c r="H26" s="65">
        <f>VLOOKUP($A26,'Return Data'!$B$7:$R$2843,12,0)</f>
        <v>31.9634</v>
      </c>
      <c r="I26" s="66">
        <f t="shared" si="2"/>
        <v>29</v>
      </c>
      <c r="J26" s="65">
        <f>VLOOKUP($A26,'Return Data'!$B$7:$R$2843,13,0)</f>
        <v>53.984900000000003</v>
      </c>
      <c r="K26" s="66">
        <f t="shared" si="3"/>
        <v>22</v>
      </c>
      <c r="L26" s="65">
        <f>VLOOKUP($A26,'Return Data'!$B$7:$R$2843,17,0)</f>
        <v>12.5162</v>
      </c>
      <c r="M26" s="66">
        <f t="shared" si="4"/>
        <v>23</v>
      </c>
      <c r="N26" s="65">
        <f>VLOOKUP($A26,'Return Data'!$B$7:$R$2843,14,0)</f>
        <v>7.4196999999999997</v>
      </c>
      <c r="O26" s="66">
        <f t="shared" si="5"/>
        <v>25</v>
      </c>
      <c r="P26" s="65">
        <f>VLOOKUP($A26,'Return Data'!$B$7:$R$2843,15,0)</f>
        <v>12.762700000000001</v>
      </c>
      <c r="Q26" s="66">
        <f t="shared" si="7"/>
        <v>22</v>
      </c>
      <c r="R26" s="65">
        <f>VLOOKUP($A26,'Return Data'!$B$7:$R$2843,16,0)</f>
        <v>13.4634</v>
      </c>
      <c r="S26" s="67">
        <f t="shared" si="6"/>
        <v>26</v>
      </c>
    </row>
    <row r="27" spans="1:19" x14ac:dyDescent="0.3">
      <c r="A27" s="63" t="s">
        <v>1844</v>
      </c>
      <c r="B27" s="64">
        <f>VLOOKUP($A27,'Return Data'!$B$7:$R$2843,3,0)</f>
        <v>44315</v>
      </c>
      <c r="C27" s="65">
        <f>VLOOKUP($A27,'Return Data'!$B$7:$R$2843,4,0)</f>
        <v>60.617199999999997</v>
      </c>
      <c r="D27" s="65">
        <f>VLOOKUP($A27,'Return Data'!$B$7:$R$2843,10,0)</f>
        <v>5.8304</v>
      </c>
      <c r="E27" s="66">
        <f t="shared" si="0"/>
        <v>34</v>
      </c>
      <c r="F27" s="65">
        <f>VLOOKUP($A27,'Return Data'!$B$7:$R$2843,11,0)</f>
        <v>19.9132</v>
      </c>
      <c r="G27" s="66">
        <f t="shared" si="1"/>
        <v>34</v>
      </c>
      <c r="H27" s="65">
        <f>VLOOKUP($A27,'Return Data'!$B$7:$R$2843,12,0)</f>
        <v>25.8566</v>
      </c>
      <c r="I27" s="66">
        <f t="shared" si="2"/>
        <v>33</v>
      </c>
      <c r="J27" s="65">
        <f>VLOOKUP($A27,'Return Data'!$B$7:$R$2843,13,0)</f>
        <v>36.933599999999998</v>
      </c>
      <c r="K27" s="66">
        <f t="shared" si="3"/>
        <v>34</v>
      </c>
      <c r="L27" s="65">
        <f>VLOOKUP($A27,'Return Data'!$B$7:$R$2843,17,0)</f>
        <v>11.7477</v>
      </c>
      <c r="M27" s="66">
        <f t="shared" si="4"/>
        <v>26</v>
      </c>
      <c r="N27" s="65">
        <f>VLOOKUP($A27,'Return Data'!$B$7:$R$2843,14,0)</f>
        <v>8.9511000000000003</v>
      </c>
      <c r="O27" s="66">
        <f t="shared" si="5"/>
        <v>21</v>
      </c>
      <c r="P27" s="65">
        <f>VLOOKUP($A27,'Return Data'!$B$7:$R$2843,15,0)</f>
        <v>10.231400000000001</v>
      </c>
      <c r="Q27" s="66">
        <f t="shared" si="7"/>
        <v>26</v>
      </c>
      <c r="R27" s="65">
        <f>VLOOKUP($A27,'Return Data'!$B$7:$R$2843,16,0)</f>
        <v>9.9672999999999998</v>
      </c>
      <c r="S27" s="67">
        <f t="shared" si="6"/>
        <v>33</v>
      </c>
    </row>
    <row r="28" spans="1:19" x14ac:dyDescent="0.3">
      <c r="A28" s="63" t="s">
        <v>1279</v>
      </c>
      <c r="B28" s="64">
        <f>VLOOKUP($A28,'Return Data'!$B$7:$R$2843,3,0)</f>
        <v>44315</v>
      </c>
      <c r="C28" s="65">
        <f>VLOOKUP($A28,'Return Data'!$B$7:$R$2843,4,0)</f>
        <v>17.2941</v>
      </c>
      <c r="D28" s="65">
        <f>VLOOKUP($A28,'Return Data'!$B$7:$R$2843,10,0)</f>
        <v>18.0428</v>
      </c>
      <c r="E28" s="66">
        <f t="shared" si="0"/>
        <v>2</v>
      </c>
      <c r="F28" s="65">
        <f>VLOOKUP($A28,'Return Data'!$B$7:$R$2843,11,0)</f>
        <v>38.319600000000001</v>
      </c>
      <c r="G28" s="66">
        <f t="shared" si="1"/>
        <v>4</v>
      </c>
      <c r="H28" s="65">
        <f>VLOOKUP($A28,'Return Data'!$B$7:$R$2843,12,0)</f>
        <v>45.632100000000001</v>
      </c>
      <c r="I28" s="66">
        <f t="shared" si="2"/>
        <v>5</v>
      </c>
      <c r="J28" s="65">
        <f>VLOOKUP($A28,'Return Data'!$B$7:$R$2843,13,0)</f>
        <v>64.922499999999999</v>
      </c>
      <c r="K28" s="66">
        <f t="shared" si="3"/>
        <v>6</v>
      </c>
      <c r="L28" s="65">
        <f>VLOOKUP($A28,'Return Data'!$B$7:$R$2843,17,0)</f>
        <v>23.543600000000001</v>
      </c>
      <c r="M28" s="66">
        <f t="shared" si="4"/>
        <v>4</v>
      </c>
      <c r="N28" s="65">
        <f>VLOOKUP($A28,'Return Data'!$B$7:$R$2843,14,0)</f>
        <v>15.5906</v>
      </c>
      <c r="O28" s="66">
        <f t="shared" si="5"/>
        <v>6</v>
      </c>
      <c r="P28" s="65"/>
      <c r="Q28" s="66"/>
      <c r="R28" s="65">
        <f>VLOOKUP($A28,'Return Data'!$B$7:$R$2843,16,0)</f>
        <v>14.7958</v>
      </c>
      <c r="S28" s="67">
        <f t="shared" si="6"/>
        <v>19</v>
      </c>
    </row>
    <row r="29" spans="1:19" x14ac:dyDescent="0.3">
      <c r="A29" s="63" t="s">
        <v>1837</v>
      </c>
      <c r="B29" s="64">
        <f>VLOOKUP($A29,'Return Data'!$B$7:$R$2843,3,0)</f>
        <v>44315</v>
      </c>
      <c r="C29" s="65">
        <f>VLOOKUP($A29,'Return Data'!$B$7:$R$2843,4,0)</f>
        <v>33.6633</v>
      </c>
      <c r="D29" s="65">
        <f>VLOOKUP($A29,'Return Data'!$B$7:$R$2843,10,0)</f>
        <v>7.6102999999999996</v>
      </c>
      <c r="E29" s="66">
        <f t="shared" si="0"/>
        <v>33</v>
      </c>
      <c r="F29" s="65">
        <f>VLOOKUP($A29,'Return Data'!$B$7:$R$2843,11,0)</f>
        <v>22.561699999999998</v>
      </c>
      <c r="G29" s="66">
        <f t="shared" si="1"/>
        <v>31</v>
      </c>
      <c r="H29" s="65">
        <f>VLOOKUP($A29,'Return Data'!$B$7:$R$2843,12,0)</f>
        <v>25.993400000000001</v>
      </c>
      <c r="I29" s="66">
        <f t="shared" si="2"/>
        <v>32</v>
      </c>
      <c r="J29" s="65">
        <f>VLOOKUP($A29,'Return Data'!$B$7:$R$2843,13,0)</f>
        <v>48.874299999999998</v>
      </c>
      <c r="K29" s="66">
        <f t="shared" si="3"/>
        <v>28</v>
      </c>
      <c r="L29" s="65">
        <f>VLOOKUP($A29,'Return Data'!$B$7:$R$2843,17,0)</f>
        <v>11.3011</v>
      </c>
      <c r="M29" s="66">
        <f t="shared" si="4"/>
        <v>27</v>
      </c>
      <c r="N29" s="65">
        <f>VLOOKUP($A29,'Return Data'!$B$7:$R$2843,14,0)</f>
        <v>5.7728000000000002</v>
      </c>
      <c r="O29" s="66">
        <f t="shared" si="5"/>
        <v>28</v>
      </c>
      <c r="P29" s="65">
        <f>VLOOKUP($A29,'Return Data'!$B$7:$R$2843,15,0)</f>
        <v>13.7759</v>
      </c>
      <c r="Q29" s="66">
        <f t="shared" si="7"/>
        <v>19</v>
      </c>
      <c r="R29" s="65">
        <f>VLOOKUP($A29,'Return Data'!$B$7:$R$2843,16,0)</f>
        <v>18.910399999999999</v>
      </c>
      <c r="S29" s="67">
        <f t="shared" si="6"/>
        <v>4</v>
      </c>
    </row>
    <row r="30" spans="1:19" x14ac:dyDescent="0.3">
      <c r="A30" s="63" t="s">
        <v>1282</v>
      </c>
      <c r="B30" s="64">
        <f>VLOOKUP($A30,'Return Data'!$B$7:$R$2843,3,0)</f>
        <v>44315</v>
      </c>
      <c r="C30" s="65">
        <f>VLOOKUP($A30,'Return Data'!$B$7:$R$2843,4,0)</f>
        <v>120.51609999999999</v>
      </c>
      <c r="D30" s="65">
        <f>VLOOKUP($A30,'Return Data'!$B$7:$R$2843,10,0)</f>
        <v>17.0381</v>
      </c>
      <c r="E30" s="66">
        <f t="shared" si="0"/>
        <v>3</v>
      </c>
      <c r="F30" s="65">
        <f>VLOOKUP($A30,'Return Data'!$B$7:$R$2843,11,0)</f>
        <v>42.246699999999997</v>
      </c>
      <c r="G30" s="66">
        <f t="shared" si="1"/>
        <v>2</v>
      </c>
      <c r="H30" s="65">
        <f>VLOOKUP($A30,'Return Data'!$B$7:$R$2843,12,0)</f>
        <v>49.918999999999997</v>
      </c>
      <c r="I30" s="66">
        <f t="shared" si="2"/>
        <v>2</v>
      </c>
      <c r="J30" s="65">
        <f>VLOOKUP($A30,'Return Data'!$B$7:$R$2843,13,0)</f>
        <v>64.591399999999993</v>
      </c>
      <c r="K30" s="66">
        <f t="shared" si="3"/>
        <v>7</v>
      </c>
      <c r="L30" s="65">
        <f>VLOOKUP($A30,'Return Data'!$B$7:$R$2843,17,0)</f>
        <v>7.7804000000000002</v>
      </c>
      <c r="M30" s="66">
        <f t="shared" si="4"/>
        <v>31</v>
      </c>
      <c r="N30" s="65">
        <f>VLOOKUP($A30,'Return Data'!$B$7:$R$2843,14,0)</f>
        <v>7.1927000000000003</v>
      </c>
      <c r="O30" s="66">
        <f t="shared" si="5"/>
        <v>26</v>
      </c>
      <c r="P30" s="65">
        <f>VLOOKUP($A30,'Return Data'!$B$7:$R$2843,15,0)</f>
        <v>11.742900000000001</v>
      </c>
      <c r="Q30" s="66">
        <f t="shared" si="7"/>
        <v>24</v>
      </c>
      <c r="R30" s="65">
        <f>VLOOKUP($A30,'Return Data'!$B$7:$R$2843,16,0)</f>
        <v>12.6509</v>
      </c>
      <c r="S30" s="67">
        <f t="shared" si="6"/>
        <v>29</v>
      </c>
    </row>
    <row r="31" spans="1:19" x14ac:dyDescent="0.3">
      <c r="A31" s="63" t="s">
        <v>1799</v>
      </c>
      <c r="B31" s="64">
        <f>VLOOKUP($A31,'Return Data'!$B$7:$R$2843,3,0)</f>
        <v>44315</v>
      </c>
      <c r="C31" s="65">
        <f>VLOOKUP($A31,'Return Data'!$B$7:$R$2843,4,0)</f>
        <v>42.006399999999999</v>
      </c>
      <c r="D31" s="65">
        <f>VLOOKUP($A31,'Return Data'!$B$7:$R$2843,10,0)</f>
        <v>12.1448</v>
      </c>
      <c r="E31" s="66">
        <f t="shared" si="0"/>
        <v>9</v>
      </c>
      <c r="F31" s="65">
        <f>VLOOKUP($A31,'Return Data'!$B$7:$R$2843,11,0)</f>
        <v>30.1511</v>
      </c>
      <c r="G31" s="66">
        <f t="shared" si="1"/>
        <v>21</v>
      </c>
      <c r="H31" s="65">
        <f>VLOOKUP($A31,'Return Data'!$B$7:$R$2843,12,0)</f>
        <v>38.756799999999998</v>
      </c>
      <c r="I31" s="66">
        <f t="shared" si="2"/>
        <v>16</v>
      </c>
      <c r="J31" s="65">
        <f>VLOOKUP($A31,'Return Data'!$B$7:$R$2843,13,0)</f>
        <v>72.2273</v>
      </c>
      <c r="K31" s="66">
        <f t="shared" si="3"/>
        <v>3</v>
      </c>
      <c r="L31" s="65">
        <f>VLOOKUP($A31,'Return Data'!$B$7:$R$2843,17,0)</f>
        <v>26.459599999999998</v>
      </c>
      <c r="M31" s="66">
        <f t="shared" si="4"/>
        <v>3</v>
      </c>
      <c r="N31" s="65">
        <f>VLOOKUP($A31,'Return Data'!$B$7:$R$2843,14,0)</f>
        <v>20.4815</v>
      </c>
      <c r="O31" s="66">
        <f t="shared" si="5"/>
        <v>2</v>
      </c>
      <c r="P31" s="65">
        <f>VLOOKUP($A31,'Return Data'!$B$7:$R$2843,15,0)</f>
        <v>19.604900000000001</v>
      </c>
      <c r="Q31" s="66">
        <f t="shared" si="7"/>
        <v>2</v>
      </c>
      <c r="R31" s="65">
        <f>VLOOKUP($A31,'Return Data'!$B$7:$R$2843,16,0)</f>
        <v>19.8522</v>
      </c>
      <c r="S31" s="67">
        <f t="shared" si="6"/>
        <v>3</v>
      </c>
    </row>
    <row r="32" spans="1:19" x14ac:dyDescent="0.3">
      <c r="A32" s="63" t="s">
        <v>1828</v>
      </c>
      <c r="B32" s="64">
        <f>VLOOKUP($A32,'Return Data'!$B$7:$R$2843,3,0)</f>
        <v>44315</v>
      </c>
      <c r="C32" s="65">
        <f>VLOOKUP($A32,'Return Data'!$B$7:$R$2843,4,0)</f>
        <v>23.26</v>
      </c>
      <c r="D32" s="65">
        <f>VLOOKUP($A32,'Return Data'!$B$7:$R$2843,10,0)</f>
        <v>14.0755</v>
      </c>
      <c r="E32" s="66">
        <f t="shared" si="0"/>
        <v>5</v>
      </c>
      <c r="F32" s="65">
        <f>VLOOKUP($A32,'Return Data'!$B$7:$R$2843,11,0)</f>
        <v>36.502299999999998</v>
      </c>
      <c r="G32" s="66">
        <f t="shared" si="1"/>
        <v>6</v>
      </c>
      <c r="H32" s="65">
        <f>VLOOKUP($A32,'Return Data'!$B$7:$R$2843,12,0)</f>
        <v>46.381399999999999</v>
      </c>
      <c r="I32" s="66">
        <f t="shared" si="2"/>
        <v>4</v>
      </c>
      <c r="J32" s="65">
        <f>VLOOKUP($A32,'Return Data'!$B$7:$R$2843,13,0)</f>
        <v>81.435299999999998</v>
      </c>
      <c r="K32" s="66">
        <f t="shared" si="3"/>
        <v>2</v>
      </c>
      <c r="L32" s="65">
        <f>VLOOKUP($A32,'Return Data'!$B$7:$R$2843,17,0)</f>
        <v>28.082899999999999</v>
      </c>
      <c r="M32" s="66">
        <f t="shared" si="4"/>
        <v>2</v>
      </c>
      <c r="N32" s="65">
        <f>VLOOKUP($A32,'Return Data'!$B$7:$R$2843,14,0)</f>
        <v>18.5532</v>
      </c>
      <c r="O32" s="66">
        <f t="shared" si="5"/>
        <v>3</v>
      </c>
      <c r="P32" s="65">
        <f>VLOOKUP($A32,'Return Data'!$B$7:$R$2843,15,0)</f>
        <v>19.350899999999999</v>
      </c>
      <c r="Q32" s="66">
        <f t="shared" si="7"/>
        <v>3</v>
      </c>
      <c r="R32" s="65">
        <f>VLOOKUP($A32,'Return Data'!$B$7:$R$2843,16,0)</f>
        <v>14.6899</v>
      </c>
      <c r="S32" s="67">
        <f t="shared" si="6"/>
        <v>20</v>
      </c>
    </row>
    <row r="33" spans="1:19" x14ac:dyDescent="0.3">
      <c r="A33" s="63" t="s">
        <v>1284</v>
      </c>
      <c r="B33" s="64">
        <f>VLOOKUP($A33,'Return Data'!$B$7:$R$2843,3,0)</f>
        <v>44315</v>
      </c>
      <c r="C33" s="65">
        <f>VLOOKUP($A33,'Return Data'!$B$7:$R$2843,4,0)</f>
        <v>194.45</v>
      </c>
      <c r="D33" s="65">
        <f>VLOOKUP($A33,'Return Data'!$B$7:$R$2843,10,0)</f>
        <v>11.477399999999999</v>
      </c>
      <c r="E33" s="66">
        <f t="shared" si="0"/>
        <v>14</v>
      </c>
      <c r="F33" s="65">
        <f>VLOOKUP($A33,'Return Data'!$B$7:$R$2843,11,0)</f>
        <v>30.810600000000001</v>
      </c>
      <c r="G33" s="66">
        <f t="shared" si="1"/>
        <v>17</v>
      </c>
      <c r="H33" s="65">
        <f>VLOOKUP($A33,'Return Data'!$B$7:$R$2843,12,0)</f>
        <v>38.438000000000002</v>
      </c>
      <c r="I33" s="66">
        <f t="shared" si="2"/>
        <v>17</v>
      </c>
      <c r="J33" s="65">
        <f>VLOOKUP($A33,'Return Data'!$B$7:$R$2843,13,0)</f>
        <v>58.230899999999998</v>
      </c>
      <c r="K33" s="66">
        <f t="shared" si="3"/>
        <v>15</v>
      </c>
      <c r="L33" s="65">
        <f>VLOOKUP($A33,'Return Data'!$B$7:$R$2843,17,0)</f>
        <v>13.753500000000001</v>
      </c>
      <c r="M33" s="66">
        <f t="shared" si="4"/>
        <v>22</v>
      </c>
      <c r="N33" s="65">
        <f>VLOOKUP($A33,'Return Data'!$B$7:$R$2843,14,0)</f>
        <v>7.8661000000000003</v>
      </c>
      <c r="O33" s="66">
        <f t="shared" si="5"/>
        <v>23</v>
      </c>
      <c r="P33" s="65">
        <f>VLOOKUP($A33,'Return Data'!$B$7:$R$2843,15,0)</f>
        <v>15.685</v>
      </c>
      <c r="Q33" s="66">
        <f t="shared" si="7"/>
        <v>11</v>
      </c>
      <c r="R33" s="65">
        <f>VLOOKUP($A33,'Return Data'!$B$7:$R$2843,16,0)</f>
        <v>15.5824</v>
      </c>
      <c r="S33" s="67">
        <f t="shared" si="6"/>
        <v>14</v>
      </c>
    </row>
    <row r="34" spans="1:19" x14ac:dyDescent="0.3">
      <c r="A34" s="63" t="s">
        <v>1286</v>
      </c>
      <c r="B34" s="64">
        <f>VLOOKUP($A34,'Return Data'!$B$7:$R$2843,3,0)</f>
        <v>44315</v>
      </c>
      <c r="C34" s="65">
        <f>VLOOKUP($A34,'Return Data'!$B$7:$R$2843,4,0)</f>
        <v>337.11880000000002</v>
      </c>
      <c r="D34" s="65">
        <f>VLOOKUP($A34,'Return Data'!$B$7:$R$2843,10,0)</f>
        <v>24.300599999999999</v>
      </c>
      <c r="E34" s="66">
        <f t="shared" si="0"/>
        <v>1</v>
      </c>
      <c r="F34" s="65">
        <f>VLOOKUP($A34,'Return Data'!$B$7:$R$2843,11,0)</f>
        <v>47.2376</v>
      </c>
      <c r="G34" s="66">
        <f t="shared" si="1"/>
        <v>1</v>
      </c>
      <c r="H34" s="65">
        <f>VLOOKUP($A34,'Return Data'!$B$7:$R$2843,12,0)</f>
        <v>66.441400000000002</v>
      </c>
      <c r="I34" s="66">
        <f t="shared" si="2"/>
        <v>1</v>
      </c>
      <c r="J34" s="65">
        <f>VLOOKUP($A34,'Return Data'!$B$7:$R$2843,13,0)</f>
        <v>107.8832</v>
      </c>
      <c r="K34" s="66">
        <f t="shared" si="3"/>
        <v>1</v>
      </c>
      <c r="L34" s="65">
        <f>VLOOKUP($A34,'Return Data'!$B$7:$R$2843,17,0)</f>
        <v>34.436199999999999</v>
      </c>
      <c r="M34" s="66">
        <f t="shared" si="4"/>
        <v>1</v>
      </c>
      <c r="N34" s="65">
        <f>VLOOKUP($A34,'Return Data'!$B$7:$R$2843,14,0)</f>
        <v>22.626999999999999</v>
      </c>
      <c r="O34" s="66">
        <f t="shared" si="5"/>
        <v>1</v>
      </c>
      <c r="P34" s="65">
        <f>VLOOKUP($A34,'Return Data'!$B$7:$R$2843,15,0)</f>
        <v>21.229700000000001</v>
      </c>
      <c r="Q34" s="66">
        <f t="shared" si="7"/>
        <v>1</v>
      </c>
      <c r="R34" s="65">
        <f>VLOOKUP($A34,'Return Data'!$B$7:$R$2843,16,0)</f>
        <v>20.032299999999999</v>
      </c>
      <c r="S34" s="67">
        <f t="shared" si="6"/>
        <v>2</v>
      </c>
    </row>
    <row r="35" spans="1:19" x14ac:dyDescent="0.3">
      <c r="A35" s="63" t="s">
        <v>1830</v>
      </c>
      <c r="B35" s="64">
        <f>VLOOKUP($A35,'Return Data'!$B$7:$R$2843,3,0)</f>
        <v>44315</v>
      </c>
      <c r="C35" s="65">
        <f>VLOOKUP($A35,'Return Data'!$B$7:$R$2843,4,0)</f>
        <v>68.537400000000005</v>
      </c>
      <c r="D35" s="65">
        <f>VLOOKUP($A35,'Return Data'!$B$7:$R$2843,10,0)</f>
        <v>9.7774999999999999</v>
      </c>
      <c r="E35" s="66">
        <f t="shared" si="0"/>
        <v>26</v>
      </c>
      <c r="F35" s="65">
        <f>VLOOKUP($A35,'Return Data'!$B$7:$R$2843,11,0)</f>
        <v>33.227200000000003</v>
      </c>
      <c r="G35" s="66">
        <f t="shared" si="1"/>
        <v>11</v>
      </c>
      <c r="H35" s="65">
        <f>VLOOKUP($A35,'Return Data'!$B$7:$R$2843,12,0)</f>
        <v>40.977600000000002</v>
      </c>
      <c r="I35" s="66">
        <f t="shared" si="2"/>
        <v>13</v>
      </c>
      <c r="J35" s="65">
        <f>VLOOKUP($A35,'Return Data'!$B$7:$R$2843,13,0)</f>
        <v>57.869</v>
      </c>
      <c r="K35" s="66">
        <f t="shared" si="3"/>
        <v>18</v>
      </c>
      <c r="L35" s="65">
        <f>VLOOKUP($A35,'Return Data'!$B$7:$R$2843,17,0)</f>
        <v>15.065</v>
      </c>
      <c r="M35" s="66">
        <f t="shared" si="4"/>
        <v>18</v>
      </c>
      <c r="N35" s="65">
        <f>VLOOKUP($A35,'Return Data'!$B$7:$R$2843,14,0)</f>
        <v>10.803599999999999</v>
      </c>
      <c r="O35" s="66">
        <f t="shared" si="5"/>
        <v>13</v>
      </c>
      <c r="P35" s="65">
        <f>VLOOKUP($A35,'Return Data'!$B$7:$R$2843,15,0)</f>
        <v>15.135400000000001</v>
      </c>
      <c r="Q35" s="66">
        <f t="shared" si="7"/>
        <v>12</v>
      </c>
      <c r="R35" s="65">
        <f>VLOOKUP($A35,'Return Data'!$B$7:$R$2843,16,0)</f>
        <v>16.656400000000001</v>
      </c>
      <c r="S35" s="67">
        <f t="shared" si="6"/>
        <v>10</v>
      </c>
    </row>
    <row r="36" spans="1:19" x14ac:dyDescent="0.3">
      <c r="A36" s="63" t="s">
        <v>1832</v>
      </c>
      <c r="B36" s="64">
        <f>VLOOKUP($A36,'Return Data'!$B$7:$R$2843,3,0)</f>
        <v>44315</v>
      </c>
      <c r="C36" s="65">
        <f>VLOOKUP($A36,'Return Data'!$B$7:$R$2843,4,0)</f>
        <v>13.176500000000001</v>
      </c>
      <c r="D36" s="65">
        <f>VLOOKUP($A36,'Return Data'!$B$7:$R$2843,10,0)</f>
        <v>7.8484999999999996</v>
      </c>
      <c r="E36" s="66">
        <f t="shared" si="0"/>
        <v>32</v>
      </c>
      <c r="F36" s="65">
        <f>VLOOKUP($A36,'Return Data'!$B$7:$R$2843,11,0)</f>
        <v>21.091999999999999</v>
      </c>
      <c r="G36" s="66">
        <f t="shared" si="1"/>
        <v>33</v>
      </c>
      <c r="H36" s="65">
        <f>VLOOKUP($A36,'Return Data'!$B$7:$R$2843,12,0)</f>
        <v>25.782800000000002</v>
      </c>
      <c r="I36" s="66">
        <f t="shared" si="2"/>
        <v>34</v>
      </c>
      <c r="J36" s="65">
        <f>VLOOKUP($A36,'Return Data'!$B$7:$R$2843,13,0)</f>
        <v>42.896599999999999</v>
      </c>
      <c r="K36" s="66">
        <f t="shared" si="3"/>
        <v>33</v>
      </c>
      <c r="L36" s="65">
        <f>VLOOKUP($A36,'Return Data'!$B$7:$R$2843,17,0)</f>
        <v>10.994899999999999</v>
      </c>
      <c r="M36" s="66">
        <f t="shared" ref="M36:M38" si="9">RANK(L36,L$8:L$41,0)</f>
        <v>29</v>
      </c>
      <c r="N36" s="65"/>
      <c r="O36" s="66"/>
      <c r="P36" s="65"/>
      <c r="Q36" s="66"/>
      <c r="R36" s="65">
        <f>VLOOKUP($A36,'Return Data'!$B$7:$R$2843,16,0)</f>
        <v>11.2554</v>
      </c>
      <c r="S36" s="67">
        <f t="shared" si="6"/>
        <v>32</v>
      </c>
    </row>
    <row r="37" spans="1:19" x14ac:dyDescent="0.3">
      <c r="A37" s="63" t="s">
        <v>1287</v>
      </c>
      <c r="B37" s="64">
        <f>VLOOKUP($A37,'Return Data'!$B$7:$R$2843,3,0)</f>
        <v>44315</v>
      </c>
      <c r="C37" s="65">
        <f>VLOOKUP($A37,'Return Data'!$B$7:$R$2843,4,0)</f>
        <v>13.7692</v>
      </c>
      <c r="D37" s="65">
        <f>VLOOKUP($A37,'Return Data'!$B$7:$R$2843,10,0)</f>
        <v>12.8262</v>
      </c>
      <c r="E37" s="66">
        <f t="shared" si="0"/>
        <v>8</v>
      </c>
      <c r="F37" s="65">
        <f>VLOOKUP($A37,'Return Data'!$B$7:$R$2843,11,0)</f>
        <v>30.808800000000002</v>
      </c>
      <c r="G37" s="66">
        <f t="shared" si="1"/>
        <v>18</v>
      </c>
      <c r="H37" s="65">
        <f>VLOOKUP($A37,'Return Data'!$B$7:$R$2843,12,0)</f>
        <v>37.481699999999996</v>
      </c>
      <c r="I37" s="66">
        <f t="shared" si="2"/>
        <v>20</v>
      </c>
      <c r="J37" s="65">
        <f>VLOOKUP($A37,'Return Data'!$B$7:$R$2843,13,0)</f>
        <v>59.316000000000003</v>
      </c>
      <c r="K37" s="66">
        <f t="shared" ref="K37" si="10">RANK(J37,J$8:J$41,0)</f>
        <v>11</v>
      </c>
      <c r="L37" s="65"/>
      <c r="M37" s="66"/>
      <c r="N37" s="65"/>
      <c r="O37" s="66"/>
      <c r="P37" s="65"/>
      <c r="Q37" s="66"/>
      <c r="R37" s="65">
        <f>VLOOKUP($A37,'Return Data'!$B$7:$R$2843,16,0)</f>
        <v>21.440100000000001</v>
      </c>
      <c r="S37" s="67">
        <f t="shared" si="6"/>
        <v>1</v>
      </c>
    </row>
    <row r="38" spans="1:19" x14ac:dyDescent="0.3">
      <c r="A38" s="102" t="s">
        <v>1810</v>
      </c>
      <c r="B38" s="64">
        <f>VLOOKUP($A38,'Return Data'!$B$7:$R$2843,3,0)</f>
        <v>44315</v>
      </c>
      <c r="C38" s="65">
        <f>VLOOKUP($A38,'Return Data'!$B$7:$R$2843,4,0)</f>
        <v>14.2516</v>
      </c>
      <c r="D38" s="65">
        <f>VLOOKUP($A38,'Return Data'!$B$7:$R$2843,10,0)</f>
        <v>8.9163999999999994</v>
      </c>
      <c r="E38" s="66">
        <f t="shared" si="0"/>
        <v>30</v>
      </c>
      <c r="F38" s="65">
        <f>VLOOKUP($A38,'Return Data'!$B$7:$R$2843,11,0)</f>
        <v>22.247399999999999</v>
      </c>
      <c r="G38" s="66">
        <f t="shared" si="1"/>
        <v>32</v>
      </c>
      <c r="H38" s="65">
        <f>VLOOKUP($A38,'Return Data'!$B$7:$R$2843,12,0)</f>
        <v>31.144500000000001</v>
      </c>
      <c r="I38" s="66">
        <f t="shared" si="2"/>
        <v>30</v>
      </c>
      <c r="J38" s="65">
        <f>VLOOKUP($A38,'Return Data'!$B$7:$R$2843,13,0)</f>
        <v>45.8919</v>
      </c>
      <c r="K38" s="66">
        <f t="shared" si="3"/>
        <v>30</v>
      </c>
      <c r="L38" s="65">
        <f>VLOOKUP($A38,'Return Data'!$B$7:$R$2843,17,0)</f>
        <v>15.965400000000001</v>
      </c>
      <c r="M38" s="66">
        <f t="shared" si="9"/>
        <v>16</v>
      </c>
      <c r="N38" s="65"/>
      <c r="O38" s="66"/>
      <c r="P38" s="65"/>
      <c r="Q38" s="66"/>
      <c r="R38" s="65">
        <f>VLOOKUP($A38,'Return Data'!$B$7:$R$2843,16,0)</f>
        <v>14.3239</v>
      </c>
      <c r="S38" s="67">
        <f t="shared" si="6"/>
        <v>22</v>
      </c>
    </row>
    <row r="39" spans="1:19" x14ac:dyDescent="0.3">
      <c r="A39" s="63" t="s">
        <v>1834</v>
      </c>
      <c r="B39" s="64">
        <f>VLOOKUP($A39,'Return Data'!$B$7:$R$2843,3,0)</f>
        <v>44315</v>
      </c>
      <c r="C39" s="65">
        <f>VLOOKUP($A39,'Return Data'!$B$7:$R$2843,4,0)</f>
        <v>133.08000000000001</v>
      </c>
      <c r="D39" s="65">
        <f>VLOOKUP($A39,'Return Data'!$B$7:$R$2843,10,0)</f>
        <v>9.2611000000000008</v>
      </c>
      <c r="E39" s="66">
        <f t="shared" si="0"/>
        <v>28</v>
      </c>
      <c r="F39" s="65">
        <f>VLOOKUP($A39,'Return Data'!$B$7:$R$2843,11,0)</f>
        <v>23.5425</v>
      </c>
      <c r="G39" s="66">
        <f t="shared" si="1"/>
        <v>30</v>
      </c>
      <c r="H39" s="65">
        <f>VLOOKUP($A39,'Return Data'!$B$7:$R$2843,12,0)</f>
        <v>28.9285</v>
      </c>
      <c r="I39" s="66">
        <f t="shared" si="2"/>
        <v>31</v>
      </c>
      <c r="J39" s="65">
        <f>VLOOKUP($A39,'Return Data'!$B$7:$R$2843,13,0)</f>
        <v>45.141199999999998</v>
      </c>
      <c r="K39" s="66">
        <f t="shared" si="3"/>
        <v>31</v>
      </c>
      <c r="L39" s="65">
        <f>VLOOKUP($A39,'Return Data'!$B$7:$R$2843,17,0)</f>
        <v>6.4279000000000002</v>
      </c>
      <c r="M39" s="66">
        <f t="shared" si="4"/>
        <v>32</v>
      </c>
      <c r="N39" s="65">
        <f>VLOOKUP($A39,'Return Data'!$B$7:$R$2843,14,0)</f>
        <v>3.8889999999999998</v>
      </c>
      <c r="O39" s="66">
        <f t="shared" si="5"/>
        <v>29</v>
      </c>
      <c r="P39" s="65">
        <f>VLOOKUP($A39,'Return Data'!$B$7:$R$2843,15,0)</f>
        <v>9.1829999999999998</v>
      </c>
      <c r="Q39" s="66">
        <f t="shared" si="7"/>
        <v>27</v>
      </c>
      <c r="R39" s="65">
        <f>VLOOKUP($A39,'Return Data'!$B$7:$R$2843,16,0)</f>
        <v>9.1834000000000007</v>
      </c>
      <c r="S39" s="67">
        <f t="shared" si="6"/>
        <v>34</v>
      </c>
    </row>
    <row r="40" spans="1:19" x14ac:dyDescent="0.3">
      <c r="A40" s="63" t="s">
        <v>1820</v>
      </c>
      <c r="B40" s="64">
        <f>VLOOKUP($A40,'Return Data'!$B$7:$R$2843,3,0)</f>
        <v>44315</v>
      </c>
      <c r="C40" s="65">
        <f>VLOOKUP($A40,'Return Data'!$B$7:$R$2843,4,0)</f>
        <v>29</v>
      </c>
      <c r="D40" s="65">
        <f>VLOOKUP($A40,'Return Data'!$B$7:$R$2843,10,0)</f>
        <v>11.4099</v>
      </c>
      <c r="E40" s="66">
        <f t="shared" si="0"/>
        <v>16</v>
      </c>
      <c r="F40" s="65">
        <f>VLOOKUP($A40,'Return Data'!$B$7:$R$2843,11,0)</f>
        <v>28.8889</v>
      </c>
      <c r="G40" s="66">
        <f t="shared" si="1"/>
        <v>22</v>
      </c>
      <c r="H40" s="65">
        <f>VLOOKUP($A40,'Return Data'!$B$7:$R$2843,12,0)</f>
        <v>37.571199999999997</v>
      </c>
      <c r="I40" s="66">
        <f t="shared" si="2"/>
        <v>18</v>
      </c>
      <c r="J40" s="65">
        <f>VLOOKUP($A40,'Return Data'!$B$7:$R$2843,13,0)</f>
        <v>58.730200000000004</v>
      </c>
      <c r="K40" s="66">
        <f t="shared" si="3"/>
        <v>13</v>
      </c>
      <c r="L40" s="65">
        <f>VLOOKUP($A40,'Return Data'!$B$7:$R$2843,17,0)</f>
        <v>18.6248</v>
      </c>
      <c r="M40" s="66">
        <f t="shared" si="4"/>
        <v>9</v>
      </c>
      <c r="N40" s="65">
        <f>VLOOKUP($A40,'Return Data'!$B$7:$R$2843,14,0)</f>
        <v>13.525499999999999</v>
      </c>
      <c r="O40" s="66">
        <f t="shared" si="5"/>
        <v>9</v>
      </c>
      <c r="P40" s="65">
        <f>VLOOKUP($A40,'Return Data'!$B$7:$R$2843,15,0)</f>
        <v>14.5938</v>
      </c>
      <c r="Q40" s="66">
        <f t="shared" si="7"/>
        <v>14</v>
      </c>
      <c r="R40" s="65">
        <f>VLOOKUP($A40,'Return Data'!$B$7:$R$2843,16,0)</f>
        <v>12.479200000000001</v>
      </c>
      <c r="S40" s="67">
        <f t="shared" si="6"/>
        <v>30</v>
      </c>
    </row>
    <row r="41" spans="1:19" x14ac:dyDescent="0.3">
      <c r="A41" s="63" t="s">
        <v>1895</v>
      </c>
      <c r="B41" s="64">
        <f>VLOOKUP($A41,'Return Data'!$B$7:$R$2843,3,0)</f>
        <v>44315</v>
      </c>
      <c r="C41" s="65">
        <f>VLOOKUP($A41,'Return Data'!$B$7:$R$2843,4,0)</f>
        <v>223.7123</v>
      </c>
      <c r="D41" s="65">
        <f>VLOOKUP($A41,'Return Data'!$B$7:$R$2843,10,0)</f>
        <v>10.674799999999999</v>
      </c>
      <c r="E41" s="66">
        <f t="shared" si="0"/>
        <v>20</v>
      </c>
      <c r="F41" s="65">
        <f>VLOOKUP($A41,'Return Data'!$B$7:$R$2843,11,0)</f>
        <v>32.2669</v>
      </c>
      <c r="G41" s="66">
        <f t="shared" si="1"/>
        <v>14</v>
      </c>
      <c r="H41" s="65">
        <f>VLOOKUP($A41,'Return Data'!$B$7:$R$2843,12,0)</f>
        <v>48.034300000000002</v>
      </c>
      <c r="I41" s="66">
        <f t="shared" si="2"/>
        <v>3</v>
      </c>
      <c r="J41" s="65">
        <f>VLOOKUP($A41,'Return Data'!$B$7:$R$2843,13,0)</f>
        <v>70.236999999999995</v>
      </c>
      <c r="K41" s="66">
        <f t="shared" si="3"/>
        <v>4</v>
      </c>
      <c r="L41" s="65">
        <f>VLOOKUP($A41,'Return Data'!$B$7:$R$2843,17,0)</f>
        <v>23.0899</v>
      </c>
      <c r="M41" s="66">
        <f t="shared" si="4"/>
        <v>5</v>
      </c>
      <c r="N41" s="65">
        <f>VLOOKUP($A41,'Return Data'!$B$7:$R$2843,14,0)</f>
        <v>16.660699999999999</v>
      </c>
      <c r="O41" s="66">
        <f t="shared" si="5"/>
        <v>4</v>
      </c>
      <c r="P41" s="65">
        <f>VLOOKUP($A41,'Return Data'!$B$7:$R$2843,15,0)</f>
        <v>17.560500000000001</v>
      </c>
      <c r="Q41" s="66">
        <f t="shared" si="7"/>
        <v>4</v>
      </c>
      <c r="R41" s="65">
        <f>VLOOKUP($A41,'Return Data'!$B$7:$R$2843,16,0)</f>
        <v>16.357500000000002</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11.529549999999995</v>
      </c>
      <c r="E43" s="74"/>
      <c r="F43" s="75">
        <f>AVERAGE(F8:F41)</f>
        <v>31.050658823529414</v>
      </c>
      <c r="G43" s="74"/>
      <c r="H43" s="75">
        <f>AVERAGE(H8:H41)</f>
        <v>38.79197352941177</v>
      </c>
      <c r="I43" s="74"/>
      <c r="J43" s="75">
        <f>AVERAGE(J8:J41)</f>
        <v>58.131414705882356</v>
      </c>
      <c r="K43" s="74"/>
      <c r="L43" s="75">
        <f>AVERAGE(L8:L41)</f>
        <v>16.343678125</v>
      </c>
      <c r="M43" s="74"/>
      <c r="N43" s="75">
        <f>AVERAGE(N8:N41)</f>
        <v>11.520875862068966</v>
      </c>
      <c r="O43" s="74"/>
      <c r="P43" s="75">
        <f>AVERAGE(P8:P41)</f>
        <v>14.879214814814816</v>
      </c>
      <c r="Q43" s="74"/>
      <c r="R43" s="75">
        <f>AVERAGE(R8:R41)</f>
        <v>15.175232352941176</v>
      </c>
      <c r="S43" s="76"/>
    </row>
    <row r="44" spans="1:19" x14ac:dyDescent="0.3">
      <c r="A44" s="73" t="s">
        <v>28</v>
      </c>
      <c r="B44" s="74"/>
      <c r="C44" s="74"/>
      <c r="D44" s="75">
        <f>MIN(D8:D41)</f>
        <v>5.8304</v>
      </c>
      <c r="E44" s="74"/>
      <c r="F44" s="75">
        <f>MIN(F8:F41)</f>
        <v>19.9132</v>
      </c>
      <c r="G44" s="74"/>
      <c r="H44" s="75">
        <f>MIN(H8:H41)</f>
        <v>25.782800000000002</v>
      </c>
      <c r="I44" s="74"/>
      <c r="J44" s="75">
        <f>MIN(J8:J41)</f>
        <v>36.933599999999998</v>
      </c>
      <c r="K44" s="74"/>
      <c r="L44" s="75">
        <f>MIN(L8:L41)</f>
        <v>6.4279000000000002</v>
      </c>
      <c r="M44" s="74"/>
      <c r="N44" s="75">
        <f>MIN(N8:N41)</f>
        <v>3.8889999999999998</v>
      </c>
      <c r="O44" s="74"/>
      <c r="P44" s="75">
        <f>MIN(P8:P41)</f>
        <v>9.1829999999999998</v>
      </c>
      <c r="Q44" s="74"/>
      <c r="R44" s="75">
        <f>MIN(R8:R41)</f>
        <v>9.1834000000000007</v>
      </c>
      <c r="S44" s="76"/>
    </row>
    <row r="45" spans="1:19" ht="15" thickBot="1" x14ac:dyDescent="0.35">
      <c r="A45" s="77" t="s">
        <v>29</v>
      </c>
      <c r="B45" s="78"/>
      <c r="C45" s="78"/>
      <c r="D45" s="79">
        <f>MAX(D8:D41)</f>
        <v>24.300599999999999</v>
      </c>
      <c r="E45" s="78"/>
      <c r="F45" s="79">
        <f>MAX(F8:F41)</f>
        <v>47.2376</v>
      </c>
      <c r="G45" s="78"/>
      <c r="H45" s="79">
        <f>MAX(H8:H41)</f>
        <v>66.441400000000002</v>
      </c>
      <c r="I45" s="78"/>
      <c r="J45" s="79">
        <f>MAX(J8:J41)</f>
        <v>107.8832</v>
      </c>
      <c r="K45" s="78"/>
      <c r="L45" s="79">
        <f>MAX(L8:L41)</f>
        <v>34.436199999999999</v>
      </c>
      <c r="M45" s="78"/>
      <c r="N45" s="79">
        <f>MAX(N8:N41)</f>
        <v>22.626999999999999</v>
      </c>
      <c r="O45" s="78"/>
      <c r="P45" s="79">
        <f>MAX(P8:P41)</f>
        <v>21.229700000000001</v>
      </c>
      <c r="Q45" s="78"/>
      <c r="R45" s="79">
        <f>MAX(R8:R41)</f>
        <v>21.440100000000001</v>
      </c>
      <c r="S45" s="80"/>
    </row>
    <row r="46" spans="1:19" x14ac:dyDescent="0.3">
      <c r="A46" s="112" t="s">
        <v>432</v>
      </c>
    </row>
    <row r="47" spans="1:19" x14ac:dyDescent="0.3">
      <c r="A47" s="14" t="s">
        <v>340</v>
      </c>
    </row>
  </sheetData>
  <sheetProtection algorithmName="SHA-512" hashValue="Vlef16jndSRuruhNCmosKUyHXXtoZB2CX/dt6MhN3TOr00j9CJeb+fSLtEDvvJaY01eTDMTAu1fGMdfsnGmIEQ==" saltValue="OVIou1qCirWx4mCieFJB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1803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1822</v>
      </c>
      <c r="B8" s="64">
        <f>VLOOKUP($A8,'Return Data'!$B$7:$R$2843,3,0)</f>
        <v>44315</v>
      </c>
      <c r="C8" s="65">
        <f>VLOOKUP($A8,'Return Data'!$B$7:$R$2843,4,0)</f>
        <v>969.49</v>
      </c>
      <c r="D8" s="65">
        <f>VLOOKUP($A8,'Return Data'!$B$7:$R$2843,10,0)</f>
        <v>11.5023</v>
      </c>
      <c r="E8" s="66">
        <f>RANK(D8,D$8:D$41,0)</f>
        <v>10</v>
      </c>
      <c r="F8" s="65">
        <f>VLOOKUP($A8,'Return Data'!$B$7:$R$2843,11,0)</f>
        <v>31.670500000000001</v>
      </c>
      <c r="G8" s="66">
        <f>RANK(F8,F$8:F$41,0)</f>
        <v>15</v>
      </c>
      <c r="H8" s="65">
        <f>VLOOKUP($A8,'Return Data'!$B$7:$R$2843,12,0)</f>
        <v>41.461199999999998</v>
      </c>
      <c r="I8" s="66">
        <f>RANK(H8,H$8:H$41,0)</f>
        <v>9</v>
      </c>
      <c r="J8" s="65">
        <f>VLOOKUP($A8,'Return Data'!$B$7:$R$2843,13,0)</f>
        <v>60.235700000000001</v>
      </c>
      <c r="K8" s="66">
        <f>RANK(J8,J$8:J$41,0)</f>
        <v>9</v>
      </c>
      <c r="L8" s="65">
        <f>VLOOKUP($A8,'Return Data'!$B$7:$R$2843,17,0)</f>
        <v>15.214</v>
      </c>
      <c r="M8" s="66">
        <f>RANK(L8,L$8:L$41,0)</f>
        <v>13</v>
      </c>
      <c r="N8" s="65">
        <f>VLOOKUP($A8,'Return Data'!$B$7:$R$2843,14,0)</f>
        <v>9.9809999999999999</v>
      </c>
      <c r="O8" s="66">
        <f>RANK(N8,N$8:N$41,0)</f>
        <v>12</v>
      </c>
      <c r="P8" s="65">
        <f>VLOOKUP($A8,'Return Data'!$B$7:$R$2843,15,0)</f>
        <v>15.0585</v>
      </c>
      <c r="Q8" s="66">
        <f>RANK(P8,P$8:P$41,0)</f>
        <v>9</v>
      </c>
      <c r="R8" s="65">
        <f>VLOOKUP($A8,'Return Data'!$B$7:$R$2843,16,0)</f>
        <v>22.337700000000002</v>
      </c>
      <c r="S8" s="67">
        <f>RANK(R8,R$8:R$41,0)</f>
        <v>1</v>
      </c>
    </row>
    <row r="9" spans="1:20" x14ac:dyDescent="0.3">
      <c r="A9" s="63" t="s">
        <v>1825</v>
      </c>
      <c r="B9" s="64">
        <f>VLOOKUP($A9,'Return Data'!$B$7:$R$2843,3,0)</f>
        <v>44315</v>
      </c>
      <c r="C9" s="65">
        <f>VLOOKUP($A9,'Return Data'!$B$7:$R$2843,4,0)</f>
        <v>15.79</v>
      </c>
      <c r="D9" s="65">
        <f>VLOOKUP($A9,'Return Data'!$B$7:$R$2843,10,0)</f>
        <v>9.5767000000000007</v>
      </c>
      <c r="E9" s="66">
        <f t="shared" ref="E9:E41" si="0">RANK(D9,D$8:D$41,0)</f>
        <v>25</v>
      </c>
      <c r="F9" s="65">
        <f>VLOOKUP($A9,'Return Data'!$B$7:$R$2843,11,0)</f>
        <v>24.526800000000001</v>
      </c>
      <c r="G9" s="66">
        <f t="shared" ref="G9:G41" si="1">RANK(F9,F$8:F$41,0)</f>
        <v>29</v>
      </c>
      <c r="H9" s="65">
        <f>VLOOKUP($A9,'Return Data'!$B$7:$R$2843,12,0)</f>
        <v>32.355400000000003</v>
      </c>
      <c r="I9" s="66">
        <f t="shared" ref="I9:I41" si="2">RANK(H9,H$8:H$41,0)</f>
        <v>28</v>
      </c>
      <c r="J9" s="65">
        <f>VLOOKUP($A9,'Return Data'!$B$7:$R$2843,13,0)</f>
        <v>43.025399999999998</v>
      </c>
      <c r="K9" s="66">
        <f t="shared" ref="K9:K41" si="3">RANK(J9,J$8:J$41,0)</f>
        <v>32</v>
      </c>
      <c r="L9" s="65">
        <f>VLOOKUP($A9,'Return Data'!$B$7:$R$2843,17,0)</f>
        <v>17.329699999999999</v>
      </c>
      <c r="M9" s="66">
        <f t="shared" ref="M9:M41" si="4">RANK(L9,L$8:L$41,0)</f>
        <v>9</v>
      </c>
      <c r="N9" s="65">
        <f>VLOOKUP($A9,'Return Data'!$B$7:$R$2843,14,0)</f>
        <v>14.0939</v>
      </c>
      <c r="O9" s="66">
        <f>RANK(N9,N$8:N$41,0)</f>
        <v>5</v>
      </c>
      <c r="P9" s="65"/>
      <c r="Q9" s="66"/>
      <c r="R9" s="65">
        <f>VLOOKUP($A9,'Return Data'!$B$7:$R$2843,16,0)</f>
        <v>14.1599</v>
      </c>
      <c r="S9" s="67">
        <f t="shared" ref="S9:S41" si="5">RANK(R9,R$8:R$41,0)</f>
        <v>20</v>
      </c>
    </row>
    <row r="10" spans="1:20" x14ac:dyDescent="0.3">
      <c r="A10" s="63" t="s">
        <v>1268</v>
      </c>
      <c r="B10" s="64">
        <f>VLOOKUP($A10,'Return Data'!$B$7:$R$2843,3,0)</f>
        <v>44315</v>
      </c>
      <c r="C10" s="65">
        <f>VLOOKUP($A10,'Return Data'!$B$7:$R$2843,4,0)</f>
        <v>134.38</v>
      </c>
      <c r="D10" s="65">
        <f>VLOOKUP($A10,'Return Data'!$B$7:$R$2843,10,0)</f>
        <v>14.541399999999999</v>
      </c>
      <c r="E10" s="66">
        <f t="shared" si="0"/>
        <v>4</v>
      </c>
      <c r="F10" s="65">
        <f>VLOOKUP($A10,'Return Data'!$B$7:$R$2843,11,0)</f>
        <v>35.0824</v>
      </c>
      <c r="G10" s="66">
        <f t="shared" si="1"/>
        <v>6</v>
      </c>
      <c r="H10" s="65">
        <f>VLOOKUP($A10,'Return Data'!$B$7:$R$2843,12,0)</f>
        <v>41.930700000000002</v>
      </c>
      <c r="I10" s="66">
        <f t="shared" si="2"/>
        <v>8</v>
      </c>
      <c r="J10" s="65">
        <f>VLOOKUP($A10,'Return Data'!$B$7:$R$2843,13,0)</f>
        <v>60.953400000000002</v>
      </c>
      <c r="K10" s="66">
        <f t="shared" si="3"/>
        <v>8</v>
      </c>
      <c r="L10" s="65">
        <f>VLOOKUP($A10,'Return Data'!$B$7:$R$2843,17,0)</f>
        <v>16.939299999999999</v>
      </c>
      <c r="M10" s="66">
        <f t="shared" si="4"/>
        <v>10</v>
      </c>
      <c r="N10" s="65">
        <f>VLOOKUP($A10,'Return Data'!$B$7:$R$2843,14,0)</f>
        <v>9.7771000000000008</v>
      </c>
      <c r="O10" s="66">
        <f t="shared" ref="O10:O41" si="6">RANK(N10,N$8:N$41,0)</f>
        <v>13</v>
      </c>
      <c r="P10" s="65">
        <f>VLOOKUP($A10,'Return Data'!$B$7:$R$2843,15,0)</f>
        <v>12.9788</v>
      </c>
      <c r="Q10" s="66">
        <f t="shared" ref="Q10:Q41" si="7">RANK(P10,P$8:P$41,0)</f>
        <v>16</v>
      </c>
      <c r="R10" s="65">
        <f>VLOOKUP($A10,'Return Data'!$B$7:$R$2843,16,0)</f>
        <v>15.8672</v>
      </c>
      <c r="S10" s="67">
        <f t="shared" si="5"/>
        <v>11</v>
      </c>
    </row>
    <row r="11" spans="1:20" x14ac:dyDescent="0.3">
      <c r="A11" s="63" t="s">
        <v>1270</v>
      </c>
      <c r="B11" s="64">
        <f>VLOOKUP($A11,'Return Data'!$B$7:$R$2843,3,0)</f>
        <v>44315</v>
      </c>
      <c r="C11" s="65">
        <f>VLOOKUP($A11,'Return Data'!$B$7:$R$2843,4,0)</f>
        <v>61.573999999999998</v>
      </c>
      <c r="D11" s="65">
        <f>VLOOKUP($A11,'Return Data'!$B$7:$R$2843,10,0)</f>
        <v>12.484500000000001</v>
      </c>
      <c r="E11" s="66">
        <f t="shared" si="0"/>
        <v>7</v>
      </c>
      <c r="F11" s="65">
        <f>VLOOKUP($A11,'Return Data'!$B$7:$R$2843,11,0)</f>
        <v>30.591699999999999</v>
      </c>
      <c r="G11" s="66">
        <f t="shared" si="1"/>
        <v>16</v>
      </c>
      <c r="H11" s="65">
        <f>VLOOKUP($A11,'Return Data'!$B$7:$R$2843,12,0)</f>
        <v>36.063099999999999</v>
      </c>
      <c r="I11" s="66">
        <f t="shared" si="2"/>
        <v>19</v>
      </c>
      <c r="J11" s="65">
        <f>VLOOKUP($A11,'Return Data'!$B$7:$R$2843,13,0)</f>
        <v>50.935200000000002</v>
      </c>
      <c r="K11" s="66">
        <f t="shared" si="3"/>
        <v>25</v>
      </c>
      <c r="L11" s="65">
        <f>VLOOKUP($A11,'Return Data'!$B$7:$R$2843,17,0)</f>
        <v>14.831300000000001</v>
      </c>
      <c r="M11" s="66">
        <f t="shared" si="4"/>
        <v>15</v>
      </c>
      <c r="N11" s="65">
        <f>VLOOKUP($A11,'Return Data'!$B$7:$R$2843,14,0)</f>
        <v>8.6897000000000002</v>
      </c>
      <c r="O11" s="66">
        <f t="shared" si="6"/>
        <v>19</v>
      </c>
      <c r="P11" s="65">
        <f>VLOOKUP($A11,'Return Data'!$B$7:$R$2843,15,0)</f>
        <v>12.572699999999999</v>
      </c>
      <c r="Q11" s="66">
        <f t="shared" si="7"/>
        <v>19</v>
      </c>
      <c r="R11" s="65">
        <f>VLOOKUP($A11,'Return Data'!$B$7:$R$2843,16,0)</f>
        <v>12.3323</v>
      </c>
      <c r="S11" s="67">
        <f t="shared" si="5"/>
        <v>26</v>
      </c>
    </row>
    <row r="12" spans="1:20" x14ac:dyDescent="0.3">
      <c r="A12" s="63" t="s">
        <v>1846</v>
      </c>
      <c r="B12" s="64">
        <f>VLOOKUP($A12,'Return Data'!$B$7:$R$2843,3,0)</f>
        <v>44315</v>
      </c>
      <c r="C12" s="65">
        <f>VLOOKUP($A12,'Return Data'!$B$7:$R$2843,4,0)</f>
        <v>186.92</v>
      </c>
      <c r="D12" s="65">
        <f>VLOOKUP($A12,'Return Data'!$B$7:$R$2843,10,0)</f>
        <v>10.1928</v>
      </c>
      <c r="E12" s="66">
        <f t="shared" si="0"/>
        <v>21</v>
      </c>
      <c r="F12" s="65">
        <f>VLOOKUP($A12,'Return Data'!$B$7:$R$2843,11,0)</f>
        <v>25.939900000000002</v>
      </c>
      <c r="G12" s="66">
        <f t="shared" si="1"/>
        <v>26</v>
      </c>
      <c r="H12" s="65">
        <f>VLOOKUP($A12,'Return Data'!$B$7:$R$2843,12,0)</f>
        <v>34.4651</v>
      </c>
      <c r="I12" s="66">
        <f t="shared" si="2"/>
        <v>25</v>
      </c>
      <c r="J12" s="65">
        <f>VLOOKUP($A12,'Return Data'!$B$7:$R$2843,13,0)</f>
        <v>51.070900000000002</v>
      </c>
      <c r="K12" s="66">
        <f t="shared" si="3"/>
        <v>24</v>
      </c>
      <c r="L12" s="65">
        <f>VLOOKUP($A12,'Return Data'!$B$7:$R$2843,17,0)</f>
        <v>17.751100000000001</v>
      </c>
      <c r="M12" s="66">
        <f t="shared" si="4"/>
        <v>8</v>
      </c>
      <c r="N12" s="65">
        <f>VLOOKUP($A12,'Return Data'!$B$7:$R$2843,14,0)</f>
        <v>14.0421</v>
      </c>
      <c r="O12" s="66">
        <f t="shared" si="6"/>
        <v>6</v>
      </c>
      <c r="P12" s="65">
        <f>VLOOKUP($A12,'Return Data'!$B$7:$R$2843,15,0)</f>
        <v>16.440000000000001</v>
      </c>
      <c r="Q12" s="66">
        <f t="shared" si="7"/>
        <v>6</v>
      </c>
      <c r="R12" s="65">
        <f>VLOOKUP($A12,'Return Data'!$B$7:$R$2843,16,0)</f>
        <v>18.067299999999999</v>
      </c>
      <c r="S12" s="67">
        <f t="shared" si="5"/>
        <v>6</v>
      </c>
    </row>
    <row r="13" spans="1:20" x14ac:dyDescent="0.3">
      <c r="A13" s="102" t="s">
        <v>1894</v>
      </c>
      <c r="B13" s="64">
        <f>VLOOKUP($A13,'Return Data'!$B$7:$R$2843,3,0)</f>
        <v>44315</v>
      </c>
      <c r="C13" s="65">
        <f>VLOOKUP($A13,'Return Data'!$B$7:$R$2843,4,0)</f>
        <v>55.923000000000002</v>
      </c>
      <c r="D13" s="65">
        <f>VLOOKUP($A13,'Return Data'!$B$7:$R$2843,10,0)</f>
        <v>10.8901</v>
      </c>
      <c r="E13" s="66">
        <f t="shared" si="0"/>
        <v>17</v>
      </c>
      <c r="F13" s="65">
        <f>VLOOKUP($A13,'Return Data'!$B$7:$R$2843,11,0)</f>
        <v>32.424799999999998</v>
      </c>
      <c r="G13" s="66">
        <f t="shared" si="1"/>
        <v>12</v>
      </c>
      <c r="H13" s="65">
        <f>VLOOKUP($A13,'Return Data'!$B$7:$R$2843,12,0)</f>
        <v>40.693899999999999</v>
      </c>
      <c r="I13" s="66">
        <f t="shared" si="2"/>
        <v>11</v>
      </c>
      <c r="J13" s="65">
        <f>VLOOKUP($A13,'Return Data'!$B$7:$R$2843,13,0)</f>
        <v>57.034100000000002</v>
      </c>
      <c r="K13" s="66">
        <f t="shared" si="3"/>
        <v>13</v>
      </c>
      <c r="L13" s="65">
        <f>VLOOKUP($A13,'Return Data'!$B$7:$R$2843,17,0)</f>
        <v>19.235900000000001</v>
      </c>
      <c r="M13" s="66">
        <f t="shared" si="4"/>
        <v>6</v>
      </c>
      <c r="N13" s="65">
        <f>VLOOKUP($A13,'Return Data'!$B$7:$R$2843,14,0)</f>
        <v>13.264699999999999</v>
      </c>
      <c r="O13" s="66">
        <f t="shared" si="6"/>
        <v>8</v>
      </c>
      <c r="P13" s="65">
        <f>VLOOKUP($A13,'Return Data'!$B$7:$R$2843,15,0)</f>
        <v>16.458300000000001</v>
      </c>
      <c r="Q13" s="66">
        <f t="shared" si="7"/>
        <v>5</v>
      </c>
      <c r="R13" s="65">
        <f>VLOOKUP($A13,'Return Data'!$B$7:$R$2843,16,0)</f>
        <v>13.179500000000001</v>
      </c>
      <c r="S13" s="67">
        <f t="shared" si="5"/>
        <v>22</v>
      </c>
    </row>
    <row r="14" spans="1:20" x14ac:dyDescent="0.3">
      <c r="A14" s="102" t="s">
        <v>1807</v>
      </c>
      <c r="B14" s="64">
        <f>VLOOKUP($A14,'Return Data'!$B$7:$R$2843,3,0)</f>
        <v>44315</v>
      </c>
      <c r="C14" s="65">
        <f>VLOOKUP($A14,'Return Data'!$B$7:$R$2843,4,0)</f>
        <v>18.891999999999999</v>
      </c>
      <c r="D14" s="65">
        <f>VLOOKUP($A14,'Return Data'!$B$7:$R$2843,10,0)</f>
        <v>11.378399999999999</v>
      </c>
      <c r="E14" s="66">
        <f t="shared" si="0"/>
        <v>12</v>
      </c>
      <c r="F14" s="65">
        <f>VLOOKUP($A14,'Return Data'!$B$7:$R$2843,11,0)</f>
        <v>29.485900000000001</v>
      </c>
      <c r="G14" s="66">
        <f t="shared" si="1"/>
        <v>20</v>
      </c>
      <c r="H14" s="65">
        <f>VLOOKUP($A14,'Return Data'!$B$7:$R$2843,12,0)</f>
        <v>37.376399999999997</v>
      </c>
      <c r="I14" s="66">
        <f t="shared" si="2"/>
        <v>16</v>
      </c>
      <c r="J14" s="65">
        <f>VLOOKUP($A14,'Return Data'!$B$7:$R$2843,13,0)</f>
        <v>55.298000000000002</v>
      </c>
      <c r="K14" s="66">
        <f t="shared" si="3"/>
        <v>18</v>
      </c>
      <c r="L14" s="65">
        <f>VLOOKUP($A14,'Return Data'!$B$7:$R$2843,17,0)</f>
        <v>13.8127</v>
      </c>
      <c r="M14" s="66">
        <f t="shared" si="4"/>
        <v>18</v>
      </c>
      <c r="N14" s="65">
        <f>VLOOKUP($A14,'Return Data'!$B$7:$R$2843,14,0)</f>
        <v>8.8359000000000005</v>
      </c>
      <c r="O14" s="66">
        <f t="shared" si="6"/>
        <v>18</v>
      </c>
      <c r="P14" s="65">
        <f>VLOOKUP($A14,'Return Data'!$B$7:$R$2843,15,0)</f>
        <v>14.866</v>
      </c>
      <c r="Q14" s="66">
        <f t="shared" si="7"/>
        <v>10</v>
      </c>
      <c r="R14" s="65">
        <f>VLOOKUP($A14,'Return Data'!$B$7:$R$2843,16,0)</f>
        <v>10.7355</v>
      </c>
      <c r="S14" s="67">
        <f t="shared" si="5"/>
        <v>30</v>
      </c>
    </row>
    <row r="15" spans="1:20" x14ac:dyDescent="0.3">
      <c r="A15" s="63" t="s">
        <v>1848</v>
      </c>
      <c r="B15" s="64">
        <f>VLOOKUP($A15,'Return Data'!$B$7:$R$2843,3,0)</f>
        <v>44315</v>
      </c>
      <c r="C15" s="65">
        <f>VLOOKUP($A15,'Return Data'!$B$7:$R$2843,4,0)</f>
        <v>13.3383</v>
      </c>
      <c r="D15" s="65">
        <f>VLOOKUP($A15,'Return Data'!$B$7:$R$2843,10,0)</f>
        <v>12.531000000000001</v>
      </c>
      <c r="E15" s="66">
        <f t="shared" si="0"/>
        <v>6</v>
      </c>
      <c r="F15" s="65">
        <f>VLOOKUP($A15,'Return Data'!$B$7:$R$2843,11,0)</f>
        <v>29.2972</v>
      </c>
      <c r="G15" s="66">
        <f t="shared" si="1"/>
        <v>21</v>
      </c>
      <c r="H15" s="65">
        <f>VLOOKUP($A15,'Return Data'!$B$7:$R$2843,12,0)</f>
        <v>35.057699999999997</v>
      </c>
      <c r="I15" s="66">
        <f t="shared" si="2"/>
        <v>23</v>
      </c>
      <c r="J15" s="65">
        <f>VLOOKUP($A15,'Return Data'!$B$7:$R$2843,13,0)</f>
        <v>52.333300000000001</v>
      </c>
      <c r="K15" s="66">
        <f t="shared" si="3"/>
        <v>22</v>
      </c>
      <c r="L15" s="65">
        <f>VLOOKUP($A15,'Return Data'!$B$7:$R$2843,17,0)</f>
        <v>11.8232</v>
      </c>
      <c r="M15" s="66">
        <f t="shared" ref="M15" si="8">RANK(L15,L$8:L$41,0)</f>
        <v>22</v>
      </c>
      <c r="N15" s="65"/>
      <c r="O15" s="66"/>
      <c r="P15" s="65"/>
      <c r="Q15" s="66"/>
      <c r="R15" s="65">
        <f>VLOOKUP($A15,'Return Data'!$B$7:$R$2843,16,0)</f>
        <v>10.802099999999999</v>
      </c>
      <c r="S15" s="67">
        <f t="shared" si="5"/>
        <v>29</v>
      </c>
    </row>
    <row r="16" spans="1:20" x14ac:dyDescent="0.3">
      <c r="A16" s="63" t="s">
        <v>1812</v>
      </c>
      <c r="B16" s="64">
        <f>VLOOKUP($A16,'Return Data'!$B$7:$R$2843,3,0)</f>
        <v>44315</v>
      </c>
      <c r="C16" s="65">
        <f>VLOOKUP($A16,'Return Data'!$B$7:$R$2843,4,0)</f>
        <v>770.19069999999999</v>
      </c>
      <c r="D16" s="65">
        <f>VLOOKUP($A16,'Return Data'!$B$7:$R$2843,10,0)</f>
        <v>8.9450000000000003</v>
      </c>
      <c r="E16" s="66">
        <f t="shared" si="0"/>
        <v>29</v>
      </c>
      <c r="F16" s="65">
        <f>VLOOKUP($A16,'Return Data'!$B$7:$R$2843,11,0)</f>
        <v>36.636499999999998</v>
      </c>
      <c r="G16" s="66">
        <f t="shared" si="1"/>
        <v>5</v>
      </c>
      <c r="H16" s="65">
        <f>VLOOKUP($A16,'Return Data'!$B$7:$R$2843,12,0)</f>
        <v>44.2316</v>
      </c>
      <c r="I16" s="66">
        <f t="shared" si="2"/>
        <v>4</v>
      </c>
      <c r="J16" s="65">
        <f>VLOOKUP($A16,'Return Data'!$B$7:$R$2843,13,0)</f>
        <v>68.510000000000005</v>
      </c>
      <c r="K16" s="66">
        <f t="shared" si="3"/>
        <v>5</v>
      </c>
      <c r="L16" s="65">
        <f>VLOOKUP($A16,'Return Data'!$B$7:$R$2843,17,0)</f>
        <v>12.9056</v>
      </c>
      <c r="M16" s="66">
        <f t="shared" si="4"/>
        <v>20</v>
      </c>
      <c r="N16" s="65">
        <f>VLOOKUP($A16,'Return Data'!$B$7:$R$2843,14,0)</f>
        <v>9.3770000000000007</v>
      </c>
      <c r="O16" s="66">
        <f t="shared" si="6"/>
        <v>15</v>
      </c>
      <c r="P16" s="65">
        <f>VLOOKUP($A16,'Return Data'!$B$7:$R$2843,15,0)</f>
        <v>11.7112</v>
      </c>
      <c r="Q16" s="66">
        <f t="shared" si="7"/>
        <v>21</v>
      </c>
      <c r="R16" s="65">
        <f>VLOOKUP($A16,'Return Data'!$B$7:$R$2843,16,0)</f>
        <v>17.740200000000002</v>
      </c>
      <c r="S16" s="67">
        <f t="shared" si="5"/>
        <v>8</v>
      </c>
    </row>
    <row r="17" spans="1:19" x14ac:dyDescent="0.3">
      <c r="A17" s="63" t="s">
        <v>1814</v>
      </c>
      <c r="B17" s="64">
        <f>VLOOKUP($A17,'Return Data'!$B$7:$R$2843,3,0)</f>
        <v>44315</v>
      </c>
      <c r="C17" s="65">
        <f>VLOOKUP($A17,'Return Data'!$B$7:$R$2843,4,0)</f>
        <v>801.053</v>
      </c>
      <c r="D17" s="65">
        <f>VLOOKUP($A17,'Return Data'!$B$7:$R$2843,10,0)</f>
        <v>11.4239</v>
      </c>
      <c r="E17" s="66">
        <f t="shared" si="0"/>
        <v>11</v>
      </c>
      <c r="F17" s="65">
        <f>VLOOKUP($A17,'Return Data'!$B$7:$R$2843,11,0)</f>
        <v>40.567900000000002</v>
      </c>
      <c r="G17" s="66">
        <f t="shared" si="1"/>
        <v>3</v>
      </c>
      <c r="H17" s="65">
        <f>VLOOKUP($A17,'Return Data'!$B$7:$R$2843,12,0)</f>
        <v>42.459800000000001</v>
      </c>
      <c r="I17" s="66">
        <f t="shared" si="2"/>
        <v>7</v>
      </c>
      <c r="J17" s="65">
        <f>VLOOKUP($A17,'Return Data'!$B$7:$R$2843,13,0)</f>
        <v>58.061300000000003</v>
      </c>
      <c r="K17" s="66">
        <f t="shared" si="3"/>
        <v>11</v>
      </c>
      <c r="L17" s="65">
        <f>VLOOKUP($A17,'Return Data'!$B$7:$R$2843,17,0)</f>
        <v>8.8363999999999994</v>
      </c>
      <c r="M17" s="66">
        <f t="shared" si="4"/>
        <v>30</v>
      </c>
      <c r="N17" s="65">
        <f>VLOOKUP($A17,'Return Data'!$B$7:$R$2843,14,0)</f>
        <v>8.9247999999999994</v>
      </c>
      <c r="O17" s="66">
        <f t="shared" si="6"/>
        <v>17</v>
      </c>
      <c r="P17" s="65">
        <f>VLOOKUP($A17,'Return Data'!$B$7:$R$2843,15,0)</f>
        <v>13.302099999999999</v>
      </c>
      <c r="Q17" s="66">
        <f t="shared" si="7"/>
        <v>14</v>
      </c>
      <c r="R17" s="65">
        <f>VLOOKUP($A17,'Return Data'!$B$7:$R$2843,16,0)</f>
        <v>18.104299999999999</v>
      </c>
      <c r="S17" s="67">
        <f t="shared" si="5"/>
        <v>5</v>
      </c>
    </row>
    <row r="18" spans="1:19" x14ac:dyDescent="0.3">
      <c r="A18" s="102" t="s">
        <v>1808</v>
      </c>
      <c r="B18" s="64">
        <f>VLOOKUP($A18,'Return Data'!$B$7:$R$2843,3,0)</f>
        <v>44315</v>
      </c>
      <c r="C18" s="65">
        <f>VLOOKUP($A18,'Return Data'!$B$7:$R$2843,4,0)</f>
        <v>108.31910000000001</v>
      </c>
      <c r="D18" s="65">
        <f>VLOOKUP($A18,'Return Data'!$B$7:$R$2843,10,0)</f>
        <v>9.0244</v>
      </c>
      <c r="E18" s="66">
        <f t="shared" si="0"/>
        <v>28</v>
      </c>
      <c r="F18" s="65">
        <f>VLOOKUP($A18,'Return Data'!$B$7:$R$2843,11,0)</f>
        <v>26.1633</v>
      </c>
      <c r="G18" s="66">
        <f t="shared" si="1"/>
        <v>24</v>
      </c>
      <c r="H18" s="65">
        <f>VLOOKUP($A18,'Return Data'!$B$7:$R$2843,12,0)</f>
        <v>35.580199999999998</v>
      </c>
      <c r="I18" s="66">
        <f t="shared" si="2"/>
        <v>22</v>
      </c>
      <c r="J18" s="65">
        <f>VLOOKUP($A18,'Return Data'!$B$7:$R$2843,13,0)</f>
        <v>54.728999999999999</v>
      </c>
      <c r="K18" s="66">
        <f t="shared" si="3"/>
        <v>19</v>
      </c>
      <c r="L18" s="65">
        <f>VLOOKUP($A18,'Return Data'!$B$7:$R$2843,17,0)</f>
        <v>11.059100000000001</v>
      </c>
      <c r="M18" s="66">
        <f t="shared" si="4"/>
        <v>24</v>
      </c>
      <c r="N18" s="65">
        <f>VLOOKUP($A18,'Return Data'!$B$7:$R$2843,14,0)</f>
        <v>6.4116</v>
      </c>
      <c r="O18" s="66">
        <f t="shared" si="6"/>
        <v>26</v>
      </c>
      <c r="P18" s="65">
        <f>VLOOKUP($A18,'Return Data'!$B$7:$R$2843,15,0)</f>
        <v>11.5709</v>
      </c>
      <c r="Q18" s="66">
        <f t="shared" si="7"/>
        <v>22</v>
      </c>
      <c r="R18" s="65">
        <f>VLOOKUP($A18,'Return Data'!$B$7:$R$2843,16,0)</f>
        <v>14.867100000000001</v>
      </c>
      <c r="S18" s="67">
        <f t="shared" si="5"/>
        <v>17</v>
      </c>
    </row>
    <row r="19" spans="1:19" x14ac:dyDescent="0.3">
      <c r="A19" s="63" t="s">
        <v>1272</v>
      </c>
      <c r="B19" s="64">
        <f>VLOOKUP($A19,'Return Data'!$B$7:$R$2843,3,0)</f>
        <v>44315</v>
      </c>
      <c r="C19" s="65">
        <f>VLOOKUP($A19,'Return Data'!$B$7:$R$2843,4,0)</f>
        <v>362.62</v>
      </c>
      <c r="D19" s="65">
        <f>VLOOKUP($A19,'Return Data'!$B$7:$R$2843,10,0)</f>
        <v>11.2195</v>
      </c>
      <c r="E19" s="66">
        <f t="shared" si="0"/>
        <v>15</v>
      </c>
      <c r="F19" s="65">
        <f>VLOOKUP($A19,'Return Data'!$B$7:$R$2843,11,0)</f>
        <v>35.018799999999999</v>
      </c>
      <c r="G19" s="66">
        <f t="shared" si="1"/>
        <v>9</v>
      </c>
      <c r="H19" s="65">
        <f>VLOOKUP($A19,'Return Data'!$B$7:$R$2843,12,0)</f>
        <v>40.533999999999999</v>
      </c>
      <c r="I19" s="66">
        <f t="shared" si="2"/>
        <v>12</v>
      </c>
      <c r="J19" s="65">
        <f>VLOOKUP($A19,'Return Data'!$B$7:$R$2843,13,0)</f>
        <v>59.603900000000003</v>
      </c>
      <c r="K19" s="66">
        <f t="shared" si="3"/>
        <v>10</v>
      </c>
      <c r="L19" s="65">
        <f>VLOOKUP($A19,'Return Data'!$B$7:$R$2843,17,0)</f>
        <v>10.688499999999999</v>
      </c>
      <c r="M19" s="66">
        <f t="shared" si="4"/>
        <v>26</v>
      </c>
      <c r="N19" s="65">
        <f>VLOOKUP($A19,'Return Data'!$B$7:$R$2843,14,0)</f>
        <v>9.2695000000000007</v>
      </c>
      <c r="O19" s="66">
        <f t="shared" si="6"/>
        <v>16</v>
      </c>
      <c r="P19" s="65">
        <f>VLOOKUP($A19,'Return Data'!$B$7:$R$2843,15,0)</f>
        <v>12.6632</v>
      </c>
      <c r="Q19" s="66">
        <f t="shared" si="7"/>
        <v>18</v>
      </c>
      <c r="R19" s="65">
        <f>VLOOKUP($A19,'Return Data'!$B$7:$R$2843,16,0)</f>
        <v>14.4559</v>
      </c>
      <c r="S19" s="67">
        <f t="shared" si="5"/>
        <v>19</v>
      </c>
    </row>
    <row r="20" spans="1:19" x14ac:dyDescent="0.3">
      <c r="A20" s="63" t="s">
        <v>1816</v>
      </c>
      <c r="B20" s="64">
        <f>VLOOKUP($A20,'Return Data'!$B$7:$R$2843,3,0)</f>
        <v>44315</v>
      </c>
      <c r="C20" s="65">
        <f>VLOOKUP($A20,'Return Data'!$B$7:$R$2843,4,0)</f>
        <v>27.52</v>
      </c>
      <c r="D20" s="65">
        <f>VLOOKUP($A20,'Return Data'!$B$7:$R$2843,10,0)</f>
        <v>10.08</v>
      </c>
      <c r="E20" s="66">
        <f t="shared" si="0"/>
        <v>23</v>
      </c>
      <c r="F20" s="65">
        <f>VLOOKUP($A20,'Return Data'!$B$7:$R$2843,11,0)</f>
        <v>25.261700000000001</v>
      </c>
      <c r="G20" s="66">
        <f t="shared" si="1"/>
        <v>27</v>
      </c>
      <c r="H20" s="65">
        <f>VLOOKUP($A20,'Return Data'!$B$7:$R$2843,12,0)</f>
        <v>33.917299999999997</v>
      </c>
      <c r="I20" s="66">
        <f t="shared" si="2"/>
        <v>26</v>
      </c>
      <c r="J20" s="65">
        <f>VLOOKUP($A20,'Return Data'!$B$7:$R$2843,13,0)</f>
        <v>49.891100000000002</v>
      </c>
      <c r="K20" s="66">
        <f t="shared" si="3"/>
        <v>26</v>
      </c>
      <c r="L20" s="65">
        <f>VLOOKUP($A20,'Return Data'!$B$7:$R$2843,17,0)</f>
        <v>15.0474</v>
      </c>
      <c r="M20" s="66">
        <f t="shared" si="4"/>
        <v>14</v>
      </c>
      <c r="N20" s="65">
        <f>VLOOKUP($A20,'Return Data'!$B$7:$R$2843,14,0)</f>
        <v>7.5312999999999999</v>
      </c>
      <c r="O20" s="66">
        <f t="shared" si="6"/>
        <v>21</v>
      </c>
      <c r="P20" s="65">
        <f>VLOOKUP($A20,'Return Data'!$B$7:$R$2843,15,0)</f>
        <v>10.9961</v>
      </c>
      <c r="Q20" s="66">
        <f t="shared" si="7"/>
        <v>23</v>
      </c>
      <c r="R20" s="65">
        <f>VLOOKUP($A20,'Return Data'!$B$7:$R$2843,16,0)</f>
        <v>15.3406</v>
      </c>
      <c r="S20" s="67">
        <f t="shared" si="5"/>
        <v>14</v>
      </c>
    </row>
    <row r="21" spans="1:19" x14ac:dyDescent="0.3">
      <c r="A21" s="63" t="s">
        <v>1840</v>
      </c>
      <c r="B21" s="64">
        <f>VLOOKUP($A21,'Return Data'!$B$7:$R$2843,3,0)</f>
        <v>44315</v>
      </c>
      <c r="C21" s="65">
        <f>VLOOKUP($A21,'Return Data'!$B$7:$R$2843,4,0)</f>
        <v>113.28</v>
      </c>
      <c r="D21" s="65">
        <f>VLOOKUP($A21,'Return Data'!$B$7:$R$2843,10,0)</f>
        <v>8.1844999999999999</v>
      </c>
      <c r="E21" s="66">
        <f t="shared" si="0"/>
        <v>31</v>
      </c>
      <c r="F21" s="65">
        <f>VLOOKUP($A21,'Return Data'!$B$7:$R$2843,11,0)</f>
        <v>26.161000000000001</v>
      </c>
      <c r="G21" s="66">
        <f t="shared" si="1"/>
        <v>25</v>
      </c>
      <c r="H21" s="65">
        <f>VLOOKUP($A21,'Return Data'!$B$7:$R$2843,12,0)</f>
        <v>34.536799999999999</v>
      </c>
      <c r="I21" s="66">
        <f t="shared" si="2"/>
        <v>24</v>
      </c>
      <c r="J21" s="65">
        <f>VLOOKUP($A21,'Return Data'!$B$7:$R$2843,13,0)</f>
        <v>45.885399999999997</v>
      </c>
      <c r="K21" s="66">
        <f t="shared" si="3"/>
        <v>29</v>
      </c>
      <c r="L21" s="65">
        <f>VLOOKUP($A21,'Return Data'!$B$7:$R$2843,17,0)</f>
        <v>10.3185</v>
      </c>
      <c r="M21" s="66">
        <f t="shared" si="4"/>
        <v>27</v>
      </c>
      <c r="N21" s="65">
        <f>VLOOKUP($A21,'Return Data'!$B$7:$R$2843,14,0)</f>
        <v>5.7592999999999996</v>
      </c>
      <c r="O21" s="66">
        <f t="shared" si="6"/>
        <v>27</v>
      </c>
      <c r="P21" s="65">
        <f>VLOOKUP($A21,'Return Data'!$B$7:$R$2843,15,0)</f>
        <v>9.9261999999999997</v>
      </c>
      <c r="Q21" s="66">
        <f t="shared" si="7"/>
        <v>25</v>
      </c>
      <c r="R21" s="65">
        <f>VLOOKUP($A21,'Return Data'!$B$7:$R$2843,16,0)</f>
        <v>16.8416</v>
      </c>
      <c r="S21" s="67">
        <f t="shared" si="5"/>
        <v>9</v>
      </c>
    </row>
    <row r="22" spans="1:19" x14ac:dyDescent="0.3">
      <c r="A22" s="63" t="s">
        <v>1275</v>
      </c>
      <c r="B22" s="64">
        <f>VLOOKUP($A22,'Return Data'!$B$7:$R$2843,3,0)</f>
        <v>44315</v>
      </c>
      <c r="C22" s="65">
        <f>VLOOKUP($A22,'Return Data'!$B$7:$R$2843,4,0)</f>
        <v>63.4</v>
      </c>
      <c r="D22" s="65">
        <f>VLOOKUP($A22,'Return Data'!$B$7:$R$2843,10,0)</f>
        <v>10.165100000000001</v>
      </c>
      <c r="E22" s="66">
        <f t="shared" si="0"/>
        <v>22</v>
      </c>
      <c r="F22" s="65">
        <f>VLOOKUP($A22,'Return Data'!$B$7:$R$2843,11,0)</f>
        <v>31.973400000000002</v>
      </c>
      <c r="G22" s="66">
        <f t="shared" si="1"/>
        <v>13</v>
      </c>
      <c r="H22" s="65">
        <f>VLOOKUP($A22,'Return Data'!$B$7:$R$2843,12,0)</f>
        <v>41.454700000000003</v>
      </c>
      <c r="I22" s="66">
        <f t="shared" si="2"/>
        <v>10</v>
      </c>
      <c r="J22" s="65">
        <f>VLOOKUP($A22,'Return Data'!$B$7:$R$2843,13,0)</f>
        <v>55.8889</v>
      </c>
      <c r="K22" s="66">
        <f t="shared" si="3"/>
        <v>17</v>
      </c>
      <c r="L22" s="65">
        <f>VLOOKUP($A22,'Return Data'!$B$7:$R$2843,17,0)</f>
        <v>16.4191</v>
      </c>
      <c r="M22" s="66">
        <f t="shared" si="4"/>
        <v>11</v>
      </c>
      <c r="N22" s="65">
        <f>VLOOKUP($A22,'Return Data'!$B$7:$R$2843,14,0)</f>
        <v>7.1894</v>
      </c>
      <c r="O22" s="66">
        <f t="shared" si="6"/>
        <v>22</v>
      </c>
      <c r="P22" s="65">
        <f>VLOOKUP($A22,'Return Data'!$B$7:$R$2843,15,0)</f>
        <v>13.111599999999999</v>
      </c>
      <c r="Q22" s="66">
        <f t="shared" si="7"/>
        <v>15</v>
      </c>
      <c r="R22" s="65">
        <f>VLOOKUP($A22,'Return Data'!$B$7:$R$2843,16,0)</f>
        <v>15.1083</v>
      </c>
      <c r="S22" s="67">
        <f t="shared" si="5"/>
        <v>16</v>
      </c>
    </row>
    <row r="23" spans="1:19" x14ac:dyDescent="0.3">
      <c r="A23" s="63" t="s">
        <v>1278</v>
      </c>
      <c r="B23" s="64">
        <f>VLOOKUP($A23,'Return Data'!$B$7:$R$2843,3,0)</f>
        <v>44315</v>
      </c>
      <c r="C23" s="65">
        <f>VLOOKUP($A23,'Return Data'!$B$7:$R$2843,4,0)</f>
        <v>13.0633</v>
      </c>
      <c r="D23" s="65">
        <f>VLOOKUP($A23,'Return Data'!$B$7:$R$2843,10,0)</f>
        <v>10.819599999999999</v>
      </c>
      <c r="E23" s="66">
        <f t="shared" si="0"/>
        <v>18</v>
      </c>
      <c r="F23" s="65">
        <f>VLOOKUP($A23,'Return Data'!$B$7:$R$2843,11,0)</f>
        <v>33.149500000000003</v>
      </c>
      <c r="G23" s="66">
        <f t="shared" si="1"/>
        <v>10</v>
      </c>
      <c r="H23" s="65">
        <f>VLOOKUP($A23,'Return Data'!$B$7:$R$2843,12,0)</f>
        <v>36.584000000000003</v>
      </c>
      <c r="I23" s="66">
        <f t="shared" si="2"/>
        <v>18</v>
      </c>
      <c r="J23" s="65">
        <f>VLOOKUP($A23,'Return Data'!$B$7:$R$2843,13,0)</f>
        <v>46.791800000000002</v>
      </c>
      <c r="K23" s="66">
        <f t="shared" si="3"/>
        <v>28</v>
      </c>
      <c r="L23" s="65"/>
      <c r="M23" s="66"/>
      <c r="N23" s="65"/>
      <c r="O23" s="66"/>
      <c r="P23" s="65"/>
      <c r="Q23" s="66"/>
      <c r="R23" s="65">
        <f>VLOOKUP($A23,'Return Data'!$B$7:$R$2843,16,0)</f>
        <v>14.615600000000001</v>
      </c>
      <c r="S23" s="67">
        <f t="shared" si="5"/>
        <v>18</v>
      </c>
    </row>
    <row r="24" spans="1:19" x14ac:dyDescent="0.3">
      <c r="A24" s="63" t="s">
        <v>1818</v>
      </c>
      <c r="B24" s="64">
        <f>VLOOKUP($A24,'Return Data'!$B$7:$R$2843,3,0)</f>
        <v>44315</v>
      </c>
      <c r="C24" s="65">
        <f>VLOOKUP($A24,'Return Data'!$B$7:$R$2843,4,0)</f>
        <v>42.407200000000003</v>
      </c>
      <c r="D24" s="65">
        <f>VLOOKUP($A24,'Return Data'!$B$7:$R$2843,10,0)</f>
        <v>10.755000000000001</v>
      </c>
      <c r="E24" s="66">
        <f t="shared" si="0"/>
        <v>19</v>
      </c>
      <c r="F24" s="65">
        <f>VLOOKUP($A24,'Return Data'!$B$7:$R$2843,11,0)</f>
        <v>35.023800000000001</v>
      </c>
      <c r="G24" s="66">
        <f t="shared" si="1"/>
        <v>8</v>
      </c>
      <c r="H24" s="65">
        <f>VLOOKUP($A24,'Return Data'!$B$7:$R$2843,12,0)</f>
        <v>35.989400000000003</v>
      </c>
      <c r="I24" s="66">
        <f t="shared" si="2"/>
        <v>20</v>
      </c>
      <c r="J24" s="65">
        <f>VLOOKUP($A24,'Return Data'!$B$7:$R$2843,13,0)</f>
        <v>51.2517</v>
      </c>
      <c r="K24" s="66">
        <f t="shared" si="3"/>
        <v>23</v>
      </c>
      <c r="L24" s="65">
        <f>VLOOKUP($A24,'Return Data'!$B$7:$R$2843,17,0)</f>
        <v>16.224799999999998</v>
      </c>
      <c r="M24" s="66">
        <f t="shared" si="4"/>
        <v>12</v>
      </c>
      <c r="N24" s="65">
        <f>VLOOKUP($A24,'Return Data'!$B$7:$R$2843,14,0)</f>
        <v>11.665800000000001</v>
      </c>
      <c r="O24" s="66">
        <f t="shared" si="6"/>
        <v>10</v>
      </c>
      <c r="P24" s="65">
        <f>VLOOKUP($A24,'Return Data'!$B$7:$R$2843,15,0)</f>
        <v>16.039100000000001</v>
      </c>
      <c r="Q24" s="66">
        <f t="shared" si="7"/>
        <v>7</v>
      </c>
      <c r="R24" s="65">
        <f>VLOOKUP($A24,'Return Data'!$B$7:$R$2843,16,0)</f>
        <v>12.143800000000001</v>
      </c>
      <c r="S24" s="67">
        <f t="shared" si="5"/>
        <v>28</v>
      </c>
    </row>
    <row r="25" spans="1:19" x14ac:dyDescent="0.3">
      <c r="A25" s="63" t="s">
        <v>1826</v>
      </c>
      <c r="B25" s="64">
        <f>VLOOKUP($A25,'Return Data'!$B$7:$R$2843,3,0)</f>
        <v>44315</v>
      </c>
      <c r="C25" s="65">
        <f>VLOOKUP($A25,'Return Data'!$B$7:$R$2843,4,0)</f>
        <v>45.530999999999999</v>
      </c>
      <c r="D25" s="65">
        <f>VLOOKUP($A25,'Return Data'!$B$7:$R$2843,10,0)</f>
        <v>9.8005999999999993</v>
      </c>
      <c r="E25" s="66">
        <f t="shared" si="0"/>
        <v>24</v>
      </c>
      <c r="F25" s="65">
        <f>VLOOKUP($A25,'Return Data'!$B$7:$R$2843,11,0)</f>
        <v>27.5914</v>
      </c>
      <c r="G25" s="66">
        <f t="shared" si="1"/>
        <v>23</v>
      </c>
      <c r="H25" s="65">
        <f>VLOOKUP($A25,'Return Data'!$B$7:$R$2843,12,0)</f>
        <v>32.999400000000001</v>
      </c>
      <c r="I25" s="66">
        <f t="shared" si="2"/>
        <v>27</v>
      </c>
      <c r="J25" s="65">
        <f>VLOOKUP($A25,'Return Data'!$B$7:$R$2843,13,0)</f>
        <v>53.024799999999999</v>
      </c>
      <c r="K25" s="66">
        <f t="shared" si="3"/>
        <v>20</v>
      </c>
      <c r="L25" s="65">
        <f>VLOOKUP($A25,'Return Data'!$B$7:$R$2843,17,0)</f>
        <v>12.958600000000001</v>
      </c>
      <c r="M25" s="66">
        <f t="shared" si="4"/>
        <v>19</v>
      </c>
      <c r="N25" s="65">
        <f>VLOOKUP($A25,'Return Data'!$B$7:$R$2843,14,0)</f>
        <v>11.0192</v>
      </c>
      <c r="O25" s="66">
        <f t="shared" si="6"/>
        <v>11</v>
      </c>
      <c r="P25" s="65">
        <f>VLOOKUP($A25,'Return Data'!$B$7:$R$2843,15,0)</f>
        <v>15.0746</v>
      </c>
      <c r="Q25" s="66">
        <f t="shared" si="7"/>
        <v>8</v>
      </c>
      <c r="R25" s="65">
        <f>VLOOKUP($A25,'Return Data'!$B$7:$R$2843,16,0)</f>
        <v>13.910500000000001</v>
      </c>
      <c r="S25" s="67">
        <f t="shared" si="5"/>
        <v>21</v>
      </c>
    </row>
    <row r="26" spans="1:19" x14ac:dyDescent="0.3">
      <c r="A26" s="63" t="s">
        <v>1842</v>
      </c>
      <c r="B26" s="64">
        <f>VLOOKUP($A26,'Return Data'!$B$7:$R$2843,3,0)</f>
        <v>44315</v>
      </c>
      <c r="C26" s="65">
        <f>VLOOKUP($A26,'Return Data'!$B$7:$R$2843,4,0)</f>
        <v>102.84399999999999</v>
      </c>
      <c r="D26" s="65">
        <f>VLOOKUP($A26,'Return Data'!$B$7:$R$2843,10,0)</f>
        <v>11.3476</v>
      </c>
      <c r="E26" s="66">
        <f t="shared" si="0"/>
        <v>13</v>
      </c>
      <c r="F26" s="65">
        <f>VLOOKUP($A26,'Return Data'!$B$7:$R$2843,11,0)</f>
        <v>25.1722</v>
      </c>
      <c r="G26" s="66">
        <f t="shared" si="1"/>
        <v>28</v>
      </c>
      <c r="H26" s="65">
        <f>VLOOKUP($A26,'Return Data'!$B$7:$R$2843,12,0)</f>
        <v>31.275700000000001</v>
      </c>
      <c r="I26" s="66">
        <f t="shared" si="2"/>
        <v>29</v>
      </c>
      <c r="J26" s="65">
        <f>VLOOKUP($A26,'Return Data'!$B$7:$R$2843,13,0)</f>
        <v>52.896099999999997</v>
      </c>
      <c r="K26" s="66">
        <f t="shared" si="3"/>
        <v>21</v>
      </c>
      <c r="L26" s="65">
        <f>VLOOKUP($A26,'Return Data'!$B$7:$R$2843,17,0)</f>
        <v>11.751099999999999</v>
      </c>
      <c r="M26" s="66">
        <f t="shared" si="4"/>
        <v>23</v>
      </c>
      <c r="N26" s="65">
        <f>VLOOKUP($A26,'Return Data'!$B$7:$R$2843,14,0)</f>
        <v>6.6637000000000004</v>
      </c>
      <c r="O26" s="66">
        <f t="shared" si="6"/>
        <v>24</v>
      </c>
      <c r="P26" s="65">
        <f>VLOOKUP($A26,'Return Data'!$B$7:$R$2843,15,0)</f>
        <v>11.961399999999999</v>
      </c>
      <c r="Q26" s="66">
        <f t="shared" si="7"/>
        <v>20</v>
      </c>
      <c r="R26" s="65">
        <f>VLOOKUP($A26,'Return Data'!$B$7:$R$2843,16,0)</f>
        <v>15.718400000000001</v>
      </c>
      <c r="S26" s="67">
        <f t="shared" si="5"/>
        <v>12</v>
      </c>
    </row>
    <row r="27" spans="1:19" x14ac:dyDescent="0.3">
      <c r="A27" s="63" t="s">
        <v>1843</v>
      </c>
      <c r="B27" s="64">
        <f>VLOOKUP($A27,'Return Data'!$B$7:$R$2843,3,0)</f>
        <v>44315</v>
      </c>
      <c r="C27" s="65">
        <f>VLOOKUP($A27,'Return Data'!$B$7:$R$2843,4,0)</f>
        <v>57.135199999999998</v>
      </c>
      <c r="D27" s="65">
        <f>VLOOKUP($A27,'Return Data'!$B$7:$R$2843,10,0)</f>
        <v>5.5754000000000001</v>
      </c>
      <c r="E27" s="66">
        <f t="shared" si="0"/>
        <v>34</v>
      </c>
      <c r="F27" s="65">
        <f>VLOOKUP($A27,'Return Data'!$B$7:$R$2843,11,0)</f>
        <v>19.354700000000001</v>
      </c>
      <c r="G27" s="66">
        <f t="shared" si="1"/>
        <v>34</v>
      </c>
      <c r="H27" s="65">
        <f>VLOOKUP($A27,'Return Data'!$B$7:$R$2843,12,0)</f>
        <v>25.023700000000002</v>
      </c>
      <c r="I27" s="66">
        <f t="shared" si="2"/>
        <v>33</v>
      </c>
      <c r="J27" s="65">
        <f>VLOOKUP($A27,'Return Data'!$B$7:$R$2843,13,0)</f>
        <v>35.697299999999998</v>
      </c>
      <c r="K27" s="66">
        <f t="shared" si="3"/>
        <v>34</v>
      </c>
      <c r="L27" s="65">
        <f>VLOOKUP($A27,'Return Data'!$B$7:$R$2843,17,0)</f>
        <v>10.8743</v>
      </c>
      <c r="M27" s="66">
        <f t="shared" si="4"/>
        <v>25</v>
      </c>
      <c r="N27" s="65">
        <f>VLOOKUP($A27,'Return Data'!$B$7:$R$2843,14,0)</f>
        <v>8.0396000000000001</v>
      </c>
      <c r="O27" s="66">
        <f t="shared" si="6"/>
        <v>20</v>
      </c>
      <c r="P27" s="65">
        <f>VLOOKUP($A27,'Return Data'!$B$7:$R$2843,15,0)</f>
        <v>9.3321000000000005</v>
      </c>
      <c r="Q27" s="66">
        <f t="shared" si="7"/>
        <v>26</v>
      </c>
      <c r="R27" s="65">
        <f>VLOOKUP($A27,'Return Data'!$B$7:$R$2843,16,0)</f>
        <v>8.8148999999999997</v>
      </c>
      <c r="S27" s="67">
        <f t="shared" si="5"/>
        <v>34</v>
      </c>
    </row>
    <row r="28" spans="1:19" x14ac:dyDescent="0.3">
      <c r="A28" s="63" t="s">
        <v>1280</v>
      </c>
      <c r="B28" s="64">
        <f>VLOOKUP($A28,'Return Data'!$B$7:$R$2843,3,0)</f>
        <v>44315</v>
      </c>
      <c r="C28" s="65">
        <f>VLOOKUP($A28,'Return Data'!$B$7:$R$2843,4,0)</f>
        <v>15.9651</v>
      </c>
      <c r="D28" s="65">
        <f>VLOOKUP($A28,'Return Data'!$B$7:$R$2843,10,0)</f>
        <v>17.547699999999999</v>
      </c>
      <c r="E28" s="66">
        <f t="shared" si="0"/>
        <v>2</v>
      </c>
      <c r="F28" s="65">
        <f>VLOOKUP($A28,'Return Data'!$B$7:$R$2843,11,0)</f>
        <v>37.144300000000001</v>
      </c>
      <c r="G28" s="66">
        <f t="shared" si="1"/>
        <v>4</v>
      </c>
      <c r="H28" s="65">
        <f>VLOOKUP($A28,'Return Data'!$B$7:$R$2843,12,0)</f>
        <v>43.753300000000003</v>
      </c>
      <c r="I28" s="66">
        <f t="shared" si="2"/>
        <v>6</v>
      </c>
      <c r="J28" s="65">
        <f>VLOOKUP($A28,'Return Data'!$B$7:$R$2843,13,0)</f>
        <v>62.088799999999999</v>
      </c>
      <c r="K28" s="66">
        <f t="shared" si="3"/>
        <v>7</v>
      </c>
      <c r="L28" s="65">
        <f>VLOOKUP($A28,'Return Data'!$B$7:$R$2843,17,0)</f>
        <v>21.463999999999999</v>
      </c>
      <c r="M28" s="66">
        <f t="shared" si="4"/>
        <v>5</v>
      </c>
      <c r="N28" s="65">
        <f>VLOOKUP($A28,'Return Data'!$B$7:$R$2843,14,0)</f>
        <v>13.508900000000001</v>
      </c>
      <c r="O28" s="66">
        <f t="shared" si="6"/>
        <v>7</v>
      </c>
      <c r="P28" s="65"/>
      <c r="Q28" s="66"/>
      <c r="R28" s="65">
        <f>VLOOKUP($A28,'Return Data'!$B$7:$R$2843,16,0)</f>
        <v>12.5067</v>
      </c>
      <c r="S28" s="67">
        <f t="shared" si="5"/>
        <v>25</v>
      </c>
    </row>
    <row r="29" spans="1:19" x14ac:dyDescent="0.3">
      <c r="A29" s="63" t="s">
        <v>1838</v>
      </c>
      <c r="B29" s="64">
        <f>VLOOKUP($A29,'Return Data'!$B$7:$R$2843,3,0)</f>
        <v>44315</v>
      </c>
      <c r="C29" s="65">
        <f>VLOOKUP($A29,'Return Data'!$B$7:$R$2843,4,0)</f>
        <v>31.499600000000001</v>
      </c>
      <c r="D29" s="65">
        <f>VLOOKUP($A29,'Return Data'!$B$7:$R$2843,10,0)</f>
        <v>7.3734000000000002</v>
      </c>
      <c r="E29" s="66">
        <f t="shared" si="0"/>
        <v>32</v>
      </c>
      <c r="F29" s="65">
        <f>VLOOKUP($A29,'Return Data'!$B$7:$R$2843,11,0)</f>
        <v>22.034700000000001</v>
      </c>
      <c r="G29" s="66">
        <f t="shared" si="1"/>
        <v>31</v>
      </c>
      <c r="H29" s="65">
        <f>VLOOKUP($A29,'Return Data'!$B$7:$R$2843,12,0)</f>
        <v>25.1389</v>
      </c>
      <c r="I29" s="66">
        <f t="shared" si="2"/>
        <v>32</v>
      </c>
      <c r="J29" s="65">
        <f>VLOOKUP($A29,'Return Data'!$B$7:$R$2843,13,0)</f>
        <v>47.487299999999998</v>
      </c>
      <c r="K29" s="66">
        <f t="shared" si="3"/>
        <v>27</v>
      </c>
      <c r="L29" s="65">
        <f>VLOOKUP($A29,'Return Data'!$B$7:$R$2843,17,0)</f>
        <v>10.2981</v>
      </c>
      <c r="M29" s="66">
        <f t="shared" si="4"/>
        <v>28</v>
      </c>
      <c r="N29" s="65">
        <f>VLOOKUP($A29,'Return Data'!$B$7:$R$2843,14,0)</f>
        <v>4.8052000000000001</v>
      </c>
      <c r="O29" s="66">
        <f t="shared" si="6"/>
        <v>28</v>
      </c>
      <c r="P29" s="65">
        <f>VLOOKUP($A29,'Return Data'!$B$7:$R$2843,15,0)</f>
        <v>12.745100000000001</v>
      </c>
      <c r="Q29" s="66">
        <f t="shared" si="7"/>
        <v>17</v>
      </c>
      <c r="R29" s="65">
        <f>VLOOKUP($A29,'Return Data'!$B$7:$R$2843,16,0)</f>
        <v>17.788499999999999</v>
      </c>
      <c r="S29" s="67">
        <f t="shared" si="5"/>
        <v>7</v>
      </c>
    </row>
    <row r="30" spans="1:19" x14ac:dyDescent="0.3">
      <c r="A30" s="63" t="s">
        <v>1281</v>
      </c>
      <c r="B30" s="64">
        <f>VLOOKUP($A30,'Return Data'!$B$7:$R$2843,3,0)</f>
        <v>44315</v>
      </c>
      <c r="C30" s="65">
        <f>VLOOKUP($A30,'Return Data'!$B$7:$R$2843,4,0)</f>
        <v>113.36109999999999</v>
      </c>
      <c r="D30" s="65">
        <f>VLOOKUP($A30,'Return Data'!$B$7:$R$2843,10,0)</f>
        <v>16.8521</v>
      </c>
      <c r="E30" s="66">
        <f t="shared" si="0"/>
        <v>3</v>
      </c>
      <c r="F30" s="65">
        <f>VLOOKUP($A30,'Return Data'!$B$7:$R$2843,11,0)</f>
        <v>41.793399999999998</v>
      </c>
      <c r="G30" s="66">
        <f t="shared" si="1"/>
        <v>2</v>
      </c>
      <c r="H30" s="65">
        <f>VLOOKUP($A30,'Return Data'!$B$7:$R$2843,12,0)</f>
        <v>49.182499999999997</v>
      </c>
      <c r="I30" s="66">
        <f t="shared" si="2"/>
        <v>2</v>
      </c>
      <c r="J30" s="65">
        <f>VLOOKUP($A30,'Return Data'!$B$7:$R$2843,13,0)</f>
        <v>63.506399999999999</v>
      </c>
      <c r="K30" s="66">
        <f t="shared" si="3"/>
        <v>6</v>
      </c>
      <c r="L30" s="65">
        <f>VLOOKUP($A30,'Return Data'!$B$7:$R$2843,17,0)</f>
        <v>7.0639000000000003</v>
      </c>
      <c r="M30" s="66">
        <f t="shared" si="4"/>
        <v>31</v>
      </c>
      <c r="N30" s="65">
        <f>VLOOKUP($A30,'Return Data'!$B$7:$R$2843,14,0)</f>
        <v>6.4714999999999998</v>
      </c>
      <c r="O30" s="66">
        <f t="shared" si="6"/>
        <v>25</v>
      </c>
      <c r="P30" s="65">
        <f>VLOOKUP($A30,'Return Data'!$B$7:$R$2843,15,0)</f>
        <v>10.9373</v>
      </c>
      <c r="Q30" s="66">
        <f t="shared" si="7"/>
        <v>24</v>
      </c>
      <c r="R30" s="65">
        <f>VLOOKUP($A30,'Return Data'!$B$7:$R$2843,16,0)</f>
        <v>16.278700000000001</v>
      </c>
      <c r="S30" s="67">
        <f t="shared" si="5"/>
        <v>10</v>
      </c>
    </row>
    <row r="31" spans="1:19" x14ac:dyDescent="0.3">
      <c r="A31" s="63" t="s">
        <v>1798</v>
      </c>
      <c r="B31" s="64">
        <f>VLOOKUP($A31,'Return Data'!$B$7:$R$2843,3,0)</f>
        <v>44315</v>
      </c>
      <c r="C31" s="65">
        <f>VLOOKUP($A31,'Return Data'!$B$7:$R$2843,4,0)</f>
        <v>39.943399999999997</v>
      </c>
      <c r="D31" s="65">
        <f>VLOOKUP($A31,'Return Data'!$B$7:$R$2843,10,0)</f>
        <v>11.876200000000001</v>
      </c>
      <c r="E31" s="66">
        <f t="shared" si="0"/>
        <v>9</v>
      </c>
      <c r="F31" s="65">
        <f>VLOOKUP($A31,'Return Data'!$B$7:$R$2843,11,0)</f>
        <v>29.519400000000001</v>
      </c>
      <c r="G31" s="66">
        <f t="shared" si="1"/>
        <v>19</v>
      </c>
      <c r="H31" s="65">
        <f>VLOOKUP($A31,'Return Data'!$B$7:$R$2843,12,0)</f>
        <v>37.733499999999999</v>
      </c>
      <c r="I31" s="66">
        <f t="shared" si="2"/>
        <v>14</v>
      </c>
      <c r="J31" s="65">
        <f>VLOOKUP($A31,'Return Data'!$B$7:$R$2843,13,0)</f>
        <v>70.552499999999995</v>
      </c>
      <c r="K31" s="66">
        <f t="shared" si="3"/>
        <v>3</v>
      </c>
      <c r="L31" s="65">
        <f>VLOOKUP($A31,'Return Data'!$B$7:$R$2843,17,0)</f>
        <v>25.335599999999999</v>
      </c>
      <c r="M31" s="66">
        <f t="shared" si="4"/>
        <v>3</v>
      </c>
      <c r="N31" s="65">
        <f>VLOOKUP($A31,'Return Data'!$B$7:$R$2843,14,0)</f>
        <v>19.501000000000001</v>
      </c>
      <c r="O31" s="66">
        <f t="shared" si="6"/>
        <v>2</v>
      </c>
      <c r="P31" s="65">
        <f>VLOOKUP($A31,'Return Data'!$B$7:$R$2843,15,0)</f>
        <v>18.7502</v>
      </c>
      <c r="Q31" s="66">
        <f t="shared" si="7"/>
        <v>2</v>
      </c>
      <c r="R31" s="65">
        <f>VLOOKUP($A31,'Return Data'!$B$7:$R$2843,16,0)</f>
        <v>19.093299999999999</v>
      </c>
      <c r="S31" s="67">
        <f t="shared" si="5"/>
        <v>3</v>
      </c>
    </row>
    <row r="32" spans="1:19" x14ac:dyDescent="0.3">
      <c r="A32" s="63" t="s">
        <v>1829</v>
      </c>
      <c r="B32" s="64">
        <f>VLOOKUP($A32,'Return Data'!$B$7:$R$2843,3,0)</f>
        <v>44315</v>
      </c>
      <c r="C32" s="65">
        <f>VLOOKUP($A32,'Return Data'!$B$7:$R$2843,4,0)</f>
        <v>21.23</v>
      </c>
      <c r="D32" s="65">
        <f>VLOOKUP($A32,'Return Data'!$B$7:$R$2843,10,0)</f>
        <v>13.4687</v>
      </c>
      <c r="E32" s="66">
        <f t="shared" si="0"/>
        <v>5</v>
      </c>
      <c r="F32" s="65">
        <f>VLOOKUP($A32,'Return Data'!$B$7:$R$2843,11,0)</f>
        <v>35.050899999999999</v>
      </c>
      <c r="G32" s="66">
        <f t="shared" si="1"/>
        <v>7</v>
      </c>
      <c r="H32" s="65">
        <f>VLOOKUP($A32,'Return Data'!$B$7:$R$2843,12,0)</f>
        <v>44.127600000000001</v>
      </c>
      <c r="I32" s="66">
        <f t="shared" si="2"/>
        <v>5</v>
      </c>
      <c r="J32" s="65">
        <f>VLOOKUP($A32,'Return Data'!$B$7:$R$2843,13,0)</f>
        <v>77.805700000000002</v>
      </c>
      <c r="K32" s="66">
        <f t="shared" si="3"/>
        <v>2</v>
      </c>
      <c r="L32" s="65">
        <f>VLOOKUP($A32,'Return Data'!$B$7:$R$2843,17,0)</f>
        <v>25.665800000000001</v>
      </c>
      <c r="M32" s="66">
        <f t="shared" si="4"/>
        <v>2</v>
      </c>
      <c r="N32" s="65">
        <f>VLOOKUP($A32,'Return Data'!$B$7:$R$2843,14,0)</f>
        <v>16.241099999999999</v>
      </c>
      <c r="O32" s="66">
        <f t="shared" si="6"/>
        <v>3</v>
      </c>
      <c r="P32" s="65">
        <f>VLOOKUP($A32,'Return Data'!$B$7:$R$2843,15,0)</f>
        <v>17.338999999999999</v>
      </c>
      <c r="Q32" s="66">
        <f t="shared" si="7"/>
        <v>3</v>
      </c>
      <c r="R32" s="65">
        <f>VLOOKUP($A32,'Return Data'!$B$7:$R$2843,16,0)</f>
        <v>13.001899999999999</v>
      </c>
      <c r="S32" s="67">
        <f t="shared" si="5"/>
        <v>23</v>
      </c>
    </row>
    <row r="33" spans="1:19" x14ac:dyDescent="0.3">
      <c r="A33" s="63" t="s">
        <v>1283</v>
      </c>
      <c r="B33" s="64">
        <f>VLOOKUP($A33,'Return Data'!$B$7:$R$2843,3,0)</f>
        <v>44315</v>
      </c>
      <c r="C33" s="65">
        <f>VLOOKUP($A33,'Return Data'!$B$7:$R$2843,4,0)</f>
        <v>182.67</v>
      </c>
      <c r="D33" s="65">
        <f>VLOOKUP($A33,'Return Data'!$B$7:$R$2843,10,0)</f>
        <v>11.275600000000001</v>
      </c>
      <c r="E33" s="66">
        <f t="shared" si="0"/>
        <v>14</v>
      </c>
      <c r="F33" s="65">
        <f>VLOOKUP($A33,'Return Data'!$B$7:$R$2843,11,0)</f>
        <v>30.329599999999999</v>
      </c>
      <c r="G33" s="66">
        <f t="shared" si="1"/>
        <v>17</v>
      </c>
      <c r="H33" s="65">
        <f>VLOOKUP($A33,'Return Data'!$B$7:$R$2843,12,0)</f>
        <v>37.635599999999997</v>
      </c>
      <c r="I33" s="66">
        <f t="shared" si="2"/>
        <v>15</v>
      </c>
      <c r="J33" s="65">
        <f>VLOOKUP($A33,'Return Data'!$B$7:$R$2843,13,0)</f>
        <v>57.000399999999999</v>
      </c>
      <c r="K33" s="66">
        <f t="shared" si="3"/>
        <v>14</v>
      </c>
      <c r="L33" s="65">
        <f>VLOOKUP($A33,'Return Data'!$B$7:$R$2843,17,0)</f>
        <v>12.8101</v>
      </c>
      <c r="M33" s="66">
        <f t="shared" si="4"/>
        <v>21</v>
      </c>
      <c r="N33" s="65">
        <f>VLOOKUP($A33,'Return Data'!$B$7:$R$2843,14,0)</f>
        <v>6.9142999999999999</v>
      </c>
      <c r="O33" s="66">
        <f t="shared" si="6"/>
        <v>23</v>
      </c>
      <c r="P33" s="65">
        <f>VLOOKUP($A33,'Return Data'!$B$7:$R$2843,15,0)</f>
        <v>14.724600000000001</v>
      </c>
      <c r="Q33" s="66">
        <f t="shared" si="7"/>
        <v>11</v>
      </c>
      <c r="R33" s="65">
        <f>VLOOKUP($A33,'Return Data'!$B$7:$R$2843,16,0)</f>
        <v>15.2059</v>
      </c>
      <c r="S33" s="67">
        <f t="shared" si="5"/>
        <v>15</v>
      </c>
    </row>
    <row r="34" spans="1:19" x14ac:dyDescent="0.3">
      <c r="A34" s="63" t="s">
        <v>1285</v>
      </c>
      <c r="B34" s="64">
        <f>VLOOKUP($A34,'Return Data'!$B$7:$R$2843,3,0)</f>
        <v>44315</v>
      </c>
      <c r="C34" s="65">
        <f>VLOOKUP($A34,'Return Data'!$B$7:$R$2843,4,0)</f>
        <v>327.06220000000002</v>
      </c>
      <c r="D34" s="65">
        <f>VLOOKUP($A34,'Return Data'!$B$7:$R$2843,10,0)</f>
        <v>23.6738</v>
      </c>
      <c r="E34" s="66">
        <f t="shared" si="0"/>
        <v>1</v>
      </c>
      <c r="F34" s="65">
        <f>VLOOKUP($A34,'Return Data'!$B$7:$R$2843,11,0)</f>
        <v>45.719799999999999</v>
      </c>
      <c r="G34" s="66">
        <f t="shared" si="1"/>
        <v>1</v>
      </c>
      <c r="H34" s="65">
        <f>VLOOKUP($A34,'Return Data'!$B$7:$R$2843,12,0)</f>
        <v>63.848199999999999</v>
      </c>
      <c r="I34" s="66">
        <f t="shared" si="2"/>
        <v>1</v>
      </c>
      <c r="J34" s="65">
        <f>VLOOKUP($A34,'Return Data'!$B$7:$R$2843,13,0)</f>
        <v>104.49</v>
      </c>
      <c r="K34" s="66">
        <f t="shared" si="3"/>
        <v>1</v>
      </c>
      <c r="L34" s="65">
        <f>VLOOKUP($A34,'Return Data'!$B$7:$R$2843,17,0)</f>
        <v>33.2468</v>
      </c>
      <c r="M34" s="66">
        <f t="shared" si="4"/>
        <v>1</v>
      </c>
      <c r="N34" s="65">
        <f>VLOOKUP($A34,'Return Data'!$B$7:$R$2843,14,0)</f>
        <v>21.669</v>
      </c>
      <c r="O34" s="66">
        <f t="shared" si="6"/>
        <v>1</v>
      </c>
      <c r="P34" s="65">
        <f>VLOOKUP($A34,'Return Data'!$B$7:$R$2843,15,0)</f>
        <v>20.604800000000001</v>
      </c>
      <c r="Q34" s="66">
        <f t="shared" si="7"/>
        <v>1</v>
      </c>
      <c r="R34" s="65">
        <f>VLOOKUP($A34,'Return Data'!$B$7:$R$2843,16,0)</f>
        <v>18.923500000000001</v>
      </c>
      <c r="S34" s="67">
        <f t="shared" si="5"/>
        <v>4</v>
      </c>
    </row>
    <row r="35" spans="1:19" x14ac:dyDescent="0.3">
      <c r="A35" s="63" t="s">
        <v>1831</v>
      </c>
      <c r="B35" s="64">
        <f>VLOOKUP($A35,'Return Data'!$B$7:$R$2843,3,0)</f>
        <v>44315</v>
      </c>
      <c r="C35" s="65">
        <f>VLOOKUP($A35,'Return Data'!$B$7:$R$2843,4,0)</f>
        <v>63.680799999999998</v>
      </c>
      <c r="D35" s="65">
        <f>VLOOKUP($A35,'Return Data'!$B$7:$R$2843,10,0)</f>
        <v>9.5078999999999994</v>
      </c>
      <c r="E35" s="66">
        <f t="shared" si="0"/>
        <v>26</v>
      </c>
      <c r="F35" s="65">
        <f>VLOOKUP($A35,'Return Data'!$B$7:$R$2843,11,0)</f>
        <v>32.588000000000001</v>
      </c>
      <c r="G35" s="66">
        <f t="shared" si="1"/>
        <v>11</v>
      </c>
      <c r="H35" s="65">
        <f>VLOOKUP($A35,'Return Data'!$B$7:$R$2843,12,0)</f>
        <v>39.988300000000002</v>
      </c>
      <c r="I35" s="66">
        <f t="shared" si="2"/>
        <v>13</v>
      </c>
      <c r="J35" s="65">
        <f>VLOOKUP($A35,'Return Data'!$B$7:$R$2843,13,0)</f>
        <v>56.361699999999999</v>
      </c>
      <c r="K35" s="66">
        <f t="shared" si="3"/>
        <v>16</v>
      </c>
      <c r="L35" s="65">
        <f>VLOOKUP($A35,'Return Data'!$B$7:$R$2843,17,0)</f>
        <v>13.995100000000001</v>
      </c>
      <c r="M35" s="66">
        <f t="shared" si="4"/>
        <v>16</v>
      </c>
      <c r="N35" s="65">
        <f>VLOOKUP($A35,'Return Data'!$B$7:$R$2843,14,0)</f>
        <v>9.7301000000000002</v>
      </c>
      <c r="O35" s="66">
        <f t="shared" si="6"/>
        <v>14</v>
      </c>
      <c r="P35" s="65">
        <f>VLOOKUP($A35,'Return Data'!$B$7:$R$2843,15,0)</f>
        <v>13.9505</v>
      </c>
      <c r="Q35" s="66">
        <f t="shared" si="7"/>
        <v>12</v>
      </c>
      <c r="R35" s="65">
        <f>VLOOKUP($A35,'Return Data'!$B$7:$R$2843,16,0)</f>
        <v>12.576700000000001</v>
      </c>
      <c r="S35" s="67">
        <f t="shared" si="5"/>
        <v>24</v>
      </c>
    </row>
    <row r="36" spans="1:19" x14ac:dyDescent="0.3">
      <c r="A36" s="63" t="s">
        <v>1833</v>
      </c>
      <c r="B36" s="64">
        <f>VLOOKUP($A36,'Return Data'!$B$7:$R$2843,3,0)</f>
        <v>44315</v>
      </c>
      <c r="C36" s="65">
        <f>VLOOKUP($A36,'Return Data'!$B$7:$R$2843,4,0)</f>
        <v>12.573499999999999</v>
      </c>
      <c r="D36" s="65">
        <f>VLOOKUP($A36,'Return Data'!$B$7:$R$2843,10,0)</f>
        <v>7.3639999999999999</v>
      </c>
      <c r="E36" s="66">
        <f t="shared" si="0"/>
        <v>33</v>
      </c>
      <c r="F36" s="65">
        <f>VLOOKUP($A36,'Return Data'!$B$7:$R$2843,11,0)</f>
        <v>20.002500000000001</v>
      </c>
      <c r="G36" s="66">
        <f t="shared" si="1"/>
        <v>33</v>
      </c>
      <c r="H36" s="65">
        <f>VLOOKUP($A36,'Return Data'!$B$7:$R$2843,12,0)</f>
        <v>24.085899999999999</v>
      </c>
      <c r="I36" s="66">
        <f t="shared" si="2"/>
        <v>34</v>
      </c>
      <c r="J36" s="65">
        <f>VLOOKUP($A36,'Return Data'!$B$7:$R$2843,13,0)</f>
        <v>40.355899999999998</v>
      </c>
      <c r="K36" s="66">
        <f t="shared" si="3"/>
        <v>33</v>
      </c>
      <c r="L36" s="65">
        <f>VLOOKUP($A36,'Return Data'!$B$7:$R$2843,17,0)</f>
        <v>8.9891000000000005</v>
      </c>
      <c r="M36" s="66">
        <f t="shared" ref="M36:M39" si="9">RANK(L36,L$8:L$41,0)</f>
        <v>29</v>
      </c>
      <c r="N36" s="65"/>
      <c r="O36" s="66"/>
      <c r="P36" s="65"/>
      <c r="Q36" s="66"/>
      <c r="R36" s="65">
        <f>VLOOKUP($A36,'Return Data'!$B$7:$R$2843,16,0)</f>
        <v>9.2584</v>
      </c>
      <c r="S36" s="67">
        <f t="shared" si="5"/>
        <v>33</v>
      </c>
    </row>
    <row r="37" spans="1:19" x14ac:dyDescent="0.3">
      <c r="A37" s="63" t="s">
        <v>1288</v>
      </c>
      <c r="B37" s="64">
        <f>VLOOKUP($A37,'Return Data'!$B$7:$R$2843,3,0)</f>
        <v>44315</v>
      </c>
      <c r="C37" s="65">
        <f>VLOOKUP($A37,'Return Data'!$B$7:$R$2843,4,0)</f>
        <v>13.3398</v>
      </c>
      <c r="D37" s="65">
        <f>VLOOKUP($A37,'Return Data'!$B$7:$R$2843,10,0)</f>
        <v>12.4298</v>
      </c>
      <c r="E37" s="66">
        <f t="shared" si="0"/>
        <v>8</v>
      </c>
      <c r="F37" s="65">
        <f>VLOOKUP($A37,'Return Data'!$B$7:$R$2843,11,0)</f>
        <v>29.728000000000002</v>
      </c>
      <c r="G37" s="66">
        <f t="shared" si="1"/>
        <v>18</v>
      </c>
      <c r="H37" s="65">
        <f>VLOOKUP($A37,'Return Data'!$B$7:$R$2843,12,0)</f>
        <v>35.673200000000001</v>
      </c>
      <c r="I37" s="66">
        <f t="shared" si="2"/>
        <v>21</v>
      </c>
      <c r="J37" s="65">
        <f>VLOOKUP($A37,'Return Data'!$B$7:$R$2843,13,0)</f>
        <v>56.430900000000001</v>
      </c>
      <c r="K37" s="66">
        <f t="shared" ref="K37" si="10">RANK(J37,J$8:J$41,0)</f>
        <v>15</v>
      </c>
      <c r="L37" s="65"/>
      <c r="M37" s="66"/>
      <c r="N37" s="65"/>
      <c r="O37" s="66"/>
      <c r="P37" s="65"/>
      <c r="Q37" s="66"/>
      <c r="R37" s="65">
        <f>VLOOKUP($A37,'Return Data'!$B$7:$R$2843,16,0)</f>
        <v>19.125800000000002</v>
      </c>
      <c r="S37" s="67">
        <f t="shared" si="5"/>
        <v>2</v>
      </c>
    </row>
    <row r="38" spans="1:19" x14ac:dyDescent="0.3">
      <c r="A38" s="102" t="s">
        <v>1811</v>
      </c>
      <c r="B38" s="64">
        <f>VLOOKUP($A38,'Return Data'!$B$7:$R$2843,3,0)</f>
        <v>44315</v>
      </c>
      <c r="C38" s="65">
        <f>VLOOKUP($A38,'Return Data'!$B$7:$R$2843,4,0)</f>
        <v>13.5731</v>
      </c>
      <c r="D38" s="65">
        <f>VLOOKUP($A38,'Return Data'!$B$7:$R$2843,10,0)</f>
        <v>8.5553000000000008</v>
      </c>
      <c r="E38" s="66">
        <f t="shared" si="0"/>
        <v>30</v>
      </c>
      <c r="F38" s="65">
        <f>VLOOKUP($A38,'Return Data'!$B$7:$R$2843,11,0)</f>
        <v>21.258800000000001</v>
      </c>
      <c r="G38" s="66">
        <f t="shared" si="1"/>
        <v>32</v>
      </c>
      <c r="H38" s="65">
        <f>VLOOKUP($A38,'Return Data'!$B$7:$R$2843,12,0)</f>
        <v>29.581099999999999</v>
      </c>
      <c r="I38" s="66">
        <f t="shared" si="2"/>
        <v>30</v>
      </c>
      <c r="J38" s="65">
        <f>VLOOKUP($A38,'Return Data'!$B$7:$R$2843,13,0)</f>
        <v>43.453099999999999</v>
      </c>
      <c r="K38" s="66">
        <f t="shared" si="3"/>
        <v>31</v>
      </c>
      <c r="L38" s="65">
        <f>VLOOKUP($A38,'Return Data'!$B$7:$R$2843,17,0)</f>
        <v>13.9597</v>
      </c>
      <c r="M38" s="66">
        <f t="shared" si="9"/>
        <v>17</v>
      </c>
      <c r="N38" s="65"/>
      <c r="O38" s="66"/>
      <c r="P38" s="65"/>
      <c r="Q38" s="66"/>
      <c r="R38" s="65">
        <f>VLOOKUP($A38,'Return Data'!$B$7:$R$2843,16,0)</f>
        <v>12.236000000000001</v>
      </c>
      <c r="S38" s="67">
        <f t="shared" si="5"/>
        <v>27</v>
      </c>
    </row>
    <row r="39" spans="1:19" x14ac:dyDescent="0.3">
      <c r="A39" s="63" t="s">
        <v>1835</v>
      </c>
      <c r="B39" s="64">
        <f>VLOOKUP($A39,'Return Data'!$B$7:$R$2843,3,0)</f>
        <v>44315</v>
      </c>
      <c r="C39" s="65">
        <f>VLOOKUP($A39,'Return Data'!$B$7:$R$2843,4,0)</f>
        <v>128.19999999999999</v>
      </c>
      <c r="D39" s="65">
        <f>VLOOKUP($A39,'Return Data'!$B$7:$R$2843,10,0)</f>
        <v>9.2645</v>
      </c>
      <c r="E39" s="66">
        <f t="shared" si="0"/>
        <v>27</v>
      </c>
      <c r="F39" s="65">
        <f>VLOOKUP($A39,'Return Data'!$B$7:$R$2843,11,0)</f>
        <v>23.518599999999999</v>
      </c>
      <c r="G39" s="66">
        <f t="shared" si="1"/>
        <v>30</v>
      </c>
      <c r="H39" s="65">
        <f>VLOOKUP($A39,'Return Data'!$B$7:$R$2843,12,0)</f>
        <v>28.883099999999999</v>
      </c>
      <c r="I39" s="66">
        <f t="shared" si="2"/>
        <v>31</v>
      </c>
      <c r="J39" s="65">
        <f>VLOOKUP($A39,'Return Data'!$B$7:$R$2843,13,0)</f>
        <v>45.0062</v>
      </c>
      <c r="K39" s="66">
        <f t="shared" si="3"/>
        <v>30</v>
      </c>
      <c r="L39" s="65">
        <f>VLOOKUP($A39,'Return Data'!$B$7:$R$2843,17,0)</f>
        <v>6.3179999999999996</v>
      </c>
      <c r="M39" s="66">
        <f t="shared" si="9"/>
        <v>32</v>
      </c>
      <c r="N39" s="65">
        <f>VLOOKUP($A39,'Return Data'!$B$7:$R$2843,14,0)</f>
        <v>3.7711999999999999</v>
      </c>
      <c r="O39" s="66">
        <f t="shared" si="6"/>
        <v>29</v>
      </c>
      <c r="P39" s="65">
        <f>VLOOKUP($A39,'Return Data'!$B$7:$R$2843,15,0)</f>
        <v>8.9324999999999992</v>
      </c>
      <c r="Q39" s="66">
        <f t="shared" si="7"/>
        <v>27</v>
      </c>
      <c r="R39" s="65">
        <f>VLOOKUP($A39,'Return Data'!$B$7:$R$2843,16,0)</f>
        <v>9.8077000000000005</v>
      </c>
      <c r="S39" s="67">
        <f t="shared" si="5"/>
        <v>32</v>
      </c>
    </row>
    <row r="40" spans="1:19" x14ac:dyDescent="0.3">
      <c r="A40" s="63" t="s">
        <v>1821</v>
      </c>
      <c r="B40" s="64">
        <f>VLOOKUP($A40,'Return Data'!$B$7:$R$2843,3,0)</f>
        <v>44315</v>
      </c>
      <c r="C40" s="65">
        <f>VLOOKUP($A40,'Return Data'!$B$7:$R$2843,4,0)</f>
        <v>27.3</v>
      </c>
      <c r="D40" s="65">
        <f>VLOOKUP($A40,'Return Data'!$B$7:$R$2843,10,0)</f>
        <v>11.201599999999999</v>
      </c>
      <c r="E40" s="66">
        <f t="shared" si="0"/>
        <v>16</v>
      </c>
      <c r="F40" s="65">
        <f>VLOOKUP($A40,'Return Data'!$B$7:$R$2843,11,0)</f>
        <v>28.4102</v>
      </c>
      <c r="G40" s="66">
        <f t="shared" si="1"/>
        <v>22</v>
      </c>
      <c r="H40" s="65">
        <f>VLOOKUP($A40,'Return Data'!$B$7:$R$2843,12,0)</f>
        <v>36.773499999999999</v>
      </c>
      <c r="I40" s="66">
        <f t="shared" si="2"/>
        <v>17</v>
      </c>
      <c r="J40" s="65">
        <f>VLOOKUP($A40,'Return Data'!$B$7:$R$2843,13,0)</f>
        <v>57.530299999999997</v>
      </c>
      <c r="K40" s="66">
        <f t="shared" si="3"/>
        <v>12</v>
      </c>
      <c r="L40" s="65">
        <f>VLOOKUP($A40,'Return Data'!$B$7:$R$2843,17,0)</f>
        <v>17.7636</v>
      </c>
      <c r="M40" s="66">
        <f t="shared" si="4"/>
        <v>7</v>
      </c>
      <c r="N40" s="65">
        <f>VLOOKUP($A40,'Return Data'!$B$7:$R$2843,14,0)</f>
        <v>12.7453</v>
      </c>
      <c r="O40" s="66">
        <f t="shared" si="6"/>
        <v>9</v>
      </c>
      <c r="P40" s="65">
        <f>VLOOKUP($A40,'Return Data'!$B$7:$R$2843,15,0)</f>
        <v>13.798</v>
      </c>
      <c r="Q40" s="66">
        <f t="shared" si="7"/>
        <v>13</v>
      </c>
      <c r="R40" s="65">
        <f>VLOOKUP($A40,'Return Data'!$B$7:$R$2843,16,0)</f>
        <v>10.6846</v>
      </c>
      <c r="S40" s="67">
        <f t="shared" si="5"/>
        <v>31</v>
      </c>
    </row>
    <row r="41" spans="1:19" x14ac:dyDescent="0.3">
      <c r="A41" s="63" t="s">
        <v>1896</v>
      </c>
      <c r="B41" s="64">
        <f>VLOOKUP($A41,'Return Data'!$B$7:$R$2843,3,0)</f>
        <v>44315</v>
      </c>
      <c r="C41" s="65">
        <f>VLOOKUP($A41,'Return Data'!$B$7:$R$2843,4,0)</f>
        <v>215.33840000000001</v>
      </c>
      <c r="D41" s="65">
        <f>VLOOKUP($A41,'Return Data'!$B$7:$R$2843,10,0)</f>
        <v>10.4781</v>
      </c>
      <c r="E41" s="66">
        <f t="shared" si="0"/>
        <v>20</v>
      </c>
      <c r="F41" s="65">
        <f>VLOOKUP($A41,'Return Data'!$B$7:$R$2843,11,0)</f>
        <v>31.815100000000001</v>
      </c>
      <c r="G41" s="66">
        <f t="shared" si="1"/>
        <v>14</v>
      </c>
      <c r="H41" s="65">
        <f>VLOOKUP($A41,'Return Data'!$B$7:$R$2843,12,0)</f>
        <v>47.212699999999998</v>
      </c>
      <c r="I41" s="66">
        <f t="shared" si="2"/>
        <v>3</v>
      </c>
      <c r="J41" s="65">
        <f>VLOOKUP($A41,'Return Data'!$B$7:$R$2843,13,0)</f>
        <v>69.038200000000003</v>
      </c>
      <c r="K41" s="66">
        <f t="shared" si="3"/>
        <v>4</v>
      </c>
      <c r="L41" s="65">
        <f>VLOOKUP($A41,'Return Data'!$B$7:$R$2843,17,0)</f>
        <v>22.316800000000001</v>
      </c>
      <c r="M41" s="66">
        <f t="shared" si="4"/>
        <v>4</v>
      </c>
      <c r="N41" s="65">
        <f>VLOOKUP($A41,'Return Data'!$B$7:$R$2843,14,0)</f>
        <v>15.9618</v>
      </c>
      <c r="O41" s="66">
        <f t="shared" si="6"/>
        <v>4</v>
      </c>
      <c r="P41" s="65">
        <f>VLOOKUP($A41,'Return Data'!$B$7:$R$2843,15,0)</f>
        <v>16.9239</v>
      </c>
      <c r="Q41" s="66">
        <f t="shared" si="7"/>
        <v>4</v>
      </c>
      <c r="R41" s="65">
        <f>VLOOKUP($A41,'Return Data'!$B$7:$R$2843,16,0)</f>
        <v>15.716100000000001</v>
      </c>
      <c r="S41" s="67">
        <f t="shared" si="5"/>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11.214897058823528</v>
      </c>
      <c r="E43" s="74"/>
      <c r="F43" s="75">
        <f>AVERAGE(F8:F41)</f>
        <v>30.29431470588235</v>
      </c>
      <c r="G43" s="74"/>
      <c r="H43" s="75">
        <f>AVERAGE(H8:H41)</f>
        <v>37.576691176470597</v>
      </c>
      <c r="I43" s="74"/>
      <c r="J43" s="75">
        <f>AVERAGE(J8:J41)</f>
        <v>56.300726470588231</v>
      </c>
      <c r="K43" s="74"/>
      <c r="L43" s="75">
        <f>AVERAGE(L8:L41)</f>
        <v>15.101474999999997</v>
      </c>
      <c r="M43" s="74"/>
      <c r="N43" s="75">
        <f>AVERAGE(N8:N41)</f>
        <v>10.408793103448275</v>
      </c>
      <c r="O43" s="74"/>
      <c r="P43" s="75">
        <f>AVERAGE(P8:P41)</f>
        <v>13.806248148148146</v>
      </c>
      <c r="Q43" s="74"/>
      <c r="R43" s="75">
        <f>AVERAGE(R8:R41)</f>
        <v>14.627838235294119</v>
      </c>
      <c r="S43" s="76"/>
    </row>
    <row r="44" spans="1:19" x14ac:dyDescent="0.3">
      <c r="A44" s="73" t="s">
        <v>28</v>
      </c>
      <c r="B44" s="74"/>
      <c r="C44" s="74"/>
      <c r="D44" s="75">
        <f>MIN(D8:D41)</f>
        <v>5.5754000000000001</v>
      </c>
      <c r="E44" s="74"/>
      <c r="F44" s="75">
        <f>MIN(F8:F41)</f>
        <v>19.354700000000001</v>
      </c>
      <c r="G44" s="74"/>
      <c r="H44" s="75">
        <f>MIN(H8:H41)</f>
        <v>24.085899999999999</v>
      </c>
      <c r="I44" s="74"/>
      <c r="J44" s="75">
        <f>MIN(J8:J41)</f>
        <v>35.697299999999998</v>
      </c>
      <c r="K44" s="74"/>
      <c r="L44" s="75">
        <f>MIN(L8:L41)</f>
        <v>6.3179999999999996</v>
      </c>
      <c r="M44" s="74"/>
      <c r="N44" s="75">
        <f>MIN(N8:N41)</f>
        <v>3.7711999999999999</v>
      </c>
      <c r="O44" s="74"/>
      <c r="P44" s="75">
        <f>MIN(P8:P41)</f>
        <v>8.9324999999999992</v>
      </c>
      <c r="Q44" s="74"/>
      <c r="R44" s="75">
        <f>MIN(R8:R41)</f>
        <v>8.8148999999999997</v>
      </c>
      <c r="S44" s="76"/>
    </row>
    <row r="45" spans="1:19" ht="15" thickBot="1" x14ac:dyDescent="0.35">
      <c r="A45" s="77" t="s">
        <v>29</v>
      </c>
      <c r="B45" s="78"/>
      <c r="C45" s="78"/>
      <c r="D45" s="79">
        <f>MAX(D8:D41)</f>
        <v>23.6738</v>
      </c>
      <c r="E45" s="78"/>
      <c r="F45" s="79">
        <f>MAX(F8:F41)</f>
        <v>45.719799999999999</v>
      </c>
      <c r="G45" s="78"/>
      <c r="H45" s="79">
        <f>MAX(H8:H41)</f>
        <v>63.848199999999999</v>
      </c>
      <c r="I45" s="78"/>
      <c r="J45" s="79">
        <f>MAX(J8:J41)</f>
        <v>104.49</v>
      </c>
      <c r="K45" s="78"/>
      <c r="L45" s="79">
        <f>MAX(L8:L41)</f>
        <v>33.2468</v>
      </c>
      <c r="M45" s="78"/>
      <c r="N45" s="79">
        <f>MAX(N8:N41)</f>
        <v>21.669</v>
      </c>
      <c r="O45" s="78"/>
      <c r="P45" s="79">
        <f>MAX(P8:P41)</f>
        <v>20.604800000000001</v>
      </c>
      <c r="Q45" s="78"/>
      <c r="R45" s="79">
        <f>MAX(R8:R41)</f>
        <v>22.337700000000002</v>
      </c>
      <c r="S45" s="80"/>
    </row>
    <row r="46" spans="1:19" x14ac:dyDescent="0.3">
      <c r="A46" s="112" t="s">
        <v>432</v>
      </c>
    </row>
    <row r="47" spans="1:19" x14ac:dyDescent="0.3">
      <c r="A47" s="14" t="s">
        <v>340</v>
      </c>
    </row>
  </sheetData>
  <sheetProtection algorithmName="SHA-512" hashValue="4cSW69Gj5ZKmSAk4rknH6+8PtbFVymPH3vEoHrMMhlf5VJmhBrzzH7hHhNkdCPS9iICyUMCCOnDgTUNGyb0BGA==" saltValue="Vw7O1Roi0s5XP5XTtIj8o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44315</v>
      </c>
      <c r="C8" s="65">
        <f>VLOOKUP($A8,'Return Data'!$B$7:$R$2843,4,0)</f>
        <v>61.810499999999998</v>
      </c>
      <c r="D8" s="65">
        <f>VLOOKUP($A8,'Return Data'!$B$7:$R$2843,10,0)</f>
        <v>15.9474</v>
      </c>
      <c r="E8" s="66">
        <f>RANK(D8,D$8:D$23,0)</f>
        <v>2</v>
      </c>
      <c r="F8" s="65">
        <f>VLOOKUP($A8,'Return Data'!$B$7:$R$2843,11,0)</f>
        <v>39.143900000000002</v>
      </c>
      <c r="G8" s="66">
        <f>RANK(F8,F$8:F$23,0)</f>
        <v>3</v>
      </c>
      <c r="H8" s="65">
        <f>VLOOKUP($A8,'Return Data'!$B$7:$R$2843,12,0)</f>
        <v>51.574300000000001</v>
      </c>
      <c r="I8" s="66">
        <f>RANK(H8,H$8:H$23,0)</f>
        <v>3</v>
      </c>
      <c r="J8" s="65">
        <f>VLOOKUP($A8,'Return Data'!$B$7:$R$2843,13,0)</f>
        <v>69.738699999999994</v>
      </c>
      <c r="K8" s="66">
        <f>RANK(J8,J$8:J$23,0)</f>
        <v>3</v>
      </c>
      <c r="L8" s="65">
        <f>VLOOKUP($A8,'Return Data'!$B$7:$R$2843,17,0)</f>
        <v>9.9169</v>
      </c>
      <c r="M8" s="66">
        <f>RANK(L8,L$8:L$23,0)</f>
        <v>14</v>
      </c>
      <c r="N8" s="65">
        <f>VLOOKUP($A8,'Return Data'!$B$7:$R$2843,14,0)</f>
        <v>-0.93700000000000006</v>
      </c>
      <c r="O8" s="66">
        <f>RANK(N8,N$8:N$23,0)</f>
        <v>12</v>
      </c>
      <c r="P8" s="65">
        <f>VLOOKUP($A8,'Return Data'!$B$7:$R$2843,15,0)</f>
        <v>9.6826000000000008</v>
      </c>
      <c r="Q8" s="66">
        <f>RANK(P8,P$8:P$23,0)</f>
        <v>11</v>
      </c>
      <c r="R8" s="65">
        <f>VLOOKUP($A8,'Return Data'!$B$7:$R$2843,16,0)</f>
        <v>14.9192</v>
      </c>
      <c r="S8" s="67">
        <f>RANK(R8,R$8:R$23,0)</f>
        <v>7</v>
      </c>
    </row>
    <row r="9" spans="1:20" x14ac:dyDescent="0.3">
      <c r="A9" s="63" t="s">
        <v>31</v>
      </c>
      <c r="B9" s="64">
        <f>VLOOKUP($A9,'Return Data'!$B$7:$R$2843,3,0)</f>
        <v>44315</v>
      </c>
      <c r="C9" s="65">
        <f>VLOOKUP($A9,'Return Data'!$B$7:$R$2843,4,0)</f>
        <v>351.06900000000002</v>
      </c>
      <c r="D9" s="65">
        <f>VLOOKUP($A9,'Return Data'!$B$7:$R$2843,10,0)</f>
        <v>8.8447999999999993</v>
      </c>
      <c r="E9" s="66">
        <f t="shared" ref="E9:E23" si="0">RANK(D9,D$8:D$23,0)</f>
        <v>15</v>
      </c>
      <c r="F9" s="65">
        <f>VLOOKUP($A9,'Return Data'!$B$7:$R$2843,11,0)</f>
        <v>28.56</v>
      </c>
      <c r="G9" s="66">
        <f t="shared" ref="G9:G23" si="1">RANK(F9,F$8:F$23,0)</f>
        <v>11</v>
      </c>
      <c r="H9" s="65">
        <f>VLOOKUP($A9,'Return Data'!$B$7:$R$2843,12,0)</f>
        <v>36.3523</v>
      </c>
      <c r="I9" s="66">
        <f t="shared" ref="I9:I23" si="2">RANK(H9,H$8:H$23,0)</f>
        <v>11</v>
      </c>
      <c r="J9" s="65">
        <f>VLOOKUP($A9,'Return Data'!$B$7:$R$2843,13,0)</f>
        <v>59.8384</v>
      </c>
      <c r="K9" s="66">
        <f t="shared" ref="K9:K23" si="3">RANK(J9,J$8:J$23,0)</f>
        <v>10</v>
      </c>
      <c r="L9" s="65">
        <f>VLOOKUP($A9,'Return Data'!$B$7:$R$2843,17,0)</f>
        <v>8.2391000000000005</v>
      </c>
      <c r="M9" s="66">
        <f t="shared" ref="M9:M23" si="4">RANK(L9,L$8:L$23,0)</f>
        <v>16</v>
      </c>
      <c r="N9" s="65">
        <f>VLOOKUP($A9,'Return Data'!$B$7:$R$2843,14,0)</f>
        <v>5.5788000000000002</v>
      </c>
      <c r="O9" s="66">
        <f t="shared" ref="O9:O23" si="5">RANK(N9,N$8:N$23,0)</f>
        <v>7</v>
      </c>
      <c r="P9" s="65">
        <f>VLOOKUP($A9,'Return Data'!$B$7:$R$2843,15,0)</f>
        <v>12.144500000000001</v>
      </c>
      <c r="Q9" s="66">
        <f t="shared" ref="Q9:Q23" si="6">RANK(P9,P$8:P$23,0)</f>
        <v>7</v>
      </c>
      <c r="R9" s="65">
        <f>VLOOKUP($A9,'Return Data'!$B$7:$R$2843,16,0)</f>
        <v>13.9452</v>
      </c>
      <c r="S9" s="67">
        <f t="shared" ref="S9:S23" si="7">RANK(R9,R$8:R$23,0)</f>
        <v>10</v>
      </c>
    </row>
    <row r="10" spans="1:20" x14ac:dyDescent="0.3">
      <c r="A10" s="63" t="s">
        <v>32</v>
      </c>
      <c r="B10" s="64">
        <f>VLOOKUP($A10,'Return Data'!$B$7:$R$2843,3,0)</f>
        <v>44315</v>
      </c>
      <c r="C10" s="65">
        <f>VLOOKUP($A10,'Return Data'!$B$7:$R$2843,4,0)</f>
        <v>197.69</v>
      </c>
      <c r="D10" s="65">
        <f>VLOOKUP($A10,'Return Data'!$B$7:$R$2843,10,0)</f>
        <v>12.209099999999999</v>
      </c>
      <c r="E10" s="66">
        <f t="shared" si="0"/>
        <v>6</v>
      </c>
      <c r="F10" s="65">
        <f>VLOOKUP($A10,'Return Data'!$B$7:$R$2843,11,0)</f>
        <v>34.090800000000002</v>
      </c>
      <c r="G10" s="66">
        <f t="shared" si="1"/>
        <v>6</v>
      </c>
      <c r="H10" s="65">
        <f>VLOOKUP($A10,'Return Data'!$B$7:$R$2843,12,0)</f>
        <v>37.849499999999999</v>
      </c>
      <c r="I10" s="66">
        <f t="shared" si="2"/>
        <v>9</v>
      </c>
      <c r="J10" s="65">
        <f>VLOOKUP($A10,'Return Data'!$B$7:$R$2843,13,0)</f>
        <v>66.812899999999999</v>
      </c>
      <c r="K10" s="66">
        <f t="shared" si="3"/>
        <v>5</v>
      </c>
      <c r="L10" s="65">
        <f>VLOOKUP($A10,'Return Data'!$B$7:$R$2843,17,0)</f>
        <v>16.120999999999999</v>
      </c>
      <c r="M10" s="66">
        <f t="shared" si="4"/>
        <v>2</v>
      </c>
      <c r="N10" s="65">
        <f>VLOOKUP($A10,'Return Data'!$B$7:$R$2843,14,0)</f>
        <v>10.851000000000001</v>
      </c>
      <c r="O10" s="66">
        <f t="shared" si="5"/>
        <v>2</v>
      </c>
      <c r="P10" s="65">
        <f>VLOOKUP($A10,'Return Data'!$B$7:$R$2843,15,0)</f>
        <v>11.988</v>
      </c>
      <c r="Q10" s="66">
        <f t="shared" si="6"/>
        <v>8</v>
      </c>
      <c r="R10" s="65">
        <f>VLOOKUP($A10,'Return Data'!$B$7:$R$2843,16,0)</f>
        <v>19.549199999999999</v>
      </c>
      <c r="S10" s="67">
        <f t="shared" si="7"/>
        <v>1</v>
      </c>
    </row>
    <row r="11" spans="1:20" x14ac:dyDescent="0.3">
      <c r="A11" s="63" t="s">
        <v>33</v>
      </c>
      <c r="B11" s="64">
        <f>VLOOKUP($A11,'Return Data'!$B$7:$R$2843,3,0)</f>
        <v>44315</v>
      </c>
      <c r="C11" s="65">
        <f>VLOOKUP($A11,'Return Data'!$B$7:$R$2843,4,0)</f>
        <v>13.18</v>
      </c>
      <c r="D11" s="65">
        <f>VLOOKUP($A11,'Return Data'!$B$7:$R$2843,10,0)</f>
        <v>13.2302</v>
      </c>
      <c r="E11" s="66">
        <f t="shared" si="0"/>
        <v>4</v>
      </c>
      <c r="F11" s="65">
        <f>VLOOKUP($A11,'Return Data'!$B$7:$R$2843,11,0)</f>
        <v>28.5854</v>
      </c>
      <c r="G11" s="66">
        <f t="shared" si="1"/>
        <v>10</v>
      </c>
      <c r="H11" s="65">
        <f>VLOOKUP($A11,'Return Data'!$B$7:$R$2843,12,0)</f>
        <v>37.578299999999999</v>
      </c>
      <c r="I11" s="66">
        <f t="shared" si="2"/>
        <v>10</v>
      </c>
      <c r="J11" s="65">
        <f>VLOOKUP($A11,'Return Data'!$B$7:$R$2843,13,0)</f>
        <v>53.792299999999997</v>
      </c>
      <c r="K11" s="66">
        <f t="shared" si="3"/>
        <v>12</v>
      </c>
      <c r="L11" s="65">
        <f>VLOOKUP($A11,'Return Data'!$B$7:$R$2843,17,0)</f>
        <v>12.880599999999999</v>
      </c>
      <c r="M11" s="66">
        <f t="shared" si="4"/>
        <v>9</v>
      </c>
      <c r="N11" s="65"/>
      <c r="O11" s="66"/>
      <c r="P11" s="65"/>
      <c r="Q11" s="66"/>
      <c r="R11" s="65">
        <f>VLOOKUP($A11,'Return Data'!$B$7:$R$2843,16,0)</f>
        <v>10.7965</v>
      </c>
      <c r="S11" s="67">
        <f t="shared" si="7"/>
        <v>13</v>
      </c>
    </row>
    <row r="12" spans="1:20" x14ac:dyDescent="0.3">
      <c r="A12" s="63" t="s">
        <v>34</v>
      </c>
      <c r="B12" s="64">
        <f>VLOOKUP($A12,'Return Data'!$B$7:$R$2843,3,0)</f>
        <v>44315</v>
      </c>
      <c r="C12" s="65">
        <f>VLOOKUP($A12,'Return Data'!$B$7:$R$2843,4,0)</f>
        <v>67.650000000000006</v>
      </c>
      <c r="D12" s="65">
        <f>VLOOKUP($A12,'Return Data'!$B$7:$R$2843,10,0)</f>
        <v>21.5197</v>
      </c>
      <c r="E12" s="66">
        <f t="shared" si="0"/>
        <v>1</v>
      </c>
      <c r="F12" s="65">
        <f>VLOOKUP($A12,'Return Data'!$B$7:$R$2843,11,0)</f>
        <v>49.008800000000001</v>
      </c>
      <c r="G12" s="66">
        <f t="shared" si="1"/>
        <v>1</v>
      </c>
      <c r="H12" s="65">
        <f>VLOOKUP($A12,'Return Data'!$B$7:$R$2843,12,0)</f>
        <v>70.962900000000005</v>
      </c>
      <c r="I12" s="66">
        <f t="shared" si="2"/>
        <v>1</v>
      </c>
      <c r="J12" s="65">
        <f>VLOOKUP($A12,'Return Data'!$B$7:$R$2843,13,0)</f>
        <v>100.6823</v>
      </c>
      <c r="K12" s="66">
        <f t="shared" si="3"/>
        <v>1</v>
      </c>
      <c r="L12" s="65">
        <f>VLOOKUP($A12,'Return Data'!$B$7:$R$2843,17,0)</f>
        <v>14.6044</v>
      </c>
      <c r="M12" s="66">
        <f t="shared" si="4"/>
        <v>4</v>
      </c>
      <c r="N12" s="65">
        <f>VLOOKUP($A12,'Return Data'!$B$7:$R$2843,14,0)</f>
        <v>5.3806000000000003</v>
      </c>
      <c r="O12" s="66">
        <f t="shared" si="5"/>
        <v>8</v>
      </c>
      <c r="P12" s="65">
        <f>VLOOKUP($A12,'Return Data'!$B$7:$R$2843,15,0)</f>
        <v>14.9962</v>
      </c>
      <c r="Q12" s="66">
        <f t="shared" si="6"/>
        <v>2</v>
      </c>
      <c r="R12" s="65">
        <f>VLOOKUP($A12,'Return Data'!$B$7:$R$2843,16,0)</f>
        <v>15.643700000000001</v>
      </c>
      <c r="S12" s="67">
        <f t="shared" si="7"/>
        <v>5</v>
      </c>
    </row>
    <row r="13" spans="1:20" x14ac:dyDescent="0.3">
      <c r="A13" s="63" t="s">
        <v>35</v>
      </c>
      <c r="B13" s="64">
        <f>VLOOKUP($A13,'Return Data'!$B$7:$R$2843,3,0)</f>
        <v>44315</v>
      </c>
      <c r="C13" s="65">
        <f>VLOOKUP($A13,'Return Data'!$B$7:$R$2843,4,0)</f>
        <v>14.3582</v>
      </c>
      <c r="D13" s="65">
        <f>VLOOKUP($A13,'Return Data'!$B$7:$R$2843,10,0)</f>
        <v>9.8536000000000001</v>
      </c>
      <c r="E13" s="66">
        <f t="shared" si="0"/>
        <v>12</v>
      </c>
      <c r="F13" s="65">
        <f>VLOOKUP($A13,'Return Data'!$B$7:$R$2843,11,0)</f>
        <v>25.9834</v>
      </c>
      <c r="G13" s="66">
        <f t="shared" si="1"/>
        <v>13</v>
      </c>
      <c r="H13" s="65">
        <f>VLOOKUP($A13,'Return Data'!$B$7:$R$2843,12,0)</f>
        <v>34.240200000000002</v>
      </c>
      <c r="I13" s="66">
        <f t="shared" si="2"/>
        <v>12</v>
      </c>
      <c r="J13" s="65">
        <f>VLOOKUP($A13,'Return Data'!$B$7:$R$2843,13,0)</f>
        <v>48.523400000000002</v>
      </c>
      <c r="K13" s="66">
        <f t="shared" si="3"/>
        <v>14</v>
      </c>
      <c r="L13" s="65">
        <f>VLOOKUP($A13,'Return Data'!$B$7:$R$2843,17,0)</f>
        <v>10.2607</v>
      </c>
      <c r="M13" s="66">
        <f t="shared" si="4"/>
        <v>13</v>
      </c>
      <c r="N13" s="65">
        <f>VLOOKUP($A13,'Return Data'!$B$7:$R$2843,14,0)</f>
        <v>1.8758999999999999</v>
      </c>
      <c r="O13" s="66">
        <f t="shared" si="5"/>
        <v>11</v>
      </c>
      <c r="P13" s="65">
        <f>VLOOKUP($A13,'Return Data'!$B$7:$R$2843,15,0)</f>
        <v>8.2058</v>
      </c>
      <c r="Q13" s="66">
        <f t="shared" si="6"/>
        <v>12</v>
      </c>
      <c r="R13" s="65">
        <f>VLOOKUP($A13,'Return Data'!$B$7:$R$2843,16,0)</f>
        <v>6.6158999999999999</v>
      </c>
      <c r="S13" s="67">
        <f t="shared" si="7"/>
        <v>16</v>
      </c>
    </row>
    <row r="14" spans="1:20" x14ac:dyDescent="0.3">
      <c r="A14" s="63" t="s">
        <v>36</v>
      </c>
      <c r="B14" s="64">
        <f>VLOOKUP($A14,'Return Data'!$B$7:$R$2843,3,0)</f>
        <v>44315</v>
      </c>
      <c r="C14" s="65">
        <f>VLOOKUP($A14,'Return Data'!$B$7:$R$2843,4,0)</f>
        <v>340.166509784867</v>
      </c>
      <c r="D14" s="65">
        <f>VLOOKUP($A14,'Return Data'!$B$7:$R$2843,10,0)</f>
        <v>11.9922</v>
      </c>
      <c r="E14" s="66">
        <f t="shared" si="0"/>
        <v>8</v>
      </c>
      <c r="F14" s="65">
        <f>VLOOKUP($A14,'Return Data'!$B$7:$R$2843,11,0)</f>
        <v>34.646299999999997</v>
      </c>
      <c r="G14" s="66">
        <f t="shared" si="1"/>
        <v>5</v>
      </c>
      <c r="H14" s="65">
        <f>VLOOKUP($A14,'Return Data'!$B$7:$R$2843,12,0)</f>
        <v>40.195999999999998</v>
      </c>
      <c r="I14" s="66">
        <f t="shared" si="2"/>
        <v>7</v>
      </c>
      <c r="J14" s="65">
        <f>VLOOKUP($A14,'Return Data'!$B$7:$R$2843,13,0)</f>
        <v>62.142200000000003</v>
      </c>
      <c r="K14" s="66">
        <f t="shared" si="3"/>
        <v>8</v>
      </c>
      <c r="L14" s="65">
        <f>VLOOKUP($A14,'Return Data'!$B$7:$R$2843,17,0)</f>
        <v>14.074199999999999</v>
      </c>
      <c r="M14" s="66">
        <f t="shared" si="4"/>
        <v>5</v>
      </c>
      <c r="N14" s="65">
        <f>VLOOKUP($A14,'Return Data'!$B$7:$R$2843,14,0)</f>
        <v>9.2390000000000008</v>
      </c>
      <c r="O14" s="66">
        <f t="shared" si="5"/>
        <v>4</v>
      </c>
      <c r="P14" s="65">
        <f>VLOOKUP($A14,'Return Data'!$B$7:$R$2843,15,0)</f>
        <v>15.5784</v>
      </c>
      <c r="Q14" s="66">
        <f t="shared" si="6"/>
        <v>1</v>
      </c>
      <c r="R14" s="65">
        <f>VLOOKUP($A14,'Return Data'!$B$7:$R$2843,16,0)</f>
        <v>15.884399999999999</v>
      </c>
      <c r="S14" s="67">
        <f t="shared" si="7"/>
        <v>4</v>
      </c>
    </row>
    <row r="15" spans="1:20" x14ac:dyDescent="0.3">
      <c r="A15" s="63" t="s">
        <v>37</v>
      </c>
      <c r="B15" s="64">
        <f>VLOOKUP($A15,'Return Data'!$B$7:$R$2843,3,0)</f>
        <v>44315</v>
      </c>
      <c r="C15" s="65">
        <f>VLOOKUP($A15,'Return Data'!$B$7:$R$2843,4,0)</f>
        <v>46.534999999999997</v>
      </c>
      <c r="D15" s="65">
        <f>VLOOKUP($A15,'Return Data'!$B$7:$R$2843,10,0)</f>
        <v>13.2652</v>
      </c>
      <c r="E15" s="66">
        <f t="shared" si="0"/>
        <v>3</v>
      </c>
      <c r="F15" s="65">
        <f>VLOOKUP($A15,'Return Data'!$B$7:$R$2843,11,0)</f>
        <v>31.692900000000002</v>
      </c>
      <c r="G15" s="66">
        <f t="shared" si="1"/>
        <v>8</v>
      </c>
      <c r="H15" s="65">
        <f>VLOOKUP($A15,'Return Data'!$B$7:$R$2843,12,0)</f>
        <v>40.432099999999998</v>
      </c>
      <c r="I15" s="66">
        <f t="shared" si="2"/>
        <v>6</v>
      </c>
      <c r="J15" s="65">
        <f>VLOOKUP($A15,'Return Data'!$B$7:$R$2843,13,0)</f>
        <v>65.451899999999995</v>
      </c>
      <c r="K15" s="66">
        <f t="shared" si="3"/>
        <v>6</v>
      </c>
      <c r="L15" s="65">
        <f>VLOOKUP($A15,'Return Data'!$B$7:$R$2843,17,0)</f>
        <v>13.6996</v>
      </c>
      <c r="M15" s="66">
        <f t="shared" si="4"/>
        <v>6</v>
      </c>
      <c r="N15" s="65">
        <f>VLOOKUP($A15,'Return Data'!$B$7:$R$2843,14,0)</f>
        <v>6.8489000000000004</v>
      </c>
      <c r="O15" s="66">
        <f t="shared" si="5"/>
        <v>6</v>
      </c>
      <c r="P15" s="65">
        <f>VLOOKUP($A15,'Return Data'!$B$7:$R$2843,15,0)</f>
        <v>13.928599999999999</v>
      </c>
      <c r="Q15" s="66">
        <f t="shared" si="6"/>
        <v>5</v>
      </c>
      <c r="R15" s="65">
        <f>VLOOKUP($A15,'Return Data'!$B$7:$R$2843,16,0)</f>
        <v>14.5595</v>
      </c>
      <c r="S15" s="67">
        <f t="shared" si="7"/>
        <v>8</v>
      </c>
    </row>
    <row r="16" spans="1:20" x14ac:dyDescent="0.3">
      <c r="A16" s="63" t="s">
        <v>38</v>
      </c>
      <c r="B16" s="64">
        <f>VLOOKUP($A16,'Return Data'!$B$7:$R$2843,3,0)</f>
        <v>44315</v>
      </c>
      <c r="C16" s="65">
        <f>VLOOKUP($A16,'Return Data'!$B$7:$R$2843,4,0)</f>
        <v>98.118200000000002</v>
      </c>
      <c r="D16" s="65">
        <f>VLOOKUP($A16,'Return Data'!$B$7:$R$2843,10,0)</f>
        <v>13.1777</v>
      </c>
      <c r="E16" s="66">
        <f t="shared" si="0"/>
        <v>5</v>
      </c>
      <c r="F16" s="65">
        <f>VLOOKUP($A16,'Return Data'!$B$7:$R$2843,11,0)</f>
        <v>35.463099999999997</v>
      </c>
      <c r="G16" s="66">
        <f t="shared" si="1"/>
        <v>4</v>
      </c>
      <c r="H16" s="65">
        <f>VLOOKUP($A16,'Return Data'!$B$7:$R$2843,12,0)</f>
        <v>43.172800000000002</v>
      </c>
      <c r="I16" s="66">
        <f t="shared" si="2"/>
        <v>4</v>
      </c>
      <c r="J16" s="65">
        <f>VLOOKUP($A16,'Return Data'!$B$7:$R$2843,13,0)</f>
        <v>67.609399999999994</v>
      </c>
      <c r="K16" s="66">
        <f t="shared" si="3"/>
        <v>4</v>
      </c>
      <c r="L16" s="65">
        <f>VLOOKUP($A16,'Return Data'!$B$7:$R$2843,17,0)</f>
        <v>15.0373</v>
      </c>
      <c r="M16" s="66">
        <f t="shared" si="4"/>
        <v>3</v>
      </c>
      <c r="N16" s="65">
        <f>VLOOKUP($A16,'Return Data'!$B$7:$R$2843,14,0)</f>
        <v>9.4626999999999999</v>
      </c>
      <c r="O16" s="66">
        <f t="shared" si="5"/>
        <v>3</v>
      </c>
      <c r="P16" s="65">
        <f>VLOOKUP($A16,'Return Data'!$B$7:$R$2843,15,0)</f>
        <v>14.482799999999999</v>
      </c>
      <c r="Q16" s="66">
        <f t="shared" si="6"/>
        <v>3</v>
      </c>
      <c r="R16" s="65">
        <f>VLOOKUP($A16,'Return Data'!$B$7:$R$2843,16,0)</f>
        <v>15.443300000000001</v>
      </c>
      <c r="S16" s="67">
        <f t="shared" si="7"/>
        <v>6</v>
      </c>
    </row>
    <row r="17" spans="1:19" x14ac:dyDescent="0.3">
      <c r="A17" s="63" t="s">
        <v>39</v>
      </c>
      <c r="B17" s="64">
        <f>VLOOKUP($A17,'Return Data'!$B$7:$R$2843,3,0)</f>
        <v>44315</v>
      </c>
      <c r="C17" s="65">
        <f>VLOOKUP($A17,'Return Data'!$B$7:$R$2843,4,0)</f>
        <v>66.97</v>
      </c>
      <c r="D17" s="65">
        <f>VLOOKUP($A17,'Return Data'!$B$7:$R$2843,10,0)</f>
        <v>10.3477</v>
      </c>
      <c r="E17" s="66">
        <f t="shared" si="0"/>
        <v>10</v>
      </c>
      <c r="F17" s="65">
        <f>VLOOKUP($A17,'Return Data'!$B$7:$R$2843,11,0)</f>
        <v>32.4041</v>
      </c>
      <c r="G17" s="66">
        <f t="shared" si="1"/>
        <v>7</v>
      </c>
      <c r="H17" s="65">
        <f>VLOOKUP($A17,'Return Data'!$B$7:$R$2843,12,0)</f>
        <v>41.1678</v>
      </c>
      <c r="I17" s="66">
        <f t="shared" si="2"/>
        <v>5</v>
      </c>
      <c r="J17" s="65">
        <f>VLOOKUP($A17,'Return Data'!$B$7:$R$2843,13,0)</f>
        <v>64.262900000000002</v>
      </c>
      <c r="K17" s="66">
        <f t="shared" si="3"/>
        <v>7</v>
      </c>
      <c r="L17" s="65">
        <f>VLOOKUP($A17,'Return Data'!$B$7:$R$2843,17,0)</f>
        <v>9.1293000000000006</v>
      </c>
      <c r="M17" s="66">
        <f t="shared" si="4"/>
        <v>15</v>
      </c>
      <c r="N17" s="65">
        <f>VLOOKUP($A17,'Return Data'!$B$7:$R$2843,14,0)</f>
        <v>8.1214999999999993</v>
      </c>
      <c r="O17" s="66">
        <f t="shared" si="5"/>
        <v>5</v>
      </c>
      <c r="P17" s="65">
        <f>VLOOKUP($A17,'Return Data'!$B$7:$R$2843,15,0)</f>
        <v>11.1076</v>
      </c>
      <c r="Q17" s="66">
        <f t="shared" si="6"/>
        <v>10</v>
      </c>
      <c r="R17" s="65">
        <f>VLOOKUP($A17,'Return Data'!$B$7:$R$2843,16,0)</f>
        <v>13.177099999999999</v>
      </c>
      <c r="S17" s="67">
        <f t="shared" si="7"/>
        <v>12</v>
      </c>
    </row>
    <row r="18" spans="1:19" x14ac:dyDescent="0.3">
      <c r="A18" s="63" t="s">
        <v>40</v>
      </c>
      <c r="B18" s="64">
        <f>VLOOKUP($A18,'Return Data'!$B$7:$R$2843,3,0)</f>
        <v>44315</v>
      </c>
      <c r="C18" s="65">
        <f>VLOOKUP($A18,'Return Data'!$B$7:$R$2843,4,0)</f>
        <v>165.46340000000001</v>
      </c>
      <c r="D18" s="65">
        <f>VLOOKUP($A18,'Return Data'!$B$7:$R$2843,10,0)</f>
        <v>8.4014000000000006</v>
      </c>
      <c r="E18" s="66">
        <f t="shared" si="0"/>
        <v>16</v>
      </c>
      <c r="F18" s="65">
        <f>VLOOKUP($A18,'Return Data'!$B$7:$R$2843,11,0)</f>
        <v>21.8017</v>
      </c>
      <c r="G18" s="66">
        <f t="shared" si="1"/>
        <v>16</v>
      </c>
      <c r="H18" s="65">
        <f>VLOOKUP($A18,'Return Data'!$B$7:$R$2843,12,0)</f>
        <v>27.058700000000002</v>
      </c>
      <c r="I18" s="66">
        <f t="shared" si="2"/>
        <v>16</v>
      </c>
      <c r="J18" s="65">
        <f>VLOOKUP($A18,'Return Data'!$B$7:$R$2843,13,0)</f>
        <v>49.184899999999999</v>
      </c>
      <c r="K18" s="66">
        <f t="shared" si="3"/>
        <v>13</v>
      </c>
      <c r="L18" s="65">
        <f>VLOOKUP($A18,'Return Data'!$B$7:$R$2843,17,0)</f>
        <v>10.9521</v>
      </c>
      <c r="M18" s="66">
        <f t="shared" si="4"/>
        <v>11</v>
      </c>
      <c r="N18" s="65">
        <f>VLOOKUP($A18,'Return Data'!$B$7:$R$2843,14,0)</f>
        <v>5.0038</v>
      </c>
      <c r="O18" s="66">
        <f t="shared" si="5"/>
        <v>10</v>
      </c>
      <c r="P18" s="65">
        <f>VLOOKUP($A18,'Return Data'!$B$7:$R$2843,15,0)</f>
        <v>14.379</v>
      </c>
      <c r="Q18" s="66">
        <f t="shared" si="6"/>
        <v>4</v>
      </c>
      <c r="R18" s="65">
        <f>VLOOKUP($A18,'Return Data'!$B$7:$R$2843,16,0)</f>
        <v>18.128</v>
      </c>
      <c r="S18" s="67">
        <f t="shared" si="7"/>
        <v>2</v>
      </c>
    </row>
    <row r="19" spans="1:19" x14ac:dyDescent="0.3">
      <c r="A19" s="63" t="s">
        <v>41</v>
      </c>
      <c r="B19" s="64">
        <f>VLOOKUP($A19,'Return Data'!$B$7:$R$2843,3,0)</f>
        <v>44315</v>
      </c>
      <c r="C19" s="65">
        <f>VLOOKUP($A19,'Return Data'!$B$7:$R$2843,4,0)</f>
        <v>12.5426</v>
      </c>
      <c r="D19" s="65">
        <f>VLOOKUP($A19,'Return Data'!$B$7:$R$2843,10,0)</f>
        <v>12.031499999999999</v>
      </c>
      <c r="E19" s="66">
        <f t="shared" si="0"/>
        <v>7</v>
      </c>
      <c r="F19" s="65">
        <f>VLOOKUP($A19,'Return Data'!$B$7:$R$2843,11,0)</f>
        <v>25.859000000000002</v>
      </c>
      <c r="G19" s="66">
        <f t="shared" si="1"/>
        <v>14</v>
      </c>
      <c r="H19" s="65">
        <f>VLOOKUP($A19,'Return Data'!$B$7:$R$2843,12,0)</f>
        <v>33.288699999999999</v>
      </c>
      <c r="I19" s="66">
        <f t="shared" si="2"/>
        <v>13</v>
      </c>
      <c r="J19" s="65">
        <f>VLOOKUP($A19,'Return Data'!$B$7:$R$2843,13,0)</f>
        <v>47.761699999999998</v>
      </c>
      <c r="K19" s="66">
        <f t="shared" si="3"/>
        <v>15</v>
      </c>
      <c r="L19" s="65">
        <f>VLOOKUP($A19,'Return Data'!$B$7:$R$2843,17,0)</f>
        <v>13.1478</v>
      </c>
      <c r="M19" s="66">
        <f t="shared" si="4"/>
        <v>7</v>
      </c>
      <c r="N19" s="65"/>
      <c r="O19" s="66"/>
      <c r="P19" s="65"/>
      <c r="Q19" s="66"/>
      <c r="R19" s="65">
        <f>VLOOKUP($A19,'Return Data'!$B$7:$R$2843,16,0)</f>
        <v>8.4358000000000004</v>
      </c>
      <c r="S19" s="67">
        <f t="shared" si="7"/>
        <v>14</v>
      </c>
    </row>
    <row r="20" spans="1:19" x14ac:dyDescent="0.3">
      <c r="A20" s="63" t="s">
        <v>42</v>
      </c>
      <c r="B20" s="64">
        <f>VLOOKUP($A20,'Return Data'!$B$7:$R$2843,3,0)</f>
        <v>44315</v>
      </c>
      <c r="C20" s="65">
        <f>VLOOKUP($A20,'Return Data'!$B$7:$R$2843,4,0)</f>
        <v>12.0237</v>
      </c>
      <c r="D20" s="65">
        <f>VLOOKUP($A20,'Return Data'!$B$7:$R$2843,10,0)</f>
        <v>10.2637</v>
      </c>
      <c r="E20" s="66">
        <f t="shared" si="0"/>
        <v>11</v>
      </c>
      <c r="F20" s="65">
        <f>VLOOKUP($A20,'Return Data'!$B$7:$R$2843,11,0)</f>
        <v>24.072099999999999</v>
      </c>
      <c r="G20" s="66">
        <f t="shared" si="1"/>
        <v>15</v>
      </c>
      <c r="H20" s="65">
        <f>VLOOKUP($A20,'Return Data'!$B$7:$R$2843,12,0)</f>
        <v>30.462700000000002</v>
      </c>
      <c r="I20" s="66">
        <f t="shared" si="2"/>
        <v>15</v>
      </c>
      <c r="J20" s="65">
        <f>VLOOKUP($A20,'Return Data'!$B$7:$R$2843,13,0)</f>
        <v>44.5486</v>
      </c>
      <c r="K20" s="66">
        <f t="shared" si="3"/>
        <v>16</v>
      </c>
      <c r="L20" s="65">
        <f>VLOOKUP($A20,'Return Data'!$B$7:$R$2843,17,0)</f>
        <v>12.639699999999999</v>
      </c>
      <c r="M20" s="66">
        <f t="shared" si="4"/>
        <v>10</v>
      </c>
      <c r="N20" s="65"/>
      <c r="O20" s="66"/>
      <c r="P20" s="65"/>
      <c r="Q20" s="66"/>
      <c r="R20" s="65">
        <f>VLOOKUP($A20,'Return Data'!$B$7:$R$2843,16,0)</f>
        <v>6.9581999999999997</v>
      </c>
      <c r="S20" s="67">
        <f t="shared" si="7"/>
        <v>15</v>
      </c>
    </row>
    <row r="21" spans="1:19" x14ac:dyDescent="0.3">
      <c r="A21" s="63" t="s">
        <v>43</v>
      </c>
      <c r="B21" s="64">
        <f>VLOOKUP($A21,'Return Data'!$B$7:$R$2843,3,0)</f>
        <v>44315</v>
      </c>
      <c r="C21" s="65">
        <f>VLOOKUP($A21,'Return Data'!$B$7:$R$2843,4,0)</f>
        <v>314.63150000000002</v>
      </c>
      <c r="D21" s="65">
        <f>VLOOKUP($A21,'Return Data'!$B$7:$R$2843,10,0)</f>
        <v>11.8849</v>
      </c>
      <c r="E21" s="66">
        <f t="shared" si="0"/>
        <v>9</v>
      </c>
      <c r="F21" s="65">
        <f>VLOOKUP($A21,'Return Data'!$B$7:$R$2843,11,0)</f>
        <v>44.7746</v>
      </c>
      <c r="G21" s="66">
        <f t="shared" si="1"/>
        <v>2</v>
      </c>
      <c r="H21" s="65">
        <f>VLOOKUP($A21,'Return Data'!$B$7:$R$2843,12,0)</f>
        <v>52.621899999999997</v>
      </c>
      <c r="I21" s="66">
        <f t="shared" si="2"/>
        <v>2</v>
      </c>
      <c r="J21" s="65">
        <f>VLOOKUP($A21,'Return Data'!$B$7:$R$2843,13,0)</f>
        <v>77.520200000000003</v>
      </c>
      <c r="K21" s="66">
        <f t="shared" si="3"/>
        <v>2</v>
      </c>
      <c r="L21" s="65">
        <f>VLOOKUP($A21,'Return Data'!$B$7:$R$2843,17,0)</f>
        <v>10.347899999999999</v>
      </c>
      <c r="M21" s="66">
        <f t="shared" si="4"/>
        <v>12</v>
      </c>
      <c r="N21" s="65">
        <f>VLOOKUP($A21,'Return Data'!$B$7:$R$2843,14,0)</f>
        <v>5.2245999999999997</v>
      </c>
      <c r="O21" s="66">
        <f t="shared" si="5"/>
        <v>9</v>
      </c>
      <c r="P21" s="65">
        <f>VLOOKUP($A21,'Return Data'!$B$7:$R$2843,15,0)</f>
        <v>11.8727</v>
      </c>
      <c r="Q21" s="66">
        <f t="shared" si="6"/>
        <v>9</v>
      </c>
      <c r="R21" s="65">
        <f>VLOOKUP($A21,'Return Data'!$B$7:$R$2843,16,0)</f>
        <v>16.694800000000001</v>
      </c>
      <c r="S21" s="67">
        <f t="shared" si="7"/>
        <v>3</v>
      </c>
    </row>
    <row r="22" spans="1:19" x14ac:dyDescent="0.3">
      <c r="A22" s="63" t="s">
        <v>44</v>
      </c>
      <c r="B22" s="64">
        <f>VLOOKUP($A22,'Return Data'!$B$7:$R$2843,3,0)</f>
        <v>44315</v>
      </c>
      <c r="C22" s="65">
        <f>VLOOKUP($A22,'Return Data'!$B$7:$R$2843,4,0)</f>
        <v>13.62</v>
      </c>
      <c r="D22" s="65">
        <f>VLOOKUP($A22,'Return Data'!$B$7:$R$2843,10,0)</f>
        <v>9.3097999999999992</v>
      </c>
      <c r="E22" s="66">
        <f t="shared" si="0"/>
        <v>13</v>
      </c>
      <c r="F22" s="65">
        <f>VLOOKUP($A22,'Return Data'!$B$7:$R$2843,11,0)</f>
        <v>27.8873</v>
      </c>
      <c r="G22" s="66">
        <f t="shared" si="1"/>
        <v>12</v>
      </c>
      <c r="H22" s="65">
        <f>VLOOKUP($A22,'Return Data'!$B$7:$R$2843,12,0)</f>
        <v>31.213899999999999</v>
      </c>
      <c r="I22" s="66">
        <f t="shared" si="2"/>
        <v>14</v>
      </c>
      <c r="J22" s="65">
        <f>VLOOKUP($A22,'Return Data'!$B$7:$R$2843,13,0)</f>
        <v>54.7727</v>
      </c>
      <c r="K22" s="66">
        <f t="shared" si="3"/>
        <v>11</v>
      </c>
      <c r="L22" s="65">
        <f>VLOOKUP($A22,'Return Data'!$B$7:$R$2843,17,0)</f>
        <v>13.0115</v>
      </c>
      <c r="M22" s="66">
        <f t="shared" si="4"/>
        <v>8</v>
      </c>
      <c r="N22" s="65"/>
      <c r="O22" s="66"/>
      <c r="P22" s="65"/>
      <c r="Q22" s="66"/>
      <c r="R22" s="65">
        <f>VLOOKUP($A22,'Return Data'!$B$7:$R$2843,16,0)</f>
        <v>13.7384</v>
      </c>
      <c r="S22" s="67">
        <f t="shared" si="7"/>
        <v>11</v>
      </c>
    </row>
    <row r="23" spans="1:19" x14ac:dyDescent="0.3">
      <c r="A23" s="63" t="s">
        <v>45</v>
      </c>
      <c r="B23" s="64">
        <f>VLOOKUP($A23,'Return Data'!$B$7:$R$2843,3,0)</f>
        <v>44315</v>
      </c>
      <c r="C23" s="65">
        <f>VLOOKUP($A23,'Return Data'!$B$7:$R$2843,4,0)</f>
        <v>83.868499999999997</v>
      </c>
      <c r="D23" s="65">
        <f>VLOOKUP($A23,'Return Data'!$B$7:$R$2843,10,0)</f>
        <v>8.8634000000000004</v>
      </c>
      <c r="E23" s="66">
        <f t="shared" si="0"/>
        <v>14</v>
      </c>
      <c r="F23" s="65">
        <f>VLOOKUP($A23,'Return Data'!$B$7:$R$2843,11,0)</f>
        <v>31.036100000000001</v>
      </c>
      <c r="G23" s="66">
        <f t="shared" si="1"/>
        <v>9</v>
      </c>
      <c r="H23" s="65">
        <f>VLOOKUP($A23,'Return Data'!$B$7:$R$2843,12,0)</f>
        <v>39.278300000000002</v>
      </c>
      <c r="I23" s="66">
        <f t="shared" si="2"/>
        <v>8</v>
      </c>
      <c r="J23" s="65">
        <f>VLOOKUP($A23,'Return Data'!$B$7:$R$2843,13,0)</f>
        <v>60.890500000000003</v>
      </c>
      <c r="K23" s="66">
        <f t="shared" si="3"/>
        <v>9</v>
      </c>
      <c r="L23" s="65">
        <f>VLOOKUP($A23,'Return Data'!$B$7:$R$2843,17,0)</f>
        <v>16.5853</v>
      </c>
      <c r="M23" s="66">
        <f t="shared" si="4"/>
        <v>1</v>
      </c>
      <c r="N23" s="65">
        <f>VLOOKUP($A23,'Return Data'!$B$7:$R$2843,14,0)</f>
        <v>11.6114</v>
      </c>
      <c r="O23" s="66">
        <f t="shared" si="5"/>
        <v>1</v>
      </c>
      <c r="P23" s="65">
        <f>VLOOKUP($A23,'Return Data'!$B$7:$R$2843,15,0)</f>
        <v>13.545500000000001</v>
      </c>
      <c r="Q23" s="66">
        <f t="shared" si="6"/>
        <v>6</v>
      </c>
      <c r="R23" s="65">
        <f>VLOOKUP($A23,'Return Data'!$B$7:$R$2843,16,0)</f>
        <v>14.421200000000001</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11.946393749999999</v>
      </c>
      <c r="E25" s="74"/>
      <c r="F25" s="75">
        <f>AVERAGE(F8:F23)</f>
        <v>32.18809375</v>
      </c>
      <c r="G25" s="74"/>
      <c r="H25" s="75">
        <f>AVERAGE(H8:H23)</f>
        <v>40.465649999999997</v>
      </c>
      <c r="I25" s="74"/>
      <c r="J25" s="75">
        <f>AVERAGE(J8:J23)</f>
        <v>62.095812499999994</v>
      </c>
      <c r="K25" s="74"/>
      <c r="L25" s="75">
        <f>AVERAGE(L8:L23)</f>
        <v>12.5404625</v>
      </c>
      <c r="M25" s="74"/>
      <c r="N25" s="75">
        <f>AVERAGE(N8:N23)</f>
        <v>6.5217666666666672</v>
      </c>
      <c r="O25" s="74"/>
      <c r="P25" s="75">
        <f>AVERAGE(P8:P23)</f>
        <v>12.659308333333335</v>
      </c>
      <c r="Q25" s="74"/>
      <c r="R25" s="75">
        <f>AVERAGE(R8:R23)</f>
        <v>13.681899999999999</v>
      </c>
      <c r="S25" s="76"/>
    </row>
    <row r="26" spans="1:19" x14ac:dyDescent="0.3">
      <c r="A26" s="73" t="s">
        <v>28</v>
      </c>
      <c r="B26" s="74"/>
      <c r="C26" s="74"/>
      <c r="D26" s="75">
        <f>MIN(D8:D23)</f>
        <v>8.4014000000000006</v>
      </c>
      <c r="E26" s="74"/>
      <c r="F26" s="75">
        <f>MIN(F8:F23)</f>
        <v>21.8017</v>
      </c>
      <c r="G26" s="74"/>
      <c r="H26" s="75">
        <f>MIN(H8:H23)</f>
        <v>27.058700000000002</v>
      </c>
      <c r="I26" s="74"/>
      <c r="J26" s="75">
        <f>MIN(J8:J23)</f>
        <v>44.5486</v>
      </c>
      <c r="K26" s="74"/>
      <c r="L26" s="75">
        <f>MIN(L8:L23)</f>
        <v>8.2391000000000005</v>
      </c>
      <c r="M26" s="74"/>
      <c r="N26" s="75">
        <f>MIN(N8:N23)</f>
        <v>-0.93700000000000006</v>
      </c>
      <c r="O26" s="74"/>
      <c r="P26" s="75">
        <f>MIN(P8:P23)</f>
        <v>8.2058</v>
      </c>
      <c r="Q26" s="74"/>
      <c r="R26" s="75">
        <f>MIN(R8:R23)</f>
        <v>6.6158999999999999</v>
      </c>
      <c r="S26" s="76"/>
    </row>
    <row r="27" spans="1:19" ht="15" thickBot="1" x14ac:dyDescent="0.35">
      <c r="A27" s="77" t="s">
        <v>29</v>
      </c>
      <c r="B27" s="78"/>
      <c r="C27" s="78"/>
      <c r="D27" s="79">
        <f>MAX(D8:D23)</f>
        <v>21.5197</v>
      </c>
      <c r="E27" s="78"/>
      <c r="F27" s="79">
        <f>MAX(F8:F23)</f>
        <v>49.008800000000001</v>
      </c>
      <c r="G27" s="78"/>
      <c r="H27" s="79">
        <f>MAX(H8:H23)</f>
        <v>70.962900000000005</v>
      </c>
      <c r="I27" s="78"/>
      <c r="J27" s="79">
        <f>MAX(J8:J23)</f>
        <v>100.6823</v>
      </c>
      <c r="K27" s="78"/>
      <c r="L27" s="79">
        <f>MAX(L8:L23)</f>
        <v>16.5853</v>
      </c>
      <c r="M27" s="78"/>
      <c r="N27" s="79">
        <f>MAX(N8:N23)</f>
        <v>11.6114</v>
      </c>
      <c r="O27" s="78"/>
      <c r="P27" s="79">
        <f>MAX(P8:P23)</f>
        <v>15.5784</v>
      </c>
      <c r="Q27" s="78"/>
      <c r="R27" s="79">
        <f>MAX(R8:R23)</f>
        <v>19.549199999999999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1920</v>
      </c>
      <c r="B8" s="64">
        <f>VLOOKUP($A8,'Return Data'!$B$7:$R$2843,3,0)</f>
        <v>44315</v>
      </c>
      <c r="C8" s="65">
        <f>VLOOKUP($A8,'Return Data'!$B$7:$R$2843,4,0)</f>
        <v>599.03</v>
      </c>
      <c r="D8" s="65">
        <f>VLOOKUP($A8,'Return Data'!$B$7:$R$2843,10,0)</f>
        <v>13.4763</v>
      </c>
      <c r="E8" s="66">
        <f t="shared" ref="E8:E34" si="0">RANK(D8,D$8:D$34,0)</f>
        <v>8</v>
      </c>
      <c r="F8" s="65">
        <f>VLOOKUP($A8,'Return Data'!$B$7:$R$2843,11,0)</f>
        <v>34.092199999999998</v>
      </c>
      <c r="G8" s="66">
        <f t="shared" ref="G8:G23" si="1">RANK(F8,F$8:F$34,0)</f>
        <v>12</v>
      </c>
      <c r="H8" s="65">
        <f>VLOOKUP($A8,'Return Data'!$B$7:$R$2843,12,0)</f>
        <v>47.091500000000003</v>
      </c>
      <c r="I8" s="66">
        <f t="shared" ref="I8:I23" si="2">RANK(H8,H$8:H$34,0)</f>
        <v>3</v>
      </c>
      <c r="J8" s="65">
        <f>VLOOKUP($A8,'Return Data'!$B$7:$R$2843,13,0)</f>
        <v>68.598399999999998</v>
      </c>
      <c r="K8" s="66">
        <f t="shared" ref="K8:K23" si="3">RANK(J8,J$8:J$34,0)</f>
        <v>4</v>
      </c>
      <c r="L8" s="65">
        <f>VLOOKUP($A8,'Return Data'!$B$7:$R$2843,17,0)</f>
        <v>18.444500000000001</v>
      </c>
      <c r="M8" s="66">
        <f>RANK(L8,L$8:L$34,0)</f>
        <v>8</v>
      </c>
      <c r="N8" s="65">
        <f>VLOOKUP($A8,'Return Data'!$B$7:$R$2843,14,0)</f>
        <v>10.2293</v>
      </c>
      <c r="O8" s="66">
        <f>RANK(N8,N$8:N$34,0)</f>
        <v>14</v>
      </c>
      <c r="P8" s="65">
        <f>VLOOKUP($A8,'Return Data'!$B$7:$R$2843,15,0)</f>
        <v>14.9946</v>
      </c>
      <c r="Q8" s="66">
        <f>RANK(P8,P$8:P$34,0)</f>
        <v>13</v>
      </c>
      <c r="R8" s="65">
        <f>VLOOKUP($A8,'Return Data'!$B$7:$R$2843,16,0)</f>
        <v>16.846699999999998</v>
      </c>
      <c r="S8" s="67">
        <f t="shared" ref="S8:S34" si="4">RANK(R8,R$8:R$34,0)</f>
        <v>9</v>
      </c>
    </row>
    <row r="9" spans="1:20" x14ac:dyDescent="0.3">
      <c r="A9" s="63" t="s">
        <v>902</v>
      </c>
      <c r="B9" s="64">
        <f>VLOOKUP($A9,'Return Data'!$B$7:$R$2843,3,0)</f>
        <v>44315</v>
      </c>
      <c r="C9" s="65">
        <f>VLOOKUP($A9,'Return Data'!$B$7:$R$2843,4,0)</f>
        <v>17.37</v>
      </c>
      <c r="D9" s="65">
        <f>VLOOKUP($A9,'Return Data'!$B$7:$R$2843,10,0)</f>
        <v>16.1096</v>
      </c>
      <c r="E9" s="66">
        <f t="shared" si="0"/>
        <v>2</v>
      </c>
      <c r="F9" s="65">
        <f>VLOOKUP($A9,'Return Data'!$B$7:$R$2843,11,0)</f>
        <v>34.131300000000003</v>
      </c>
      <c r="G9" s="66">
        <f t="shared" si="1"/>
        <v>11</v>
      </c>
      <c r="H9" s="65">
        <f>VLOOKUP($A9,'Return Data'!$B$7:$R$2843,12,0)</f>
        <v>44.6295</v>
      </c>
      <c r="I9" s="66">
        <f t="shared" si="2"/>
        <v>8</v>
      </c>
      <c r="J9" s="65">
        <f>VLOOKUP($A9,'Return Data'!$B$7:$R$2843,13,0)</f>
        <v>62.488300000000002</v>
      </c>
      <c r="K9" s="66">
        <f t="shared" si="3"/>
        <v>12</v>
      </c>
      <c r="L9" s="65">
        <f>VLOOKUP($A9,'Return Data'!$B$7:$R$2843,17,0)</f>
        <v>25.8474</v>
      </c>
      <c r="M9" s="66">
        <f>RANK(L9,L$8:L$34,0)</f>
        <v>1</v>
      </c>
      <c r="N9" s="65"/>
      <c r="O9" s="66"/>
      <c r="P9" s="65"/>
      <c r="Q9" s="66"/>
      <c r="R9" s="65">
        <f>VLOOKUP($A9,'Return Data'!$B$7:$R$2843,16,0)</f>
        <v>24.491</v>
      </c>
      <c r="S9" s="67">
        <f t="shared" si="4"/>
        <v>2</v>
      </c>
    </row>
    <row r="10" spans="1:20" x14ac:dyDescent="0.3">
      <c r="A10" s="63" t="s">
        <v>904</v>
      </c>
      <c r="B10" s="64">
        <f>VLOOKUP($A10,'Return Data'!$B$7:$R$2843,3,0)</f>
        <v>44315</v>
      </c>
      <c r="C10" s="65">
        <f>VLOOKUP($A10,'Return Data'!$B$7:$R$2843,4,0)</f>
        <v>49.65</v>
      </c>
      <c r="D10" s="65">
        <f>VLOOKUP($A10,'Return Data'!$B$7:$R$2843,10,0)</f>
        <v>10.727</v>
      </c>
      <c r="E10" s="66">
        <f t="shared" si="0"/>
        <v>22</v>
      </c>
      <c r="F10" s="65">
        <f>VLOOKUP($A10,'Return Data'!$B$7:$R$2843,11,0)</f>
        <v>27.438400000000001</v>
      </c>
      <c r="G10" s="66">
        <f t="shared" si="1"/>
        <v>23</v>
      </c>
      <c r="H10" s="65">
        <f>VLOOKUP($A10,'Return Data'!$B$7:$R$2843,12,0)</f>
        <v>36.288800000000002</v>
      </c>
      <c r="I10" s="66">
        <f t="shared" si="2"/>
        <v>23</v>
      </c>
      <c r="J10" s="65">
        <f>VLOOKUP($A10,'Return Data'!$B$7:$R$2843,13,0)</f>
        <v>51.5105</v>
      </c>
      <c r="K10" s="66">
        <f t="shared" si="3"/>
        <v>25</v>
      </c>
      <c r="L10" s="65">
        <f>VLOOKUP($A10,'Return Data'!$B$7:$R$2843,17,0)</f>
        <v>17.481200000000001</v>
      </c>
      <c r="M10" s="66">
        <f t="shared" ref="M10:M16" si="5">RANK(L10,L$8:L$34,0)</f>
        <v>11</v>
      </c>
      <c r="N10" s="65">
        <f>VLOOKUP($A10,'Return Data'!$B$7:$R$2843,14,0)</f>
        <v>6.4151999999999996</v>
      </c>
      <c r="O10" s="66">
        <f t="shared" ref="O10:O16" si="6">RANK(N10,N$8:N$34,0)</f>
        <v>21</v>
      </c>
      <c r="P10" s="65">
        <f>VLOOKUP($A10,'Return Data'!$B$7:$R$2843,15,0)</f>
        <v>12.782400000000001</v>
      </c>
      <c r="Q10" s="66">
        <f t="shared" ref="Q10:Q16" si="7">RANK(P10,P$8:P$34,0)</f>
        <v>18</v>
      </c>
      <c r="R10" s="65">
        <f>VLOOKUP($A10,'Return Data'!$B$7:$R$2843,16,0)</f>
        <v>12.6282</v>
      </c>
      <c r="S10" s="67">
        <f t="shared" si="4"/>
        <v>24</v>
      </c>
    </row>
    <row r="11" spans="1:20" x14ac:dyDescent="0.3">
      <c r="A11" s="63" t="s">
        <v>906</v>
      </c>
      <c r="B11" s="64">
        <f>VLOOKUP($A11,'Return Data'!$B$7:$R$2843,3,0)</f>
        <v>44315</v>
      </c>
      <c r="C11" s="65">
        <f>VLOOKUP($A11,'Return Data'!$B$7:$R$2843,4,0)</f>
        <v>143.84</v>
      </c>
      <c r="D11" s="65">
        <f>VLOOKUP($A11,'Return Data'!$B$7:$R$2843,10,0)</f>
        <v>11.5298</v>
      </c>
      <c r="E11" s="66">
        <f t="shared" si="0"/>
        <v>18</v>
      </c>
      <c r="F11" s="65">
        <f>VLOOKUP($A11,'Return Data'!$B$7:$R$2843,11,0)</f>
        <v>30.266300000000001</v>
      </c>
      <c r="G11" s="66">
        <f t="shared" si="1"/>
        <v>20</v>
      </c>
      <c r="H11" s="65">
        <f>VLOOKUP($A11,'Return Data'!$B$7:$R$2843,12,0)</f>
        <v>41.966000000000001</v>
      </c>
      <c r="I11" s="66">
        <f t="shared" si="2"/>
        <v>14</v>
      </c>
      <c r="J11" s="65">
        <f>VLOOKUP($A11,'Return Data'!$B$7:$R$2843,13,0)</f>
        <v>61.075000000000003</v>
      </c>
      <c r="K11" s="66">
        <f t="shared" si="3"/>
        <v>15</v>
      </c>
      <c r="L11" s="65">
        <f>VLOOKUP($A11,'Return Data'!$B$7:$R$2843,17,0)</f>
        <v>19.4528</v>
      </c>
      <c r="M11" s="66">
        <f t="shared" si="5"/>
        <v>6</v>
      </c>
      <c r="N11" s="65">
        <f>VLOOKUP($A11,'Return Data'!$B$7:$R$2843,14,0)</f>
        <v>12.1157</v>
      </c>
      <c r="O11" s="66">
        <f t="shared" si="6"/>
        <v>6</v>
      </c>
      <c r="P11" s="65">
        <f>VLOOKUP($A11,'Return Data'!$B$7:$R$2843,15,0)</f>
        <v>18.853400000000001</v>
      </c>
      <c r="Q11" s="66">
        <f t="shared" si="7"/>
        <v>2</v>
      </c>
      <c r="R11" s="65">
        <f>VLOOKUP($A11,'Return Data'!$B$7:$R$2843,16,0)</f>
        <v>21.8537</v>
      </c>
      <c r="S11" s="67">
        <f t="shared" si="4"/>
        <v>6</v>
      </c>
    </row>
    <row r="12" spans="1:20" x14ac:dyDescent="0.3">
      <c r="A12" s="63" t="s">
        <v>908</v>
      </c>
      <c r="B12" s="64">
        <f>VLOOKUP($A12,'Return Data'!$B$7:$R$2843,3,0)</f>
        <v>44315</v>
      </c>
      <c r="C12" s="65">
        <f>VLOOKUP($A12,'Return Data'!$B$7:$R$2843,4,0)</f>
        <v>323.97899999999998</v>
      </c>
      <c r="D12" s="65">
        <f>VLOOKUP($A12,'Return Data'!$B$7:$R$2843,10,0)</f>
        <v>12.6265</v>
      </c>
      <c r="E12" s="66">
        <f t="shared" si="0"/>
        <v>12</v>
      </c>
      <c r="F12" s="65">
        <f>VLOOKUP($A12,'Return Data'!$B$7:$R$2843,11,0)</f>
        <v>35.5702</v>
      </c>
      <c r="G12" s="66">
        <f t="shared" si="1"/>
        <v>7</v>
      </c>
      <c r="H12" s="65">
        <f>VLOOKUP($A12,'Return Data'!$B$7:$R$2843,12,0)</f>
        <v>41.4255</v>
      </c>
      <c r="I12" s="66">
        <f t="shared" si="2"/>
        <v>18</v>
      </c>
      <c r="J12" s="65">
        <f>VLOOKUP($A12,'Return Data'!$B$7:$R$2843,13,0)</f>
        <v>62.332000000000001</v>
      </c>
      <c r="K12" s="66">
        <f t="shared" si="3"/>
        <v>13</v>
      </c>
      <c r="L12" s="65">
        <f>VLOOKUP($A12,'Return Data'!$B$7:$R$2843,17,0)</f>
        <v>18</v>
      </c>
      <c r="M12" s="66">
        <f t="shared" si="5"/>
        <v>9</v>
      </c>
      <c r="N12" s="65">
        <f>VLOOKUP($A12,'Return Data'!$B$7:$R$2843,14,0)</f>
        <v>11.8569</v>
      </c>
      <c r="O12" s="66">
        <f t="shared" si="6"/>
        <v>7</v>
      </c>
      <c r="P12" s="65">
        <f>VLOOKUP($A12,'Return Data'!$B$7:$R$2843,15,0)</f>
        <v>16.527899999999999</v>
      </c>
      <c r="Q12" s="66">
        <f t="shared" si="7"/>
        <v>6</v>
      </c>
      <c r="R12" s="65">
        <f>VLOOKUP($A12,'Return Data'!$B$7:$R$2843,16,0)</f>
        <v>16.528500000000001</v>
      </c>
      <c r="S12" s="67">
        <f t="shared" si="4"/>
        <v>11</v>
      </c>
    </row>
    <row r="13" spans="1:20" x14ac:dyDescent="0.3">
      <c r="A13" s="63" t="s">
        <v>910</v>
      </c>
      <c r="B13" s="64">
        <f>VLOOKUP($A13,'Return Data'!$B$7:$R$2843,3,0)</f>
        <v>44315</v>
      </c>
      <c r="C13" s="65">
        <f>VLOOKUP($A13,'Return Data'!$B$7:$R$2843,4,0)</f>
        <v>47.701000000000001</v>
      </c>
      <c r="D13" s="65">
        <f>VLOOKUP($A13,'Return Data'!$B$7:$R$2843,10,0)</f>
        <v>13.422599999999999</v>
      </c>
      <c r="E13" s="66">
        <f t="shared" si="0"/>
        <v>10</v>
      </c>
      <c r="F13" s="65">
        <f>VLOOKUP($A13,'Return Data'!$B$7:$R$2843,11,0)</f>
        <v>32.546999999999997</v>
      </c>
      <c r="G13" s="66">
        <f t="shared" si="1"/>
        <v>16</v>
      </c>
      <c r="H13" s="65">
        <f>VLOOKUP($A13,'Return Data'!$B$7:$R$2843,12,0)</f>
        <v>41.946100000000001</v>
      </c>
      <c r="I13" s="66">
        <f t="shared" si="2"/>
        <v>15</v>
      </c>
      <c r="J13" s="65">
        <f>VLOOKUP($A13,'Return Data'!$B$7:$R$2843,13,0)</f>
        <v>60.468899999999998</v>
      </c>
      <c r="K13" s="66">
        <f t="shared" si="3"/>
        <v>16</v>
      </c>
      <c r="L13" s="65">
        <f>VLOOKUP($A13,'Return Data'!$B$7:$R$2843,17,0)</f>
        <v>19.8263</v>
      </c>
      <c r="M13" s="66">
        <f t="shared" si="5"/>
        <v>5</v>
      </c>
      <c r="N13" s="65">
        <f>VLOOKUP($A13,'Return Data'!$B$7:$R$2843,14,0)</f>
        <v>12.737299999999999</v>
      </c>
      <c r="O13" s="66">
        <f t="shared" si="6"/>
        <v>4</v>
      </c>
      <c r="P13" s="65">
        <f>VLOOKUP($A13,'Return Data'!$B$7:$R$2843,15,0)</f>
        <v>15.9886</v>
      </c>
      <c r="Q13" s="66">
        <f t="shared" si="7"/>
        <v>9</v>
      </c>
      <c r="R13" s="65">
        <f>VLOOKUP($A13,'Return Data'!$B$7:$R$2843,16,0)</f>
        <v>15.5723</v>
      </c>
      <c r="S13" s="67">
        <f t="shared" si="4"/>
        <v>16</v>
      </c>
    </row>
    <row r="14" spans="1:20" x14ac:dyDescent="0.3">
      <c r="A14" s="63" t="s">
        <v>912</v>
      </c>
      <c r="B14" s="64">
        <f>VLOOKUP($A14,'Return Data'!$B$7:$R$2843,3,0)</f>
        <v>44315</v>
      </c>
      <c r="C14" s="65">
        <f>VLOOKUP($A14,'Return Data'!$B$7:$R$2843,4,0)</f>
        <v>21.681100000000001</v>
      </c>
      <c r="D14" s="65">
        <f>VLOOKUP($A14,'Return Data'!$B$7:$R$2843,10,0)</f>
        <v>17.1128</v>
      </c>
      <c r="E14" s="66">
        <f t="shared" si="0"/>
        <v>1</v>
      </c>
      <c r="F14" s="65">
        <f>VLOOKUP($A14,'Return Data'!$B$7:$R$2843,11,0)</f>
        <v>34.064799999999998</v>
      </c>
      <c r="G14" s="66">
        <f t="shared" si="1"/>
        <v>13</v>
      </c>
      <c r="H14" s="65">
        <f>VLOOKUP($A14,'Return Data'!$B$7:$R$2843,12,0)</f>
        <v>44.878700000000002</v>
      </c>
      <c r="I14" s="66">
        <f t="shared" si="2"/>
        <v>7</v>
      </c>
      <c r="J14" s="65">
        <f>VLOOKUP($A14,'Return Data'!$B$7:$R$2843,13,0)</f>
        <v>64.017200000000003</v>
      </c>
      <c r="K14" s="66">
        <f t="shared" si="3"/>
        <v>8</v>
      </c>
      <c r="L14" s="65">
        <f>VLOOKUP($A14,'Return Data'!$B$7:$R$2843,17,0)</f>
        <v>15.226100000000001</v>
      </c>
      <c r="M14" s="66">
        <f t="shared" si="5"/>
        <v>14</v>
      </c>
      <c r="N14" s="65">
        <f>VLOOKUP($A14,'Return Data'!$B$7:$R$2843,14,0)</f>
        <v>11.318</v>
      </c>
      <c r="O14" s="66">
        <f t="shared" si="6"/>
        <v>8</v>
      </c>
      <c r="P14" s="65">
        <f>VLOOKUP($A14,'Return Data'!$B$7:$R$2843,15,0)</f>
        <v>15.745200000000001</v>
      </c>
      <c r="Q14" s="66">
        <f t="shared" si="7"/>
        <v>10</v>
      </c>
      <c r="R14" s="65">
        <f>VLOOKUP($A14,'Return Data'!$B$7:$R$2843,16,0)</f>
        <v>15.4168</v>
      </c>
      <c r="S14" s="67">
        <f t="shared" si="4"/>
        <v>17</v>
      </c>
    </row>
    <row r="15" spans="1:20" x14ac:dyDescent="0.3">
      <c r="A15" s="63" t="s">
        <v>915</v>
      </c>
      <c r="B15" s="64">
        <f>VLOOKUP($A15,'Return Data'!$B$7:$R$2843,3,0)</f>
        <v>44315</v>
      </c>
      <c r="C15" s="65">
        <f>VLOOKUP($A15,'Return Data'!$B$7:$R$2843,4,0)</f>
        <v>106.4042</v>
      </c>
      <c r="D15" s="65">
        <f>VLOOKUP($A15,'Return Data'!$B$7:$R$2843,10,0)</f>
        <v>10.355700000000001</v>
      </c>
      <c r="E15" s="66">
        <f t="shared" si="0"/>
        <v>23</v>
      </c>
      <c r="F15" s="65">
        <f>VLOOKUP($A15,'Return Data'!$B$7:$R$2843,11,0)</f>
        <v>37.969700000000003</v>
      </c>
      <c r="G15" s="66">
        <f t="shared" si="1"/>
        <v>4</v>
      </c>
      <c r="H15" s="65">
        <f>VLOOKUP($A15,'Return Data'!$B$7:$R$2843,12,0)</f>
        <v>49.269300000000001</v>
      </c>
      <c r="I15" s="66">
        <f t="shared" si="2"/>
        <v>1</v>
      </c>
      <c r="J15" s="65">
        <f>VLOOKUP($A15,'Return Data'!$B$7:$R$2843,13,0)</f>
        <v>72.768900000000002</v>
      </c>
      <c r="K15" s="66">
        <f t="shared" si="3"/>
        <v>1</v>
      </c>
      <c r="L15" s="65">
        <f>VLOOKUP($A15,'Return Data'!$B$7:$R$2843,17,0)</f>
        <v>12.6753</v>
      </c>
      <c r="M15" s="66">
        <f t="shared" si="5"/>
        <v>23</v>
      </c>
      <c r="N15" s="65">
        <f>VLOOKUP($A15,'Return Data'!$B$7:$R$2843,14,0)</f>
        <v>8.3425999999999991</v>
      </c>
      <c r="O15" s="66">
        <f t="shared" si="6"/>
        <v>18</v>
      </c>
      <c r="P15" s="65">
        <f>VLOOKUP($A15,'Return Data'!$B$7:$R$2843,15,0)</f>
        <v>11.210699999999999</v>
      </c>
      <c r="Q15" s="66">
        <f t="shared" si="7"/>
        <v>21</v>
      </c>
      <c r="R15" s="65">
        <f>VLOOKUP($A15,'Return Data'!$B$7:$R$2843,16,0)</f>
        <v>14.016</v>
      </c>
      <c r="S15" s="67">
        <f t="shared" si="4"/>
        <v>19</v>
      </c>
    </row>
    <row r="16" spans="1:20" x14ac:dyDescent="0.3">
      <c r="A16" s="63" t="s">
        <v>916</v>
      </c>
      <c r="B16" s="64">
        <f>VLOOKUP($A16,'Return Data'!$B$7:$R$2843,3,0)</f>
        <v>44315</v>
      </c>
      <c r="C16" s="65">
        <f>VLOOKUP($A16,'Return Data'!$B$7:$R$2843,4,0)</f>
        <v>151.03899999999999</v>
      </c>
      <c r="D16" s="65">
        <f>VLOOKUP($A16,'Return Data'!$B$7:$R$2843,10,0)</f>
        <v>14.2997</v>
      </c>
      <c r="E16" s="66">
        <f t="shared" si="0"/>
        <v>6</v>
      </c>
      <c r="F16" s="65">
        <f>VLOOKUP($A16,'Return Data'!$B$7:$R$2843,11,0)</f>
        <v>39.841900000000003</v>
      </c>
      <c r="G16" s="66">
        <f t="shared" si="1"/>
        <v>2</v>
      </c>
      <c r="H16" s="65">
        <f>VLOOKUP($A16,'Return Data'!$B$7:$R$2843,12,0)</f>
        <v>45.7652</v>
      </c>
      <c r="I16" s="66">
        <f t="shared" si="2"/>
        <v>6</v>
      </c>
      <c r="J16" s="65">
        <f>VLOOKUP($A16,'Return Data'!$B$7:$R$2843,13,0)</f>
        <v>65.634699999999995</v>
      </c>
      <c r="K16" s="66">
        <f t="shared" si="3"/>
        <v>5</v>
      </c>
      <c r="L16" s="65">
        <f>VLOOKUP($A16,'Return Data'!$B$7:$R$2843,17,0)</f>
        <v>14.322699999999999</v>
      </c>
      <c r="M16" s="66">
        <f t="shared" si="5"/>
        <v>17</v>
      </c>
      <c r="N16" s="65">
        <f>VLOOKUP($A16,'Return Data'!$B$7:$R$2843,14,0)</f>
        <v>10.975199999999999</v>
      </c>
      <c r="O16" s="66">
        <f t="shared" si="6"/>
        <v>11</v>
      </c>
      <c r="P16" s="65">
        <f>VLOOKUP($A16,'Return Data'!$B$7:$R$2843,15,0)</f>
        <v>12.607100000000001</v>
      </c>
      <c r="Q16" s="66">
        <f t="shared" si="7"/>
        <v>19</v>
      </c>
      <c r="R16" s="65">
        <f>VLOOKUP($A16,'Return Data'!$B$7:$R$2843,16,0)</f>
        <v>10.266</v>
      </c>
      <c r="S16" s="67">
        <f t="shared" si="4"/>
        <v>27</v>
      </c>
    </row>
    <row r="17" spans="1:19" x14ac:dyDescent="0.3">
      <c r="A17" s="63" t="s">
        <v>918</v>
      </c>
      <c r="B17" s="64">
        <f>VLOOKUP($A17,'Return Data'!$B$7:$R$2843,3,0)</f>
        <v>44315</v>
      </c>
      <c r="C17" s="65">
        <f>VLOOKUP($A17,'Return Data'!$B$7:$R$2843,4,0)</f>
        <v>13.648899999999999</v>
      </c>
      <c r="D17" s="65">
        <f>VLOOKUP($A17,'Return Data'!$B$7:$R$2843,10,0)</f>
        <v>11.6045</v>
      </c>
      <c r="E17" s="66">
        <f t="shared" si="0"/>
        <v>17</v>
      </c>
      <c r="F17" s="65">
        <f>VLOOKUP($A17,'Return Data'!$B$7:$R$2843,11,0)</f>
        <v>30.988800000000001</v>
      </c>
      <c r="G17" s="66">
        <f t="shared" si="1"/>
        <v>18</v>
      </c>
      <c r="H17" s="65">
        <f>VLOOKUP($A17,'Return Data'!$B$7:$R$2843,12,0)</f>
        <v>41.705199999999998</v>
      </c>
      <c r="I17" s="66">
        <f t="shared" si="2"/>
        <v>16</v>
      </c>
      <c r="J17" s="65">
        <f>VLOOKUP($A17,'Return Data'!$B$7:$R$2843,13,0)</f>
        <v>58.248100000000001</v>
      </c>
      <c r="K17" s="66">
        <f t="shared" si="3"/>
        <v>19</v>
      </c>
      <c r="L17" s="65"/>
      <c r="M17" s="66"/>
      <c r="N17" s="65"/>
      <c r="O17" s="66"/>
      <c r="P17" s="65"/>
      <c r="Q17" s="66"/>
      <c r="R17" s="65">
        <f>VLOOKUP($A17,'Return Data'!$B$7:$R$2843,16,0)</f>
        <v>16.045200000000001</v>
      </c>
      <c r="S17" s="67">
        <f t="shared" si="4"/>
        <v>14</v>
      </c>
    </row>
    <row r="18" spans="1:19" x14ac:dyDescent="0.3">
      <c r="A18" s="63" t="s">
        <v>921</v>
      </c>
      <c r="B18" s="64">
        <f>VLOOKUP($A18,'Return Data'!$B$7:$R$2843,3,0)</f>
        <v>44315</v>
      </c>
      <c r="C18" s="65">
        <f>VLOOKUP($A18,'Return Data'!$B$7:$R$2843,4,0)</f>
        <v>448.43</v>
      </c>
      <c r="D18" s="65">
        <f>VLOOKUP($A18,'Return Data'!$B$7:$R$2843,10,0)</f>
        <v>13.383100000000001</v>
      </c>
      <c r="E18" s="66">
        <f t="shared" si="0"/>
        <v>11</v>
      </c>
      <c r="F18" s="65">
        <f>VLOOKUP($A18,'Return Data'!$B$7:$R$2843,11,0)</f>
        <v>36.85</v>
      </c>
      <c r="G18" s="66">
        <f t="shared" si="1"/>
        <v>5</v>
      </c>
      <c r="H18" s="65">
        <f>VLOOKUP($A18,'Return Data'!$B$7:$R$2843,12,0)</f>
        <v>42.994300000000003</v>
      </c>
      <c r="I18" s="66">
        <f t="shared" si="2"/>
        <v>13</v>
      </c>
      <c r="J18" s="65">
        <f>VLOOKUP($A18,'Return Data'!$B$7:$R$2843,13,0)</f>
        <v>63.308900000000001</v>
      </c>
      <c r="K18" s="66">
        <f t="shared" si="3"/>
        <v>11</v>
      </c>
      <c r="L18" s="65">
        <f>VLOOKUP($A18,'Return Data'!$B$7:$R$2843,17,0)</f>
        <v>13.9666</v>
      </c>
      <c r="M18" s="66">
        <f t="shared" ref="M18:M23" si="8">RANK(L18,L$8:L$34,0)</f>
        <v>19</v>
      </c>
      <c r="N18" s="65">
        <f>VLOOKUP($A18,'Return Data'!$B$7:$R$2843,14,0)</f>
        <v>9.6844999999999999</v>
      </c>
      <c r="O18" s="66">
        <f t="shared" ref="O18:O23" si="9">RANK(N18,N$8:N$34,0)</f>
        <v>16</v>
      </c>
      <c r="P18" s="65">
        <f>VLOOKUP($A18,'Return Data'!$B$7:$R$2843,15,0)</f>
        <v>13.7517</v>
      </c>
      <c r="Q18" s="66">
        <f t="shared" ref="Q18:Q23" si="10">RANK(P18,P$8:P$34,0)</f>
        <v>16</v>
      </c>
      <c r="R18" s="65">
        <f>VLOOKUP($A18,'Return Data'!$B$7:$R$2843,16,0)</f>
        <v>13.665800000000001</v>
      </c>
      <c r="S18" s="67">
        <f t="shared" si="4"/>
        <v>21</v>
      </c>
    </row>
    <row r="19" spans="1:19" x14ac:dyDescent="0.3">
      <c r="A19" s="63" t="s">
        <v>922</v>
      </c>
      <c r="B19" s="64">
        <f>VLOOKUP($A19,'Return Data'!$B$7:$R$2843,3,0)</f>
        <v>44315</v>
      </c>
      <c r="C19" s="65">
        <f>VLOOKUP($A19,'Return Data'!$B$7:$R$2843,4,0)</f>
        <v>63.91</v>
      </c>
      <c r="D19" s="65">
        <f>VLOOKUP($A19,'Return Data'!$B$7:$R$2843,10,0)</f>
        <v>12.063800000000001</v>
      </c>
      <c r="E19" s="66">
        <f t="shared" si="0"/>
        <v>16</v>
      </c>
      <c r="F19" s="65">
        <f>VLOOKUP($A19,'Return Data'!$B$7:$R$2843,11,0)</f>
        <v>30.99</v>
      </c>
      <c r="G19" s="66">
        <f t="shared" si="1"/>
        <v>17</v>
      </c>
      <c r="H19" s="65">
        <f>VLOOKUP($A19,'Return Data'!$B$7:$R$2843,12,0)</f>
        <v>43.424599999999998</v>
      </c>
      <c r="I19" s="66">
        <f t="shared" si="2"/>
        <v>10</v>
      </c>
      <c r="J19" s="65">
        <f>VLOOKUP($A19,'Return Data'!$B$7:$R$2843,13,0)</f>
        <v>65.099500000000006</v>
      </c>
      <c r="K19" s="66">
        <f t="shared" si="3"/>
        <v>6</v>
      </c>
      <c r="L19" s="65">
        <f>VLOOKUP($A19,'Return Data'!$B$7:$R$2843,17,0)</f>
        <v>14.647500000000001</v>
      </c>
      <c r="M19" s="66">
        <f t="shared" si="8"/>
        <v>15</v>
      </c>
      <c r="N19" s="65">
        <f>VLOOKUP($A19,'Return Data'!$B$7:$R$2843,14,0)</f>
        <v>9.0226000000000006</v>
      </c>
      <c r="O19" s="66">
        <f t="shared" si="9"/>
        <v>17</v>
      </c>
      <c r="P19" s="65">
        <f>VLOOKUP($A19,'Return Data'!$B$7:$R$2843,15,0)</f>
        <v>15.3009</v>
      </c>
      <c r="Q19" s="66">
        <f t="shared" si="10"/>
        <v>12</v>
      </c>
      <c r="R19" s="65">
        <f>VLOOKUP($A19,'Return Data'!$B$7:$R$2843,16,0)</f>
        <v>13.1714</v>
      </c>
      <c r="S19" s="67">
        <f t="shared" si="4"/>
        <v>22</v>
      </c>
    </row>
    <row r="20" spans="1:19" x14ac:dyDescent="0.3">
      <c r="A20" s="63" t="s">
        <v>925</v>
      </c>
      <c r="B20" s="64">
        <f>VLOOKUP($A20,'Return Data'!$B$7:$R$2843,3,0)</f>
        <v>44315</v>
      </c>
      <c r="C20" s="65">
        <f>VLOOKUP($A20,'Return Data'!$B$7:$R$2843,4,0)</f>
        <v>49.17</v>
      </c>
      <c r="D20" s="65">
        <f>VLOOKUP($A20,'Return Data'!$B$7:$R$2843,10,0)</f>
        <v>7.0308999999999999</v>
      </c>
      <c r="E20" s="66">
        <f t="shared" si="0"/>
        <v>27</v>
      </c>
      <c r="F20" s="65">
        <f>VLOOKUP($A20,'Return Data'!$B$7:$R$2843,11,0)</f>
        <v>24.828600000000002</v>
      </c>
      <c r="G20" s="66">
        <f t="shared" si="1"/>
        <v>25</v>
      </c>
      <c r="H20" s="65">
        <f>VLOOKUP($A20,'Return Data'!$B$7:$R$2843,12,0)</f>
        <v>32.927799999999998</v>
      </c>
      <c r="I20" s="66">
        <f t="shared" si="2"/>
        <v>26</v>
      </c>
      <c r="J20" s="65">
        <f>VLOOKUP($A20,'Return Data'!$B$7:$R$2843,13,0)</f>
        <v>49.135599999999997</v>
      </c>
      <c r="K20" s="66">
        <f t="shared" si="3"/>
        <v>26</v>
      </c>
      <c r="L20" s="65">
        <f>VLOOKUP($A20,'Return Data'!$B$7:$R$2843,17,0)</f>
        <v>14.4535</v>
      </c>
      <c r="M20" s="66">
        <f t="shared" si="8"/>
        <v>16</v>
      </c>
      <c r="N20" s="65">
        <f>VLOOKUP($A20,'Return Data'!$B$7:$R$2843,14,0)</f>
        <v>10.1921</v>
      </c>
      <c r="O20" s="66">
        <f t="shared" si="9"/>
        <v>15</v>
      </c>
      <c r="P20" s="65">
        <f>VLOOKUP($A20,'Return Data'!$B$7:$R$2843,15,0)</f>
        <v>16.090299999999999</v>
      </c>
      <c r="Q20" s="66">
        <f t="shared" si="10"/>
        <v>8</v>
      </c>
      <c r="R20" s="65">
        <f>VLOOKUP($A20,'Return Data'!$B$7:$R$2843,16,0)</f>
        <v>16.5215</v>
      </c>
      <c r="S20" s="67">
        <f t="shared" si="4"/>
        <v>12</v>
      </c>
    </row>
    <row r="21" spans="1:19" x14ac:dyDescent="0.3">
      <c r="A21" s="63" t="s">
        <v>927</v>
      </c>
      <c r="B21" s="64">
        <f>VLOOKUP($A21,'Return Data'!$B$7:$R$2843,3,0)</f>
        <v>44315</v>
      </c>
      <c r="C21" s="65">
        <f>VLOOKUP($A21,'Return Data'!$B$7:$R$2843,4,0)</f>
        <v>181.81700000000001</v>
      </c>
      <c r="D21" s="65">
        <f>VLOOKUP($A21,'Return Data'!$B$7:$R$2843,10,0)</f>
        <v>12.6234</v>
      </c>
      <c r="E21" s="66">
        <f t="shared" si="0"/>
        <v>13</v>
      </c>
      <c r="F21" s="65">
        <f>VLOOKUP($A21,'Return Data'!$B$7:$R$2843,11,0)</f>
        <v>30.825199999999999</v>
      </c>
      <c r="G21" s="66">
        <f t="shared" si="1"/>
        <v>19</v>
      </c>
      <c r="H21" s="65">
        <f>VLOOKUP($A21,'Return Data'!$B$7:$R$2843,12,0)</f>
        <v>38.927300000000002</v>
      </c>
      <c r="I21" s="66">
        <f t="shared" si="2"/>
        <v>19</v>
      </c>
      <c r="J21" s="65">
        <f>VLOOKUP($A21,'Return Data'!$B$7:$R$2843,13,0)</f>
        <v>59.541800000000002</v>
      </c>
      <c r="K21" s="66">
        <f t="shared" si="3"/>
        <v>17</v>
      </c>
      <c r="L21" s="65">
        <f>VLOOKUP($A21,'Return Data'!$B$7:$R$2843,17,0)</f>
        <v>18.558399999999999</v>
      </c>
      <c r="M21" s="66">
        <f t="shared" si="8"/>
        <v>7</v>
      </c>
      <c r="N21" s="65">
        <f>VLOOKUP($A21,'Return Data'!$B$7:$R$2843,14,0)</f>
        <v>13.962400000000001</v>
      </c>
      <c r="O21" s="66">
        <f t="shared" si="9"/>
        <v>2</v>
      </c>
      <c r="P21" s="65">
        <f>VLOOKUP($A21,'Return Data'!$B$7:$R$2843,15,0)</f>
        <v>17.2422</v>
      </c>
      <c r="Q21" s="66">
        <f t="shared" si="10"/>
        <v>5</v>
      </c>
      <c r="R21" s="65">
        <f>VLOOKUP($A21,'Return Data'!$B$7:$R$2843,16,0)</f>
        <v>16.555599999999998</v>
      </c>
      <c r="S21" s="67">
        <f t="shared" si="4"/>
        <v>10</v>
      </c>
    </row>
    <row r="22" spans="1:19" x14ac:dyDescent="0.3">
      <c r="A22" s="63" t="s">
        <v>928</v>
      </c>
      <c r="B22" s="64">
        <f>VLOOKUP($A22,'Return Data'!$B$7:$R$2843,3,0)</f>
        <v>44315</v>
      </c>
      <c r="C22" s="65">
        <f>VLOOKUP($A22,'Return Data'!$B$7:$R$2843,4,0)</f>
        <v>62.637999999999998</v>
      </c>
      <c r="D22" s="65">
        <f>VLOOKUP($A22,'Return Data'!$B$7:$R$2843,10,0)</f>
        <v>8.0467999999999993</v>
      </c>
      <c r="E22" s="66">
        <f t="shared" si="0"/>
        <v>26</v>
      </c>
      <c r="F22" s="65">
        <f>VLOOKUP($A22,'Return Data'!$B$7:$R$2843,11,0)</f>
        <v>21.797499999999999</v>
      </c>
      <c r="G22" s="66">
        <f t="shared" si="1"/>
        <v>27</v>
      </c>
      <c r="H22" s="65">
        <f>VLOOKUP($A22,'Return Data'!$B$7:$R$2843,12,0)</f>
        <v>31.816700000000001</v>
      </c>
      <c r="I22" s="66">
        <f t="shared" si="2"/>
        <v>27</v>
      </c>
      <c r="J22" s="65">
        <f>VLOOKUP($A22,'Return Data'!$B$7:$R$2843,13,0)</f>
        <v>48.192500000000003</v>
      </c>
      <c r="K22" s="66">
        <f t="shared" si="3"/>
        <v>27</v>
      </c>
      <c r="L22" s="65">
        <f>VLOOKUP($A22,'Return Data'!$B$7:$R$2843,17,0)</f>
        <v>12.840999999999999</v>
      </c>
      <c r="M22" s="66">
        <f t="shared" si="8"/>
        <v>22</v>
      </c>
      <c r="N22" s="65">
        <f>VLOOKUP($A22,'Return Data'!$B$7:$R$2843,14,0)</f>
        <v>5.1776999999999997</v>
      </c>
      <c r="O22" s="66">
        <f t="shared" si="9"/>
        <v>22</v>
      </c>
      <c r="P22" s="65">
        <f>VLOOKUP($A22,'Return Data'!$B$7:$R$2843,15,0)</f>
        <v>12.7872</v>
      </c>
      <c r="Q22" s="66">
        <f t="shared" si="10"/>
        <v>17</v>
      </c>
      <c r="R22" s="65">
        <f>VLOOKUP($A22,'Return Data'!$B$7:$R$2843,16,0)</f>
        <v>13.677300000000001</v>
      </c>
      <c r="S22" s="67">
        <f t="shared" si="4"/>
        <v>20</v>
      </c>
    </row>
    <row r="23" spans="1:19" x14ac:dyDescent="0.3">
      <c r="A23" s="63" t="s">
        <v>930</v>
      </c>
      <c r="B23" s="64">
        <f>VLOOKUP($A23,'Return Data'!$B$7:$R$2843,3,0)</f>
        <v>44315</v>
      </c>
      <c r="C23" s="65">
        <f>VLOOKUP($A23,'Return Data'!$B$7:$R$2843,4,0)</f>
        <v>21.3933</v>
      </c>
      <c r="D23" s="65">
        <f>VLOOKUP($A23,'Return Data'!$B$7:$R$2843,10,0)</f>
        <v>11.2965</v>
      </c>
      <c r="E23" s="66">
        <f t="shared" si="0"/>
        <v>20</v>
      </c>
      <c r="F23" s="65">
        <f>VLOOKUP($A23,'Return Data'!$B$7:$R$2843,11,0)</f>
        <v>26.029</v>
      </c>
      <c r="G23" s="66">
        <f t="shared" si="1"/>
        <v>24</v>
      </c>
      <c r="H23" s="65">
        <f>VLOOKUP($A23,'Return Data'!$B$7:$R$2843,12,0)</f>
        <v>38.115699999999997</v>
      </c>
      <c r="I23" s="66">
        <f t="shared" si="2"/>
        <v>20</v>
      </c>
      <c r="J23" s="65">
        <f>VLOOKUP($A23,'Return Data'!$B$7:$R$2843,13,0)</f>
        <v>53.970700000000001</v>
      </c>
      <c r="K23" s="66">
        <f t="shared" si="3"/>
        <v>24</v>
      </c>
      <c r="L23" s="65">
        <f>VLOOKUP($A23,'Return Data'!$B$7:$R$2843,17,0)</f>
        <v>17.440799999999999</v>
      </c>
      <c r="M23" s="66">
        <f t="shared" si="8"/>
        <v>12</v>
      </c>
      <c r="N23" s="65">
        <f>VLOOKUP($A23,'Return Data'!$B$7:$R$2843,14,0)</f>
        <v>10.309100000000001</v>
      </c>
      <c r="O23" s="66">
        <f t="shared" si="9"/>
        <v>13</v>
      </c>
      <c r="P23" s="65">
        <f>VLOOKUP($A23,'Return Data'!$B$7:$R$2843,15,0)</f>
        <v>17.252700000000001</v>
      </c>
      <c r="Q23" s="66">
        <f t="shared" si="10"/>
        <v>4</v>
      </c>
      <c r="R23" s="65">
        <f>VLOOKUP($A23,'Return Data'!$B$7:$R$2843,16,0)</f>
        <v>13.0992</v>
      </c>
      <c r="S23" s="67">
        <f t="shared" si="4"/>
        <v>23</v>
      </c>
    </row>
    <row r="24" spans="1:19" x14ac:dyDescent="0.3">
      <c r="A24" s="63" t="s">
        <v>932</v>
      </c>
      <c r="B24" s="64">
        <f>VLOOKUP($A24,'Return Data'!$B$7:$R$2843,3,0)</f>
        <v>44315</v>
      </c>
      <c r="C24" s="65">
        <f>VLOOKUP($A24,'Return Data'!$B$7:$R$2843,4,0)</f>
        <v>13.678100000000001</v>
      </c>
      <c r="D24" s="65">
        <f>VLOOKUP($A24,'Return Data'!$B$7:$R$2843,10,0)</f>
        <v>15.318</v>
      </c>
      <c r="E24" s="66">
        <f t="shared" si="0"/>
        <v>3</v>
      </c>
      <c r="F24" s="65">
        <f>VLOOKUP($A24,'Return Data'!$B$7:$R$2843,11,0)</f>
        <v>34.796799999999998</v>
      </c>
      <c r="G24" s="66">
        <f t="shared" ref="G24" si="11">RANK(F24,F$8:F$34,0)</f>
        <v>9</v>
      </c>
      <c r="H24" s="65">
        <f>VLOOKUP($A24,'Return Data'!$B$7:$R$2843,12,0)</f>
        <v>43.085299999999997</v>
      </c>
      <c r="I24" s="66">
        <f t="shared" ref="I24" si="12">RANK(H24,H$8:H$34,0)</f>
        <v>12</v>
      </c>
      <c r="J24" s="65">
        <f>VLOOKUP($A24,'Return Data'!$B$7:$R$2843,13,0)</f>
        <v>63.318600000000004</v>
      </c>
      <c r="K24" s="66">
        <f t="shared" ref="K24" si="13">RANK(J24,J$8:J$34,0)</f>
        <v>10</v>
      </c>
      <c r="L24" s="65"/>
      <c r="M24" s="66"/>
      <c r="N24" s="65"/>
      <c r="O24" s="66"/>
      <c r="P24" s="65"/>
      <c r="Q24" s="66"/>
      <c r="R24" s="65">
        <f>VLOOKUP($A24,'Return Data'!$B$7:$R$2843,16,0)</f>
        <v>26.52</v>
      </c>
      <c r="S24" s="67">
        <f t="shared" si="4"/>
        <v>1</v>
      </c>
    </row>
    <row r="25" spans="1:19" x14ac:dyDescent="0.3">
      <c r="A25" s="63" t="s">
        <v>934</v>
      </c>
      <c r="B25" s="64">
        <f>VLOOKUP($A25,'Return Data'!$B$7:$R$2843,3,0)</f>
        <v>44315</v>
      </c>
      <c r="C25" s="65">
        <f>VLOOKUP($A25,'Return Data'!$B$7:$R$2843,4,0)</f>
        <v>86.85</v>
      </c>
      <c r="D25" s="65">
        <f>VLOOKUP($A25,'Return Data'!$B$7:$R$2843,10,0)</f>
        <v>13.4404</v>
      </c>
      <c r="E25" s="66">
        <f t="shared" si="0"/>
        <v>9</v>
      </c>
      <c r="F25" s="65">
        <f>VLOOKUP($A25,'Return Data'!$B$7:$R$2843,11,0)</f>
        <v>35.597200000000001</v>
      </c>
      <c r="G25" s="66">
        <f t="shared" ref="G25:G34" si="14">RANK(F25,F$8:F$34,0)</f>
        <v>6</v>
      </c>
      <c r="H25" s="65">
        <f>VLOOKUP($A25,'Return Data'!$B$7:$R$2843,12,0)</f>
        <v>47.383200000000002</v>
      </c>
      <c r="I25" s="66">
        <f>RANK(H25,H$8:H$34,0)</f>
        <v>2</v>
      </c>
      <c r="J25" s="65">
        <f>VLOOKUP($A25,'Return Data'!$B$7:$R$2843,13,0)</f>
        <v>69.648799999999994</v>
      </c>
      <c r="K25" s="66">
        <f>RANK(J25,J$8:J$34,0)</f>
        <v>3</v>
      </c>
      <c r="L25" s="65">
        <f>VLOOKUP($A25,'Return Data'!$B$7:$R$2843,17,0)</f>
        <v>24.051600000000001</v>
      </c>
      <c r="M25" s="66">
        <f>RANK(L25,L$8:L$34,0)</f>
        <v>2</v>
      </c>
      <c r="N25" s="65">
        <f>VLOOKUP($A25,'Return Data'!$B$7:$R$2843,14,0)</f>
        <v>17.921900000000001</v>
      </c>
      <c r="O25" s="66">
        <f>RANK(N25,N$8:N$34,0)</f>
        <v>1</v>
      </c>
      <c r="P25" s="65">
        <f>VLOOKUP($A25,'Return Data'!$B$7:$R$2843,15,0)</f>
        <v>22.089700000000001</v>
      </c>
      <c r="Q25" s="66">
        <f>RANK(P25,P$8:P$34,0)</f>
        <v>1</v>
      </c>
      <c r="R25" s="65">
        <f>VLOOKUP($A25,'Return Data'!$B$7:$R$2843,16,0)</f>
        <v>24.4786</v>
      </c>
      <c r="S25" s="67">
        <f t="shared" si="4"/>
        <v>3</v>
      </c>
    </row>
    <row r="26" spans="1:19" x14ac:dyDescent="0.3">
      <c r="A26" s="63" t="s">
        <v>936</v>
      </c>
      <c r="B26" s="64">
        <f>VLOOKUP($A26,'Return Data'!$B$7:$R$2843,3,0)</f>
        <v>44315</v>
      </c>
      <c r="C26" s="65">
        <f>VLOOKUP($A26,'Return Data'!$B$7:$R$2843,4,0)</f>
        <v>13.789099999999999</v>
      </c>
      <c r="D26" s="65">
        <f>VLOOKUP($A26,'Return Data'!$B$7:$R$2843,10,0)</f>
        <v>12.332100000000001</v>
      </c>
      <c r="E26" s="66">
        <f t="shared" si="0"/>
        <v>14</v>
      </c>
      <c r="F26" s="65">
        <f>VLOOKUP($A26,'Return Data'!$B$7:$R$2843,11,0)</f>
        <v>35.492800000000003</v>
      </c>
      <c r="G26" s="66">
        <f t="shared" si="14"/>
        <v>8</v>
      </c>
      <c r="H26" s="65">
        <f>VLOOKUP($A26,'Return Data'!$B$7:$R$2843,12,0)</f>
        <v>43.855200000000004</v>
      </c>
      <c r="I26" s="66">
        <f>RANK(H26,H$8:H$34,0)</f>
        <v>9</v>
      </c>
      <c r="J26" s="65">
        <f>VLOOKUP($A26,'Return Data'!$B$7:$R$2843,13,0)</f>
        <v>59.308399999999999</v>
      </c>
      <c r="K26" s="66">
        <f>RANK(J26,J$8:J$34,0)</f>
        <v>18</v>
      </c>
      <c r="L26" s="65"/>
      <c r="M26" s="66"/>
      <c r="N26" s="65"/>
      <c r="O26" s="66"/>
      <c r="P26" s="65"/>
      <c r="Q26" s="66"/>
      <c r="R26" s="65">
        <f>VLOOKUP($A26,'Return Data'!$B$7:$R$2843,16,0)</f>
        <v>23.2956</v>
      </c>
      <c r="S26" s="67">
        <f t="shared" si="4"/>
        <v>4</v>
      </c>
    </row>
    <row r="27" spans="1:19" x14ac:dyDescent="0.3">
      <c r="A27" s="63" t="s">
        <v>939</v>
      </c>
      <c r="B27" s="64">
        <f>VLOOKUP($A27,'Return Data'!$B$7:$R$2843,3,0)</f>
        <v>44315</v>
      </c>
      <c r="C27" s="65">
        <f>VLOOKUP($A27,'Return Data'!$B$7:$R$2843,4,0)</f>
        <v>712.22140000000002</v>
      </c>
      <c r="D27" s="65">
        <f>VLOOKUP($A27,'Return Data'!$B$7:$R$2843,10,0)</f>
        <v>11.0556</v>
      </c>
      <c r="E27" s="66">
        <f t="shared" si="0"/>
        <v>21</v>
      </c>
      <c r="F27" s="65">
        <f>VLOOKUP($A27,'Return Data'!$B$7:$R$2843,11,0)</f>
        <v>32.639499999999998</v>
      </c>
      <c r="G27" s="66">
        <f t="shared" si="14"/>
        <v>15</v>
      </c>
      <c r="H27" s="65">
        <f>VLOOKUP($A27,'Return Data'!$B$7:$R$2843,12,0)</f>
        <v>41.489199999999997</v>
      </c>
      <c r="I27" s="66">
        <f t="shared" ref="I27:I32" si="15">RANK(H27,H$8:H$34,0)</f>
        <v>17</v>
      </c>
      <c r="J27" s="65">
        <f>VLOOKUP($A27,'Return Data'!$B$7:$R$2843,13,0)</f>
        <v>63.385199999999998</v>
      </c>
      <c r="K27" s="66">
        <f t="shared" ref="K27:K32" si="16">RANK(J27,J$8:J$34,0)</f>
        <v>9</v>
      </c>
      <c r="L27" s="65">
        <f>VLOOKUP($A27,'Return Data'!$B$7:$R$2843,17,0)</f>
        <v>12.904299999999999</v>
      </c>
      <c r="M27" s="66">
        <f t="shared" ref="M27:M32" si="17">RANK(L27,L$8:L$34,0)</f>
        <v>21</v>
      </c>
      <c r="N27" s="65">
        <f>VLOOKUP($A27,'Return Data'!$B$7:$R$2843,14,0)</f>
        <v>7.5768000000000004</v>
      </c>
      <c r="O27" s="66">
        <f t="shared" ref="O27:O32" si="18">RANK(N27,N$8:N$34,0)</f>
        <v>20</v>
      </c>
      <c r="P27" s="65">
        <f>VLOOKUP($A27,'Return Data'!$B$7:$R$2843,15,0)</f>
        <v>10.806800000000001</v>
      </c>
      <c r="Q27" s="66">
        <f t="shared" ref="Q27:Q32" si="19">RANK(P27,P$8:P$34,0)</f>
        <v>22</v>
      </c>
      <c r="R27" s="65">
        <f>VLOOKUP($A27,'Return Data'!$B$7:$R$2843,16,0)</f>
        <v>12.251099999999999</v>
      </c>
      <c r="S27" s="67">
        <f t="shared" si="4"/>
        <v>26</v>
      </c>
    </row>
    <row r="28" spans="1:19" x14ac:dyDescent="0.3">
      <c r="A28" s="63" t="s">
        <v>941</v>
      </c>
      <c r="B28" s="64">
        <f>VLOOKUP($A28,'Return Data'!$B$7:$R$2843,3,0)</f>
        <v>44315</v>
      </c>
      <c r="C28" s="65">
        <f>VLOOKUP($A28,'Return Data'!$B$7:$R$2843,4,0)</f>
        <v>160.03</v>
      </c>
      <c r="D28" s="65">
        <f>VLOOKUP($A28,'Return Data'!$B$7:$R$2843,10,0)</f>
        <v>14.577199999999999</v>
      </c>
      <c r="E28" s="66">
        <f t="shared" si="0"/>
        <v>5</v>
      </c>
      <c r="F28" s="65">
        <f>VLOOKUP($A28,'Return Data'!$B$7:$R$2843,11,0)</f>
        <v>34.467700000000001</v>
      </c>
      <c r="G28" s="66">
        <f t="shared" si="14"/>
        <v>10</v>
      </c>
      <c r="H28" s="65">
        <f>VLOOKUP($A28,'Return Data'!$B$7:$R$2843,12,0)</f>
        <v>46.172800000000002</v>
      </c>
      <c r="I28" s="66">
        <f t="shared" si="15"/>
        <v>4</v>
      </c>
      <c r="J28" s="65">
        <f>VLOOKUP($A28,'Return Data'!$B$7:$R$2843,13,0)</f>
        <v>64.200699999999998</v>
      </c>
      <c r="K28" s="66">
        <f t="shared" si="16"/>
        <v>7</v>
      </c>
      <c r="L28" s="65">
        <f>VLOOKUP($A28,'Return Data'!$B$7:$R$2843,17,0)</f>
        <v>20.656400000000001</v>
      </c>
      <c r="M28" s="66">
        <f t="shared" si="17"/>
        <v>4</v>
      </c>
      <c r="N28" s="65">
        <f>VLOOKUP($A28,'Return Data'!$B$7:$R$2843,14,0)</f>
        <v>11.038600000000001</v>
      </c>
      <c r="O28" s="66">
        <f t="shared" si="18"/>
        <v>9</v>
      </c>
      <c r="P28" s="65">
        <f>VLOOKUP($A28,'Return Data'!$B$7:$R$2843,15,0)</f>
        <v>18.278199999999998</v>
      </c>
      <c r="Q28" s="66">
        <f t="shared" si="19"/>
        <v>3</v>
      </c>
      <c r="R28" s="65">
        <f>VLOOKUP($A28,'Return Data'!$B$7:$R$2843,16,0)</f>
        <v>20.346800000000002</v>
      </c>
      <c r="S28" s="67">
        <f t="shared" si="4"/>
        <v>7</v>
      </c>
    </row>
    <row r="29" spans="1:19" x14ac:dyDescent="0.3">
      <c r="A29" s="63" t="s">
        <v>943</v>
      </c>
      <c r="B29" s="64">
        <f>VLOOKUP($A29,'Return Data'!$B$7:$R$2843,3,0)</f>
        <v>44315</v>
      </c>
      <c r="C29" s="65">
        <f>VLOOKUP($A29,'Return Data'!$B$7:$R$2843,4,0)</f>
        <v>55.192500000000003</v>
      </c>
      <c r="D29" s="65">
        <f>VLOOKUP($A29,'Return Data'!$B$7:$R$2843,10,0)</f>
        <v>13.9519</v>
      </c>
      <c r="E29" s="66">
        <f t="shared" si="0"/>
        <v>7</v>
      </c>
      <c r="F29" s="65">
        <f>VLOOKUP($A29,'Return Data'!$B$7:$R$2843,11,0)</f>
        <v>38.599400000000003</v>
      </c>
      <c r="G29" s="66">
        <f t="shared" si="14"/>
        <v>3</v>
      </c>
      <c r="H29" s="65">
        <f>VLOOKUP($A29,'Return Data'!$B$7:$R$2843,12,0)</f>
        <v>36.843400000000003</v>
      </c>
      <c r="I29" s="66">
        <f t="shared" si="15"/>
        <v>22</v>
      </c>
      <c r="J29" s="65">
        <f>VLOOKUP($A29,'Return Data'!$B$7:$R$2843,13,0)</f>
        <v>54.375999999999998</v>
      </c>
      <c r="K29" s="66">
        <f t="shared" si="16"/>
        <v>23</v>
      </c>
      <c r="L29" s="65">
        <f>VLOOKUP($A29,'Return Data'!$B$7:$R$2843,17,0)</f>
        <v>21.738299999999999</v>
      </c>
      <c r="M29" s="66">
        <f t="shared" si="17"/>
        <v>3</v>
      </c>
      <c r="N29" s="65">
        <f>VLOOKUP($A29,'Return Data'!$B$7:$R$2843,14,0)</f>
        <v>13.008699999999999</v>
      </c>
      <c r="O29" s="66">
        <f t="shared" si="18"/>
        <v>3</v>
      </c>
      <c r="P29" s="65">
        <f>VLOOKUP($A29,'Return Data'!$B$7:$R$2843,15,0)</f>
        <v>15.4474</v>
      </c>
      <c r="Q29" s="66">
        <f t="shared" si="19"/>
        <v>11</v>
      </c>
      <c r="R29" s="65">
        <f>VLOOKUP($A29,'Return Data'!$B$7:$R$2843,16,0)</f>
        <v>17.4148</v>
      </c>
      <c r="S29" s="67">
        <f t="shared" si="4"/>
        <v>8</v>
      </c>
    </row>
    <row r="30" spans="1:19" x14ac:dyDescent="0.3">
      <c r="A30" s="63" t="s">
        <v>1924</v>
      </c>
      <c r="B30" s="64">
        <f>VLOOKUP($A30,'Return Data'!$B$7:$R$2843,3,0)</f>
        <v>44315</v>
      </c>
      <c r="C30" s="65">
        <f>VLOOKUP($A30,'Return Data'!$B$7:$R$2843,4,0)</f>
        <v>306.15320000000003</v>
      </c>
      <c r="D30" s="65">
        <f>VLOOKUP($A30,'Return Data'!$B$7:$R$2843,10,0)</f>
        <v>10.0449</v>
      </c>
      <c r="E30" s="66">
        <f t="shared" si="0"/>
        <v>24</v>
      </c>
      <c r="F30" s="65">
        <f>VLOOKUP($A30,'Return Data'!$B$7:$R$2843,11,0)</f>
        <v>33.944099999999999</v>
      </c>
      <c r="G30" s="66">
        <f t="shared" si="14"/>
        <v>14</v>
      </c>
      <c r="H30" s="65">
        <f>VLOOKUP($A30,'Return Data'!$B$7:$R$2843,12,0)</f>
        <v>43.387500000000003</v>
      </c>
      <c r="I30" s="66">
        <f t="shared" si="15"/>
        <v>11</v>
      </c>
      <c r="J30" s="65">
        <f>VLOOKUP($A30,'Return Data'!$B$7:$R$2843,13,0)</f>
        <v>61.556899999999999</v>
      </c>
      <c r="K30" s="66">
        <f t="shared" si="16"/>
        <v>14</v>
      </c>
      <c r="L30" s="65">
        <f>VLOOKUP($A30,'Return Data'!$B$7:$R$2843,17,0)</f>
        <v>15.2873</v>
      </c>
      <c r="M30" s="66">
        <f t="shared" si="17"/>
        <v>13</v>
      </c>
      <c r="N30" s="65">
        <f>VLOOKUP($A30,'Return Data'!$B$7:$R$2843,14,0)</f>
        <v>11.012700000000001</v>
      </c>
      <c r="O30" s="66">
        <f t="shared" si="18"/>
        <v>10</v>
      </c>
      <c r="P30" s="65">
        <f>VLOOKUP($A30,'Return Data'!$B$7:$R$2843,15,0)</f>
        <v>14.563499999999999</v>
      </c>
      <c r="Q30" s="66">
        <f t="shared" si="19"/>
        <v>15</v>
      </c>
      <c r="R30" s="65">
        <f>VLOOKUP($A30,'Return Data'!$B$7:$R$2843,16,0)</f>
        <v>16.049800000000001</v>
      </c>
      <c r="S30" s="67">
        <f t="shared" si="4"/>
        <v>13</v>
      </c>
    </row>
    <row r="31" spans="1:19" x14ac:dyDescent="0.3">
      <c r="A31" s="63" t="s">
        <v>945</v>
      </c>
      <c r="B31" s="64">
        <f>VLOOKUP($A31,'Return Data'!$B$7:$R$2843,3,0)</f>
        <v>44315</v>
      </c>
      <c r="C31" s="65">
        <f>VLOOKUP($A31,'Return Data'!$B$7:$R$2843,4,0)</f>
        <v>46.877200000000002</v>
      </c>
      <c r="D31" s="65">
        <f>VLOOKUP($A31,'Return Data'!$B$7:$R$2843,10,0)</f>
        <v>11.4399</v>
      </c>
      <c r="E31" s="66">
        <f t="shared" si="0"/>
        <v>19</v>
      </c>
      <c r="F31" s="65">
        <f>VLOOKUP($A31,'Return Data'!$B$7:$R$2843,11,0)</f>
        <v>30.246300000000002</v>
      </c>
      <c r="G31" s="66">
        <f t="shared" si="14"/>
        <v>21</v>
      </c>
      <c r="H31" s="65">
        <f>VLOOKUP($A31,'Return Data'!$B$7:$R$2843,12,0)</f>
        <v>37.133600000000001</v>
      </c>
      <c r="I31" s="66">
        <f t="shared" si="15"/>
        <v>21</v>
      </c>
      <c r="J31" s="65">
        <f>VLOOKUP($A31,'Return Data'!$B$7:$R$2843,13,0)</f>
        <v>57.9788</v>
      </c>
      <c r="K31" s="66">
        <f t="shared" si="16"/>
        <v>20</v>
      </c>
      <c r="L31" s="65">
        <f>VLOOKUP($A31,'Return Data'!$B$7:$R$2843,17,0)</f>
        <v>13.8894</v>
      </c>
      <c r="M31" s="66">
        <f t="shared" si="17"/>
        <v>20</v>
      </c>
      <c r="N31" s="65">
        <f>VLOOKUP($A31,'Return Data'!$B$7:$R$2843,14,0)</f>
        <v>10.310600000000001</v>
      </c>
      <c r="O31" s="66">
        <f t="shared" si="18"/>
        <v>12</v>
      </c>
      <c r="P31" s="65">
        <f>VLOOKUP($A31,'Return Data'!$B$7:$R$2843,15,0)</f>
        <v>16.1189</v>
      </c>
      <c r="Q31" s="66">
        <f t="shared" si="19"/>
        <v>7</v>
      </c>
      <c r="R31" s="65">
        <f>VLOOKUP($A31,'Return Data'!$B$7:$R$2843,16,0)</f>
        <v>14.3635</v>
      </c>
      <c r="S31" s="67">
        <f t="shared" si="4"/>
        <v>18</v>
      </c>
    </row>
    <row r="32" spans="1:19" x14ac:dyDescent="0.3">
      <c r="A32" s="63" t="s">
        <v>947</v>
      </c>
      <c r="B32" s="64">
        <f>VLOOKUP($A32,'Return Data'!$B$7:$R$2843,3,0)</f>
        <v>44315</v>
      </c>
      <c r="C32" s="65">
        <f>VLOOKUP($A32,'Return Data'!$B$7:$R$2843,4,0)</f>
        <v>303.21570000000003</v>
      </c>
      <c r="D32" s="65">
        <f>VLOOKUP($A32,'Return Data'!$B$7:$R$2843,10,0)</f>
        <v>12.331799999999999</v>
      </c>
      <c r="E32" s="66">
        <f t="shared" si="0"/>
        <v>15</v>
      </c>
      <c r="F32" s="65">
        <f>VLOOKUP($A32,'Return Data'!$B$7:$R$2843,11,0)</f>
        <v>29.967600000000001</v>
      </c>
      <c r="G32" s="66">
        <f t="shared" si="14"/>
        <v>22</v>
      </c>
      <c r="H32" s="65">
        <f>VLOOKUP($A32,'Return Data'!$B$7:$R$2843,12,0)</f>
        <v>35.933700000000002</v>
      </c>
      <c r="I32" s="66">
        <f t="shared" si="15"/>
        <v>24</v>
      </c>
      <c r="J32" s="65">
        <f>VLOOKUP($A32,'Return Data'!$B$7:$R$2843,13,0)</f>
        <v>54.8384</v>
      </c>
      <c r="K32" s="66">
        <f t="shared" si="16"/>
        <v>22</v>
      </c>
      <c r="L32" s="65">
        <f>VLOOKUP($A32,'Return Data'!$B$7:$R$2843,17,0)</f>
        <v>17.725999999999999</v>
      </c>
      <c r="M32" s="66">
        <f t="shared" si="17"/>
        <v>10</v>
      </c>
      <c r="N32" s="65">
        <f>VLOOKUP($A32,'Return Data'!$B$7:$R$2843,14,0)</f>
        <v>12.639900000000001</v>
      </c>
      <c r="O32" s="66">
        <f t="shared" si="18"/>
        <v>5</v>
      </c>
      <c r="P32" s="65">
        <f>VLOOKUP($A32,'Return Data'!$B$7:$R$2843,15,0)</f>
        <v>14.933400000000001</v>
      </c>
      <c r="Q32" s="66">
        <f t="shared" si="19"/>
        <v>14</v>
      </c>
      <c r="R32" s="65">
        <f>VLOOKUP($A32,'Return Data'!$B$7:$R$2843,16,0)</f>
        <v>15.891</v>
      </c>
      <c r="S32" s="67">
        <f t="shared" si="4"/>
        <v>15</v>
      </c>
    </row>
    <row r="33" spans="1:19" x14ac:dyDescent="0.3">
      <c r="A33" s="63" t="s">
        <v>948</v>
      </c>
      <c r="B33" s="64">
        <f>VLOOKUP($A33,'Return Data'!$B$7:$R$2843,3,0)</f>
        <v>44315</v>
      </c>
      <c r="C33" s="65">
        <f>VLOOKUP($A33,'Return Data'!$B$7:$R$2843,4,0)</f>
        <v>13.31</v>
      </c>
      <c r="D33" s="65">
        <f>VLOOKUP($A33,'Return Data'!$B$7:$R$2843,10,0)</f>
        <v>8.6531000000000002</v>
      </c>
      <c r="E33" s="66">
        <f t="shared" si="0"/>
        <v>25</v>
      </c>
      <c r="F33" s="65">
        <f>VLOOKUP($A33,'Return Data'!$B$7:$R$2843,11,0)</f>
        <v>24.044699999999999</v>
      </c>
      <c r="G33" s="66">
        <f t="shared" si="14"/>
        <v>26</v>
      </c>
      <c r="H33" s="65">
        <f>VLOOKUP($A33,'Return Data'!$B$7:$R$2843,12,0)</f>
        <v>33.233199999999997</v>
      </c>
      <c r="I33" s="66">
        <f t="shared" ref="I33" si="20">RANK(H33,H$8:H$34,0)</f>
        <v>25</v>
      </c>
      <c r="J33" s="65">
        <f>VLOOKUP($A33,'Return Data'!$B$7:$R$2843,13,0)</f>
        <v>56.404200000000003</v>
      </c>
      <c r="K33" s="66">
        <f t="shared" ref="K33" si="21">RANK(J33,J$8:J$34,0)</f>
        <v>21</v>
      </c>
      <c r="L33" s="65"/>
      <c r="M33" s="66"/>
      <c r="N33" s="65"/>
      <c r="O33" s="66"/>
      <c r="P33" s="65"/>
      <c r="Q33" s="66"/>
      <c r="R33" s="65">
        <f>VLOOKUP($A33,'Return Data'!$B$7:$R$2843,16,0)</f>
        <v>22.707899999999999</v>
      </c>
      <c r="S33" s="67">
        <f t="shared" si="4"/>
        <v>5</v>
      </c>
    </row>
    <row r="34" spans="1:19" x14ac:dyDescent="0.3">
      <c r="A34" s="63" t="s">
        <v>950</v>
      </c>
      <c r="B34" s="64">
        <f>VLOOKUP($A34,'Return Data'!$B$7:$R$2843,3,0)</f>
        <v>44315</v>
      </c>
      <c r="C34" s="65">
        <f>VLOOKUP($A34,'Return Data'!$B$7:$R$2843,4,0)</f>
        <v>83.843500000000006</v>
      </c>
      <c r="D34" s="65">
        <f>VLOOKUP($A34,'Return Data'!$B$7:$R$2843,10,0)</f>
        <v>14.8794</v>
      </c>
      <c r="E34" s="66">
        <f t="shared" si="0"/>
        <v>4</v>
      </c>
      <c r="F34" s="65">
        <f>VLOOKUP($A34,'Return Data'!$B$7:$R$2843,11,0)</f>
        <v>40.095700000000001</v>
      </c>
      <c r="G34" s="66">
        <f t="shared" si="14"/>
        <v>1</v>
      </c>
      <c r="H34" s="65">
        <f>VLOOKUP($A34,'Return Data'!$B$7:$R$2843,12,0)</f>
        <v>45.789700000000003</v>
      </c>
      <c r="I34" s="66">
        <f>RANK(H34,H$8:H$34,0)</f>
        <v>5</v>
      </c>
      <c r="J34" s="65">
        <f>VLOOKUP($A34,'Return Data'!$B$7:$R$2843,13,0)</f>
        <v>70.667500000000004</v>
      </c>
      <c r="K34" s="66">
        <f>RANK(J34,J$8:J$34,0)</f>
        <v>2</v>
      </c>
      <c r="L34" s="65">
        <f>VLOOKUP($A34,'Return Data'!$B$7:$R$2843,17,0)</f>
        <v>14.2319</v>
      </c>
      <c r="M34" s="66">
        <f>RANK(L34,L$8:L$34,0)</f>
        <v>18</v>
      </c>
      <c r="N34" s="65">
        <f>VLOOKUP($A34,'Return Data'!$B$7:$R$2843,14,0)</f>
        <v>7.9301000000000004</v>
      </c>
      <c r="O34" s="66">
        <f>RANK(N34,N$8:N$34,0)</f>
        <v>19</v>
      </c>
      <c r="P34" s="65">
        <f>VLOOKUP($A34,'Return Data'!$B$7:$R$2843,15,0)</f>
        <v>12.1525</v>
      </c>
      <c r="Q34" s="66">
        <f>RANK(P34,P$8:P$34,0)</f>
        <v>20</v>
      </c>
      <c r="R34" s="65">
        <f>VLOOKUP($A34,'Return Data'!$B$7:$R$2843,16,0)</f>
        <v>12.4941</v>
      </c>
      <c r="S34" s="67">
        <f t="shared" si="4"/>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12.360492592592594</v>
      </c>
      <c r="E36" s="74"/>
      <c r="F36" s="75">
        <f>AVERAGE(F8:F34)</f>
        <v>32.523062962962975</v>
      </c>
      <c r="G36" s="74"/>
      <c r="H36" s="75">
        <f>AVERAGE(H8:H34)</f>
        <v>41.388111111111101</v>
      </c>
      <c r="I36" s="74"/>
      <c r="J36" s="75">
        <f>AVERAGE(J8:J34)</f>
        <v>60.817574074074074</v>
      </c>
      <c r="K36" s="74"/>
      <c r="L36" s="75">
        <f>AVERAGE(L8:L34)</f>
        <v>17.116056521739132</v>
      </c>
      <c r="M36" s="74"/>
      <c r="N36" s="75">
        <f>AVERAGE(N8:N34)</f>
        <v>10.626268181818181</v>
      </c>
      <c r="O36" s="74"/>
      <c r="P36" s="75">
        <f>AVERAGE(P8:P34)</f>
        <v>15.251150000000001</v>
      </c>
      <c r="Q36" s="74"/>
      <c r="R36" s="75">
        <f>AVERAGE(R8:R34)</f>
        <v>16.895125925925928</v>
      </c>
      <c r="S36" s="76"/>
    </row>
    <row r="37" spans="1:19" x14ac:dyDescent="0.3">
      <c r="A37" s="73" t="s">
        <v>28</v>
      </c>
      <c r="B37" s="74"/>
      <c r="C37" s="74"/>
      <c r="D37" s="75">
        <f>MIN(D8:D34)</f>
        <v>7.0308999999999999</v>
      </c>
      <c r="E37" s="74"/>
      <c r="F37" s="75">
        <f>MIN(F8:F34)</f>
        <v>21.797499999999999</v>
      </c>
      <c r="G37" s="74"/>
      <c r="H37" s="75">
        <f>MIN(H8:H34)</f>
        <v>31.816700000000001</v>
      </c>
      <c r="I37" s="74"/>
      <c r="J37" s="75">
        <f>MIN(J8:J34)</f>
        <v>48.192500000000003</v>
      </c>
      <c r="K37" s="74"/>
      <c r="L37" s="75">
        <f>MIN(L8:L34)</f>
        <v>12.6753</v>
      </c>
      <c r="M37" s="74"/>
      <c r="N37" s="75">
        <f>MIN(N8:N34)</f>
        <v>5.1776999999999997</v>
      </c>
      <c r="O37" s="74"/>
      <c r="P37" s="75">
        <f>MIN(P8:P34)</f>
        <v>10.806800000000001</v>
      </c>
      <c r="Q37" s="74"/>
      <c r="R37" s="75">
        <f>MIN(R8:R34)</f>
        <v>10.266</v>
      </c>
      <c r="S37" s="76"/>
    </row>
    <row r="38" spans="1:19" ht="15" thickBot="1" x14ac:dyDescent="0.35">
      <c r="A38" s="77" t="s">
        <v>29</v>
      </c>
      <c r="B38" s="78"/>
      <c r="C38" s="78"/>
      <c r="D38" s="79">
        <f>MAX(D8:D34)</f>
        <v>17.1128</v>
      </c>
      <c r="E38" s="78"/>
      <c r="F38" s="79">
        <f>MAX(F8:F34)</f>
        <v>40.095700000000001</v>
      </c>
      <c r="G38" s="78"/>
      <c r="H38" s="79">
        <f>MAX(H8:H34)</f>
        <v>49.269300000000001</v>
      </c>
      <c r="I38" s="78"/>
      <c r="J38" s="79">
        <f>MAX(J8:J34)</f>
        <v>72.768900000000002</v>
      </c>
      <c r="K38" s="78"/>
      <c r="L38" s="79">
        <f>MAX(L8:L34)</f>
        <v>25.8474</v>
      </c>
      <c r="M38" s="78"/>
      <c r="N38" s="79">
        <f>MAX(N8:N34)</f>
        <v>17.921900000000001</v>
      </c>
      <c r="O38" s="78"/>
      <c r="P38" s="79">
        <f>MAX(P8:P34)</f>
        <v>22.089700000000001</v>
      </c>
      <c r="Q38" s="78"/>
      <c r="R38" s="79">
        <f>MAX(R8:R34)</f>
        <v>26.52</v>
      </c>
      <c r="S38" s="80"/>
    </row>
    <row r="39" spans="1:19" x14ac:dyDescent="0.3">
      <c r="A39" s="112" t="s">
        <v>432</v>
      </c>
    </row>
    <row r="40" spans="1:19" x14ac:dyDescent="0.3">
      <c r="A40" s="14" t="s">
        <v>340</v>
      </c>
    </row>
  </sheetData>
  <sheetProtection algorithmName="SHA-512" hashValue="srfwefBTMlA7N190eHELYqLe6/SU5xw2KKqEGupV6ryFOZrhxSfFCvd7W0kA5A4M+sgmKWhH5CRtKXpL5h9gDg==" saltValue="HcP03qQnK2d8jCUOMIu5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1919</v>
      </c>
      <c r="B8" s="64">
        <f>VLOOKUP($A8,'Return Data'!$B$7:$R$2843,3,0)</f>
        <v>44315</v>
      </c>
      <c r="C8" s="65">
        <f>VLOOKUP($A8,'Return Data'!$B$7:$R$2843,4,0)</f>
        <v>672.80802229470305</v>
      </c>
      <c r="D8" s="65">
        <f>VLOOKUP($A8,'Return Data'!$B$7:$R$2843,10,0)</f>
        <v>13.2416</v>
      </c>
      <c r="E8" s="66">
        <f t="shared" ref="E8:E34" si="0">RANK(D8,D$8:D$34,0)</f>
        <v>8</v>
      </c>
      <c r="F8" s="65">
        <f>VLOOKUP($A8,'Return Data'!$B$7:$R$2843,11,0)</f>
        <v>33.502499999999998</v>
      </c>
      <c r="G8" s="66">
        <f t="shared" ref="G8:G23" si="1">RANK(F8,F$8:F$34,0)</f>
        <v>11</v>
      </c>
      <c r="H8" s="65">
        <f>VLOOKUP($A8,'Return Data'!$B$7:$R$2843,12,0)</f>
        <v>46.090800000000002</v>
      </c>
      <c r="I8" s="66">
        <f t="shared" ref="I8:I23" si="2">RANK(H8,H$8:H$34,0)</f>
        <v>3</v>
      </c>
      <c r="J8" s="65">
        <f>VLOOKUP($A8,'Return Data'!$B$7:$R$2843,13,0)</f>
        <v>67.039000000000001</v>
      </c>
      <c r="K8" s="66">
        <f t="shared" ref="K8:K23" si="3">RANK(J8,J$8:J$34,0)</f>
        <v>4</v>
      </c>
      <c r="L8" s="65">
        <f>VLOOKUP($A8,'Return Data'!$B$7:$R$2843,17,0)</f>
        <v>17.367999999999999</v>
      </c>
      <c r="M8" s="66">
        <f>RANK(L8,L$8:L$34,0)</f>
        <v>7</v>
      </c>
      <c r="N8" s="65">
        <f>VLOOKUP($A8,'Return Data'!$B$7:$R$2843,14,0)</f>
        <v>9.1983999999999995</v>
      </c>
      <c r="O8" s="66">
        <f>RANK(N8,N$8:N$34,0)</f>
        <v>12</v>
      </c>
      <c r="P8" s="65">
        <f>VLOOKUP($A8,'Return Data'!$B$7:$R$2843,15,0)</f>
        <v>13.786300000000001</v>
      </c>
      <c r="Q8" s="66">
        <f>RANK(P8,P$8:P$34,0)</f>
        <v>12</v>
      </c>
      <c r="R8" s="65">
        <f>VLOOKUP($A8,'Return Data'!$B$7:$R$2843,16,0)</f>
        <v>17.708400000000001</v>
      </c>
      <c r="S8" s="67">
        <f t="shared" ref="S8:S34" si="4">RANK(R8,R$8:R$34,0)</f>
        <v>10</v>
      </c>
    </row>
    <row r="9" spans="1:20" x14ac:dyDescent="0.3">
      <c r="A9" s="63" t="s">
        <v>903</v>
      </c>
      <c r="B9" s="64">
        <f>VLOOKUP($A9,'Return Data'!$B$7:$R$2843,3,0)</f>
        <v>44315</v>
      </c>
      <c r="C9" s="65">
        <f>VLOOKUP($A9,'Return Data'!$B$7:$R$2843,4,0)</f>
        <v>16.63</v>
      </c>
      <c r="D9" s="65">
        <f>VLOOKUP($A9,'Return Data'!$B$7:$R$2843,10,0)</f>
        <v>15.7272</v>
      </c>
      <c r="E9" s="66">
        <f t="shared" si="0"/>
        <v>2</v>
      </c>
      <c r="F9" s="65">
        <f>VLOOKUP($A9,'Return Data'!$B$7:$R$2843,11,0)</f>
        <v>33.146500000000003</v>
      </c>
      <c r="G9" s="66">
        <f t="shared" si="1"/>
        <v>13</v>
      </c>
      <c r="H9" s="65">
        <f>VLOOKUP($A9,'Return Data'!$B$7:$R$2843,12,0)</f>
        <v>42.9923</v>
      </c>
      <c r="I9" s="66">
        <f t="shared" si="2"/>
        <v>7</v>
      </c>
      <c r="J9" s="65">
        <f>VLOOKUP($A9,'Return Data'!$B$7:$R$2843,13,0)</f>
        <v>59.903799999999997</v>
      </c>
      <c r="K9" s="66">
        <f t="shared" si="3"/>
        <v>14</v>
      </c>
      <c r="L9" s="65">
        <f>VLOOKUP($A9,'Return Data'!$B$7:$R$2843,17,0)</f>
        <v>23.772600000000001</v>
      </c>
      <c r="M9" s="66">
        <f t="shared" ref="M9" si="5">RANK(L9,L$8:L$34,0)</f>
        <v>1</v>
      </c>
      <c r="N9" s="65"/>
      <c r="O9" s="66"/>
      <c r="P9" s="65"/>
      <c r="Q9" s="66"/>
      <c r="R9" s="65">
        <f>VLOOKUP($A9,'Return Data'!$B$7:$R$2843,16,0)</f>
        <v>22.359200000000001</v>
      </c>
      <c r="S9" s="67">
        <f t="shared" si="4"/>
        <v>3</v>
      </c>
    </row>
    <row r="10" spans="1:20" x14ac:dyDescent="0.3">
      <c r="A10" s="63" t="s">
        <v>905</v>
      </c>
      <c r="B10" s="64">
        <f>VLOOKUP($A10,'Return Data'!$B$7:$R$2843,3,0)</f>
        <v>44315</v>
      </c>
      <c r="C10" s="65">
        <f>VLOOKUP($A10,'Return Data'!$B$7:$R$2843,4,0)</f>
        <v>45.17</v>
      </c>
      <c r="D10" s="65">
        <f>VLOOKUP($A10,'Return Data'!$B$7:$R$2843,10,0)</f>
        <v>10.4131</v>
      </c>
      <c r="E10" s="66">
        <f t="shared" si="0"/>
        <v>22</v>
      </c>
      <c r="F10" s="65">
        <f>VLOOKUP($A10,'Return Data'!$B$7:$R$2843,11,0)</f>
        <v>26.7041</v>
      </c>
      <c r="G10" s="66">
        <f t="shared" si="1"/>
        <v>23</v>
      </c>
      <c r="H10" s="65">
        <f>VLOOKUP($A10,'Return Data'!$B$7:$R$2843,12,0)</f>
        <v>35.118200000000002</v>
      </c>
      <c r="I10" s="66">
        <f t="shared" si="2"/>
        <v>24</v>
      </c>
      <c r="J10" s="65">
        <f>VLOOKUP($A10,'Return Data'!$B$7:$R$2843,13,0)</f>
        <v>49.817599999999999</v>
      </c>
      <c r="K10" s="66">
        <f t="shared" si="3"/>
        <v>25</v>
      </c>
      <c r="L10" s="65">
        <f>VLOOKUP($A10,'Return Data'!$B$7:$R$2843,17,0)</f>
        <v>16.110499999999998</v>
      </c>
      <c r="M10" s="66">
        <f t="shared" ref="M10:M16" si="6">RANK(L10,L$8:L$34,0)</f>
        <v>11</v>
      </c>
      <c r="N10" s="65">
        <f>VLOOKUP($A10,'Return Data'!$B$7:$R$2843,14,0)</f>
        <v>5.1650999999999998</v>
      </c>
      <c r="O10" s="66">
        <f t="shared" ref="O10:O16" si="7">RANK(N10,N$8:N$34,0)</f>
        <v>21</v>
      </c>
      <c r="P10" s="65">
        <f>VLOOKUP($A10,'Return Data'!$B$7:$R$2843,15,0)</f>
        <v>11.4513</v>
      </c>
      <c r="Q10" s="66">
        <f t="shared" ref="Q10:Q16" si="8">RANK(P10,P$8:P$34,0)</f>
        <v>20</v>
      </c>
      <c r="R10" s="65">
        <f>VLOOKUP($A10,'Return Data'!$B$7:$R$2843,16,0)</f>
        <v>12.789300000000001</v>
      </c>
      <c r="S10" s="67">
        <f t="shared" si="4"/>
        <v>17</v>
      </c>
    </row>
    <row r="11" spans="1:20" x14ac:dyDescent="0.3">
      <c r="A11" s="63" t="s">
        <v>907</v>
      </c>
      <c r="B11" s="64">
        <f>VLOOKUP($A11,'Return Data'!$B$7:$R$2843,3,0)</f>
        <v>44315</v>
      </c>
      <c r="C11" s="65">
        <f>VLOOKUP($A11,'Return Data'!$B$7:$R$2843,4,0)</f>
        <v>131.63999999999999</v>
      </c>
      <c r="D11" s="65">
        <f>VLOOKUP($A11,'Return Data'!$B$7:$R$2843,10,0)</f>
        <v>11.2012</v>
      </c>
      <c r="E11" s="66">
        <f t="shared" si="0"/>
        <v>17</v>
      </c>
      <c r="F11" s="65">
        <f>VLOOKUP($A11,'Return Data'!$B$7:$R$2843,11,0)</f>
        <v>29.490500000000001</v>
      </c>
      <c r="G11" s="66">
        <f t="shared" si="1"/>
        <v>20</v>
      </c>
      <c r="H11" s="65">
        <f>VLOOKUP($A11,'Return Data'!$B$7:$R$2843,12,0)</f>
        <v>40.716200000000001</v>
      </c>
      <c r="I11" s="66">
        <f t="shared" si="2"/>
        <v>15</v>
      </c>
      <c r="J11" s="65">
        <f>VLOOKUP($A11,'Return Data'!$B$7:$R$2843,13,0)</f>
        <v>59.177799999999998</v>
      </c>
      <c r="K11" s="66">
        <f t="shared" si="3"/>
        <v>15</v>
      </c>
      <c r="L11" s="65">
        <f>VLOOKUP($A11,'Return Data'!$B$7:$R$2843,17,0)</f>
        <v>18.0563</v>
      </c>
      <c r="M11" s="66">
        <f t="shared" si="6"/>
        <v>5</v>
      </c>
      <c r="N11" s="65">
        <f>VLOOKUP($A11,'Return Data'!$B$7:$R$2843,14,0)</f>
        <v>10.8246</v>
      </c>
      <c r="O11" s="66">
        <f t="shared" si="7"/>
        <v>6</v>
      </c>
      <c r="P11" s="65">
        <f>VLOOKUP($A11,'Return Data'!$B$7:$R$2843,15,0)</f>
        <v>17.424099999999999</v>
      </c>
      <c r="Q11" s="66">
        <f t="shared" si="8"/>
        <v>2</v>
      </c>
      <c r="R11" s="65">
        <f>VLOOKUP($A11,'Return Data'!$B$7:$R$2843,16,0)</f>
        <v>17.3093</v>
      </c>
      <c r="S11" s="67">
        <f t="shared" si="4"/>
        <v>12</v>
      </c>
    </row>
    <row r="12" spans="1:20" x14ac:dyDescent="0.3">
      <c r="A12" s="63" t="s">
        <v>909</v>
      </c>
      <c r="B12" s="64">
        <f>VLOOKUP($A12,'Return Data'!$B$7:$R$2843,3,0)</f>
        <v>44315</v>
      </c>
      <c r="C12" s="65">
        <f>VLOOKUP($A12,'Return Data'!$B$7:$R$2843,4,0)</f>
        <v>302.19099999999997</v>
      </c>
      <c r="D12" s="65">
        <f>VLOOKUP($A12,'Return Data'!$B$7:$R$2843,10,0)</f>
        <v>12.3612</v>
      </c>
      <c r="E12" s="66">
        <f t="shared" si="0"/>
        <v>12</v>
      </c>
      <c r="F12" s="65">
        <f>VLOOKUP($A12,'Return Data'!$B$7:$R$2843,11,0)</f>
        <v>34.927199999999999</v>
      </c>
      <c r="G12" s="66">
        <f t="shared" si="1"/>
        <v>6</v>
      </c>
      <c r="H12" s="65">
        <f>VLOOKUP($A12,'Return Data'!$B$7:$R$2843,12,0)</f>
        <v>40.427199999999999</v>
      </c>
      <c r="I12" s="66">
        <f t="shared" si="2"/>
        <v>16</v>
      </c>
      <c r="J12" s="65">
        <f>VLOOKUP($A12,'Return Data'!$B$7:$R$2843,13,0)</f>
        <v>60.784399999999998</v>
      </c>
      <c r="K12" s="66">
        <f t="shared" si="3"/>
        <v>10</v>
      </c>
      <c r="L12" s="65">
        <f>VLOOKUP($A12,'Return Data'!$B$7:$R$2843,17,0)</f>
        <v>16.888000000000002</v>
      </c>
      <c r="M12" s="66">
        <f t="shared" si="6"/>
        <v>10</v>
      </c>
      <c r="N12" s="65">
        <f>VLOOKUP($A12,'Return Data'!$B$7:$R$2843,14,0)</f>
        <v>10.775600000000001</v>
      </c>
      <c r="O12" s="66">
        <f t="shared" si="7"/>
        <v>7</v>
      </c>
      <c r="P12" s="65">
        <f>VLOOKUP($A12,'Return Data'!$B$7:$R$2843,15,0)</f>
        <v>15.356400000000001</v>
      </c>
      <c r="Q12" s="66">
        <f t="shared" si="8"/>
        <v>6</v>
      </c>
      <c r="R12" s="65">
        <f>VLOOKUP($A12,'Return Data'!$B$7:$R$2843,16,0)</f>
        <v>17.652200000000001</v>
      </c>
      <c r="S12" s="67">
        <f t="shared" si="4"/>
        <v>11</v>
      </c>
    </row>
    <row r="13" spans="1:20" x14ac:dyDescent="0.3">
      <c r="A13" s="63" t="s">
        <v>911</v>
      </c>
      <c r="B13" s="64">
        <f>VLOOKUP($A13,'Return Data'!$B$7:$R$2843,3,0)</f>
        <v>44315</v>
      </c>
      <c r="C13" s="65">
        <f>VLOOKUP($A13,'Return Data'!$B$7:$R$2843,4,0)</f>
        <v>43.276000000000003</v>
      </c>
      <c r="D13" s="65">
        <f>VLOOKUP($A13,'Return Data'!$B$7:$R$2843,10,0)</f>
        <v>13.000999999999999</v>
      </c>
      <c r="E13" s="66">
        <f t="shared" si="0"/>
        <v>11</v>
      </c>
      <c r="F13" s="65">
        <f>VLOOKUP($A13,'Return Data'!$B$7:$R$2843,11,0)</f>
        <v>31.562000000000001</v>
      </c>
      <c r="G13" s="66">
        <f t="shared" si="1"/>
        <v>16</v>
      </c>
      <c r="H13" s="65">
        <f>VLOOKUP($A13,'Return Data'!$B$7:$R$2843,12,0)</f>
        <v>40.342500000000001</v>
      </c>
      <c r="I13" s="66">
        <f t="shared" si="2"/>
        <v>17</v>
      </c>
      <c r="J13" s="65">
        <f>VLOOKUP($A13,'Return Data'!$B$7:$R$2843,13,0)</f>
        <v>58.033900000000003</v>
      </c>
      <c r="K13" s="66">
        <f t="shared" si="3"/>
        <v>16</v>
      </c>
      <c r="L13" s="65">
        <f>VLOOKUP($A13,'Return Data'!$B$7:$R$2843,17,0)</f>
        <v>17.992100000000001</v>
      </c>
      <c r="M13" s="66">
        <f t="shared" si="6"/>
        <v>6</v>
      </c>
      <c r="N13" s="65">
        <f>VLOOKUP($A13,'Return Data'!$B$7:$R$2843,14,0)</f>
        <v>11.0723</v>
      </c>
      <c r="O13" s="66">
        <f t="shared" si="7"/>
        <v>5</v>
      </c>
      <c r="P13" s="65">
        <f>VLOOKUP($A13,'Return Data'!$B$7:$R$2843,15,0)</f>
        <v>14.612299999999999</v>
      </c>
      <c r="Q13" s="66">
        <f t="shared" si="8"/>
        <v>9</v>
      </c>
      <c r="R13" s="65">
        <f>VLOOKUP($A13,'Return Data'!$B$7:$R$2843,16,0)</f>
        <v>11.127800000000001</v>
      </c>
      <c r="S13" s="67">
        <f t="shared" si="4"/>
        <v>26</v>
      </c>
    </row>
    <row r="14" spans="1:20" x14ac:dyDescent="0.3">
      <c r="A14" s="63" t="s">
        <v>913</v>
      </c>
      <c r="B14" s="64">
        <f>VLOOKUP($A14,'Return Data'!$B$7:$R$2843,3,0)</f>
        <v>44315</v>
      </c>
      <c r="C14" s="65">
        <f>VLOOKUP($A14,'Return Data'!$B$7:$R$2843,4,0)</f>
        <v>19.6692</v>
      </c>
      <c r="D14" s="65">
        <f>VLOOKUP($A14,'Return Data'!$B$7:$R$2843,10,0)</f>
        <v>16.484400000000001</v>
      </c>
      <c r="E14" s="66">
        <f t="shared" si="0"/>
        <v>1</v>
      </c>
      <c r="F14" s="65">
        <f>VLOOKUP($A14,'Return Data'!$B$7:$R$2843,11,0)</f>
        <v>32.670499999999997</v>
      </c>
      <c r="G14" s="66">
        <f t="shared" si="1"/>
        <v>14</v>
      </c>
      <c r="H14" s="65">
        <f>VLOOKUP($A14,'Return Data'!$B$7:$R$2843,12,0)</f>
        <v>42.596600000000002</v>
      </c>
      <c r="I14" s="66">
        <f t="shared" si="2"/>
        <v>9</v>
      </c>
      <c r="J14" s="65">
        <f>VLOOKUP($A14,'Return Data'!$B$7:$R$2843,13,0)</f>
        <v>60.6265</v>
      </c>
      <c r="K14" s="66">
        <f t="shared" si="3"/>
        <v>11</v>
      </c>
      <c r="L14" s="65">
        <f>VLOOKUP($A14,'Return Data'!$B$7:$R$2843,17,0)</f>
        <v>13.030200000000001</v>
      </c>
      <c r="M14" s="66">
        <f t="shared" si="6"/>
        <v>19</v>
      </c>
      <c r="N14" s="65">
        <f>VLOOKUP($A14,'Return Data'!$B$7:$R$2843,14,0)</f>
        <v>9.2530000000000001</v>
      </c>
      <c r="O14" s="66">
        <f t="shared" si="7"/>
        <v>11</v>
      </c>
      <c r="P14" s="65">
        <f>VLOOKUP($A14,'Return Data'!$B$7:$R$2843,15,0)</f>
        <v>13.695399999999999</v>
      </c>
      <c r="Q14" s="66">
        <f t="shared" si="8"/>
        <v>15</v>
      </c>
      <c r="R14" s="65">
        <f>VLOOKUP($A14,'Return Data'!$B$7:$R$2843,16,0)</f>
        <v>13.3529</v>
      </c>
      <c r="S14" s="67">
        <f t="shared" si="4"/>
        <v>16</v>
      </c>
    </row>
    <row r="15" spans="1:20" x14ac:dyDescent="0.3">
      <c r="A15" s="63" t="s">
        <v>914</v>
      </c>
      <c r="B15" s="64">
        <f>VLOOKUP($A15,'Return Data'!$B$7:$R$2843,3,0)</f>
        <v>44315</v>
      </c>
      <c r="C15" s="65">
        <f>VLOOKUP($A15,'Return Data'!$B$7:$R$2843,4,0)</f>
        <v>99.905600000000007</v>
      </c>
      <c r="D15" s="65">
        <f>VLOOKUP($A15,'Return Data'!$B$7:$R$2843,10,0)</f>
        <v>10.152900000000001</v>
      </c>
      <c r="E15" s="66">
        <f t="shared" si="0"/>
        <v>23</v>
      </c>
      <c r="F15" s="65">
        <f>VLOOKUP($A15,'Return Data'!$B$7:$R$2843,11,0)</f>
        <v>37.431600000000003</v>
      </c>
      <c r="G15" s="66">
        <f t="shared" si="1"/>
        <v>4</v>
      </c>
      <c r="H15" s="65">
        <f>VLOOKUP($A15,'Return Data'!$B$7:$R$2843,12,0)</f>
        <v>48.342599999999997</v>
      </c>
      <c r="I15" s="66">
        <f t="shared" si="2"/>
        <v>1</v>
      </c>
      <c r="J15" s="65">
        <f>VLOOKUP($A15,'Return Data'!$B$7:$R$2843,13,0)</f>
        <v>71.254499999999993</v>
      </c>
      <c r="K15" s="66">
        <f t="shared" si="3"/>
        <v>1</v>
      </c>
      <c r="L15" s="65">
        <f>VLOOKUP($A15,'Return Data'!$B$7:$R$2843,17,0)</f>
        <v>11.7151</v>
      </c>
      <c r="M15" s="66">
        <f t="shared" si="6"/>
        <v>23</v>
      </c>
      <c r="N15" s="65">
        <f>VLOOKUP($A15,'Return Data'!$B$7:$R$2843,14,0)</f>
        <v>7.4641999999999999</v>
      </c>
      <c r="O15" s="66">
        <f t="shared" si="7"/>
        <v>18</v>
      </c>
      <c r="P15" s="65">
        <f>VLOOKUP($A15,'Return Data'!$B$7:$R$2843,15,0)</f>
        <v>10.315</v>
      </c>
      <c r="Q15" s="66">
        <f t="shared" si="8"/>
        <v>21</v>
      </c>
      <c r="R15" s="65">
        <f>VLOOKUP($A15,'Return Data'!$B$7:$R$2843,16,0)</f>
        <v>15.297000000000001</v>
      </c>
      <c r="S15" s="67">
        <f t="shared" si="4"/>
        <v>13</v>
      </c>
    </row>
    <row r="16" spans="1:20" x14ac:dyDescent="0.3">
      <c r="A16" s="63" t="s">
        <v>917</v>
      </c>
      <c r="B16" s="64">
        <f>VLOOKUP($A16,'Return Data'!$B$7:$R$2843,3,0)</f>
        <v>44315</v>
      </c>
      <c r="C16" s="65">
        <f>VLOOKUP($A16,'Return Data'!$B$7:$R$2843,4,0)</f>
        <v>200.11370556676101</v>
      </c>
      <c r="D16" s="65">
        <f>VLOOKUP($A16,'Return Data'!$B$7:$R$2843,10,0)</f>
        <v>14.1006</v>
      </c>
      <c r="E16" s="66">
        <f t="shared" si="0"/>
        <v>6</v>
      </c>
      <c r="F16" s="65">
        <f>VLOOKUP($A16,'Return Data'!$B$7:$R$2843,11,0)</f>
        <v>39.453899999999997</v>
      </c>
      <c r="G16" s="66">
        <f t="shared" si="1"/>
        <v>2</v>
      </c>
      <c r="H16" s="65">
        <f>VLOOKUP($A16,'Return Data'!$B$7:$R$2843,12,0)</f>
        <v>45.244799999999998</v>
      </c>
      <c r="I16" s="66">
        <f t="shared" si="2"/>
        <v>5</v>
      </c>
      <c r="J16" s="65">
        <f>VLOOKUP($A16,'Return Data'!$B$7:$R$2843,13,0)</f>
        <v>64.915099999999995</v>
      </c>
      <c r="K16" s="66">
        <f t="shared" si="3"/>
        <v>5</v>
      </c>
      <c r="L16" s="65">
        <f>VLOOKUP($A16,'Return Data'!$B$7:$R$2843,17,0)</f>
        <v>13.943899999999999</v>
      </c>
      <c r="M16" s="66">
        <f t="shared" si="6"/>
        <v>14</v>
      </c>
      <c r="N16" s="65">
        <f>VLOOKUP($A16,'Return Data'!$B$7:$R$2843,14,0)</f>
        <v>10.686</v>
      </c>
      <c r="O16" s="66">
        <f t="shared" si="7"/>
        <v>8</v>
      </c>
      <c r="P16" s="65">
        <f>VLOOKUP($A16,'Return Data'!$B$7:$R$2843,15,0)</f>
        <v>12.3787</v>
      </c>
      <c r="Q16" s="66">
        <f t="shared" si="8"/>
        <v>17</v>
      </c>
      <c r="R16" s="65">
        <f>VLOOKUP($A16,'Return Data'!$B$7:$R$2843,16,0)</f>
        <v>11.640499999999999</v>
      </c>
      <c r="S16" s="67">
        <f t="shared" si="4"/>
        <v>23</v>
      </c>
    </row>
    <row r="17" spans="1:19" x14ac:dyDescent="0.3">
      <c r="A17" s="63" t="s">
        <v>919</v>
      </c>
      <c r="B17" s="64">
        <f>VLOOKUP($A17,'Return Data'!$B$7:$R$2843,3,0)</f>
        <v>44315</v>
      </c>
      <c r="C17" s="65">
        <f>VLOOKUP($A17,'Return Data'!$B$7:$R$2843,4,0)</f>
        <v>13.188599999999999</v>
      </c>
      <c r="D17" s="65">
        <f>VLOOKUP($A17,'Return Data'!$B$7:$R$2843,10,0)</f>
        <v>11.1349</v>
      </c>
      <c r="E17" s="66">
        <f t="shared" si="0"/>
        <v>18</v>
      </c>
      <c r="F17" s="65">
        <f>VLOOKUP($A17,'Return Data'!$B$7:$R$2843,11,0)</f>
        <v>29.8858</v>
      </c>
      <c r="G17" s="66">
        <f t="shared" si="1"/>
        <v>19</v>
      </c>
      <c r="H17" s="65">
        <f>VLOOKUP($A17,'Return Data'!$B$7:$R$2843,12,0)</f>
        <v>39.921700000000001</v>
      </c>
      <c r="I17" s="66">
        <f t="shared" si="2"/>
        <v>18</v>
      </c>
      <c r="J17" s="65">
        <f>VLOOKUP($A17,'Return Data'!$B$7:$R$2843,13,0)</f>
        <v>55.615900000000003</v>
      </c>
      <c r="K17" s="66">
        <f t="shared" si="3"/>
        <v>20</v>
      </c>
      <c r="L17" s="65"/>
      <c r="M17" s="66"/>
      <c r="N17" s="65"/>
      <c r="O17" s="66"/>
      <c r="P17" s="65"/>
      <c r="Q17" s="66"/>
      <c r="R17" s="65">
        <f>VLOOKUP($A17,'Return Data'!$B$7:$R$2843,16,0)</f>
        <v>14.1563</v>
      </c>
      <c r="S17" s="67">
        <f t="shared" si="4"/>
        <v>15</v>
      </c>
    </row>
    <row r="18" spans="1:19" x14ac:dyDescent="0.3">
      <c r="A18" s="63" t="s">
        <v>920</v>
      </c>
      <c r="B18" s="64">
        <f>VLOOKUP($A18,'Return Data'!$B$7:$R$2843,3,0)</f>
        <v>44315</v>
      </c>
      <c r="C18" s="65">
        <f>VLOOKUP($A18,'Return Data'!$B$7:$R$2843,4,0)</f>
        <v>416.08</v>
      </c>
      <c r="D18" s="65">
        <f>VLOOKUP($A18,'Return Data'!$B$7:$R$2843,10,0)</f>
        <v>13.2006</v>
      </c>
      <c r="E18" s="66">
        <f t="shared" si="0"/>
        <v>9</v>
      </c>
      <c r="F18" s="65">
        <f>VLOOKUP($A18,'Return Data'!$B$7:$R$2843,11,0)</f>
        <v>36.348100000000002</v>
      </c>
      <c r="G18" s="66">
        <f t="shared" si="1"/>
        <v>5</v>
      </c>
      <c r="H18" s="65">
        <f>VLOOKUP($A18,'Return Data'!$B$7:$R$2843,12,0)</f>
        <v>42.176699999999997</v>
      </c>
      <c r="I18" s="66">
        <f t="shared" si="2"/>
        <v>10</v>
      </c>
      <c r="J18" s="65">
        <f>VLOOKUP($A18,'Return Data'!$B$7:$R$2843,13,0)</f>
        <v>62.062800000000003</v>
      </c>
      <c r="K18" s="66">
        <f t="shared" si="3"/>
        <v>9</v>
      </c>
      <c r="L18" s="65">
        <f>VLOOKUP($A18,'Return Data'!$B$7:$R$2843,17,0)</f>
        <v>13.092599999999999</v>
      </c>
      <c r="M18" s="66">
        <f t="shared" ref="M18:M23" si="9">RANK(L18,L$8:L$34,0)</f>
        <v>17</v>
      </c>
      <c r="N18" s="65">
        <f>VLOOKUP($A18,'Return Data'!$B$7:$R$2843,14,0)</f>
        <v>8.7543000000000006</v>
      </c>
      <c r="O18" s="66">
        <f t="shared" ref="O18:O23" si="10">RANK(N18,N$8:N$34,0)</f>
        <v>15</v>
      </c>
      <c r="P18" s="65">
        <f>VLOOKUP($A18,'Return Data'!$B$7:$R$2843,15,0)</f>
        <v>12.6271</v>
      </c>
      <c r="Q18" s="66">
        <f t="shared" ref="Q18:Q23" si="11">RANK(P18,P$8:P$34,0)</f>
        <v>16</v>
      </c>
      <c r="R18" s="65">
        <f>VLOOKUP($A18,'Return Data'!$B$7:$R$2843,16,0)</f>
        <v>17.746600000000001</v>
      </c>
      <c r="S18" s="67">
        <f t="shared" si="4"/>
        <v>9</v>
      </c>
    </row>
    <row r="19" spans="1:19" x14ac:dyDescent="0.3">
      <c r="A19" s="63" t="s">
        <v>923</v>
      </c>
      <c r="B19" s="64">
        <f>VLOOKUP($A19,'Return Data'!$B$7:$R$2843,3,0)</f>
        <v>44315</v>
      </c>
      <c r="C19" s="65">
        <f>VLOOKUP($A19,'Return Data'!$B$7:$R$2843,4,0)</f>
        <v>57.63</v>
      </c>
      <c r="D19" s="65">
        <f>VLOOKUP($A19,'Return Data'!$B$7:$R$2843,10,0)</f>
        <v>11.750999999999999</v>
      </c>
      <c r="E19" s="66">
        <f t="shared" si="0"/>
        <v>16</v>
      </c>
      <c r="F19" s="65">
        <f>VLOOKUP($A19,'Return Data'!$B$7:$R$2843,11,0)</f>
        <v>30.207899999999999</v>
      </c>
      <c r="G19" s="66">
        <f t="shared" si="1"/>
        <v>17</v>
      </c>
      <c r="H19" s="65">
        <f>VLOOKUP($A19,'Return Data'!$B$7:$R$2843,12,0)</f>
        <v>42.120800000000003</v>
      </c>
      <c r="I19" s="66">
        <f t="shared" si="2"/>
        <v>11</v>
      </c>
      <c r="J19" s="65">
        <f>VLOOKUP($A19,'Return Data'!$B$7:$R$2843,13,0)</f>
        <v>63.119199999999999</v>
      </c>
      <c r="K19" s="66">
        <f t="shared" si="3"/>
        <v>6</v>
      </c>
      <c r="L19" s="65">
        <f>VLOOKUP($A19,'Return Data'!$B$7:$R$2843,17,0)</f>
        <v>13.2782</v>
      </c>
      <c r="M19" s="66">
        <f t="shared" si="9"/>
        <v>16</v>
      </c>
      <c r="N19" s="65">
        <f>VLOOKUP($A19,'Return Data'!$B$7:$R$2843,14,0)</f>
        <v>7.6993</v>
      </c>
      <c r="O19" s="66">
        <f t="shared" si="10"/>
        <v>17</v>
      </c>
      <c r="P19" s="65">
        <f>VLOOKUP($A19,'Return Data'!$B$7:$R$2843,15,0)</f>
        <v>13.7041</v>
      </c>
      <c r="Q19" s="66">
        <f t="shared" si="11"/>
        <v>14</v>
      </c>
      <c r="R19" s="65">
        <f>VLOOKUP($A19,'Return Data'!$B$7:$R$2843,16,0)</f>
        <v>11.776899999999999</v>
      </c>
      <c r="S19" s="67">
        <f t="shared" si="4"/>
        <v>21</v>
      </c>
    </row>
    <row r="20" spans="1:19" x14ac:dyDescent="0.3">
      <c r="A20" s="63" t="s">
        <v>924</v>
      </c>
      <c r="B20" s="64">
        <f>VLOOKUP($A20,'Return Data'!$B$7:$R$2843,3,0)</f>
        <v>44315</v>
      </c>
      <c r="C20" s="65">
        <f>VLOOKUP($A20,'Return Data'!$B$7:$R$2843,4,0)</f>
        <v>43.74</v>
      </c>
      <c r="D20" s="65">
        <f>VLOOKUP($A20,'Return Data'!$B$7:$R$2843,10,0)</f>
        <v>6.6569000000000003</v>
      </c>
      <c r="E20" s="66">
        <f t="shared" si="0"/>
        <v>27</v>
      </c>
      <c r="F20" s="65">
        <f>VLOOKUP($A20,'Return Data'!$B$7:$R$2843,11,0)</f>
        <v>23.944500000000001</v>
      </c>
      <c r="G20" s="66">
        <f t="shared" si="1"/>
        <v>25</v>
      </c>
      <c r="H20" s="65">
        <f>VLOOKUP($A20,'Return Data'!$B$7:$R$2843,12,0)</f>
        <v>31.5489</v>
      </c>
      <c r="I20" s="66">
        <f t="shared" si="2"/>
        <v>26</v>
      </c>
      <c r="J20" s="65">
        <f>VLOOKUP($A20,'Return Data'!$B$7:$R$2843,13,0)</f>
        <v>47.124099999999999</v>
      </c>
      <c r="K20" s="66">
        <f t="shared" si="3"/>
        <v>26</v>
      </c>
      <c r="L20" s="65">
        <f>VLOOKUP($A20,'Return Data'!$B$7:$R$2843,17,0)</f>
        <v>13.0806</v>
      </c>
      <c r="M20" s="66">
        <f t="shared" si="9"/>
        <v>18</v>
      </c>
      <c r="N20" s="65">
        <f>VLOOKUP($A20,'Return Data'!$B$7:$R$2843,14,0)</f>
        <v>8.8408999999999995</v>
      </c>
      <c r="O20" s="66">
        <f t="shared" si="10"/>
        <v>14</v>
      </c>
      <c r="P20" s="65">
        <f>VLOOKUP($A20,'Return Data'!$B$7:$R$2843,15,0)</f>
        <v>14.435499999999999</v>
      </c>
      <c r="Q20" s="66">
        <f t="shared" si="11"/>
        <v>10</v>
      </c>
      <c r="R20" s="65">
        <f>VLOOKUP($A20,'Return Data'!$B$7:$R$2843,16,0)</f>
        <v>11.3454</v>
      </c>
      <c r="S20" s="67">
        <f t="shared" si="4"/>
        <v>25</v>
      </c>
    </row>
    <row r="21" spans="1:19" x14ac:dyDescent="0.3">
      <c r="A21" s="63" t="s">
        <v>926</v>
      </c>
      <c r="B21" s="64">
        <f>VLOOKUP($A21,'Return Data'!$B$7:$R$2843,3,0)</f>
        <v>44315</v>
      </c>
      <c r="C21" s="65">
        <f>VLOOKUP($A21,'Return Data'!$B$7:$R$2843,4,0)</f>
        <v>166.30600000000001</v>
      </c>
      <c r="D21" s="65">
        <f>VLOOKUP($A21,'Return Data'!$B$7:$R$2843,10,0)</f>
        <v>12.278600000000001</v>
      </c>
      <c r="E21" s="66">
        <f t="shared" si="0"/>
        <v>13</v>
      </c>
      <c r="F21" s="65">
        <f>VLOOKUP($A21,'Return Data'!$B$7:$R$2843,11,0)</f>
        <v>30.042400000000001</v>
      </c>
      <c r="G21" s="66">
        <f t="shared" si="1"/>
        <v>18</v>
      </c>
      <c r="H21" s="65">
        <f>VLOOKUP($A21,'Return Data'!$B$7:$R$2843,12,0)</f>
        <v>37.686500000000002</v>
      </c>
      <c r="I21" s="66">
        <f t="shared" si="2"/>
        <v>19</v>
      </c>
      <c r="J21" s="65">
        <f>VLOOKUP($A21,'Return Data'!$B$7:$R$2843,13,0)</f>
        <v>57.6569</v>
      </c>
      <c r="K21" s="66">
        <f t="shared" si="3"/>
        <v>17</v>
      </c>
      <c r="L21" s="65">
        <f>VLOOKUP($A21,'Return Data'!$B$7:$R$2843,17,0)</f>
        <v>17.235299999999999</v>
      </c>
      <c r="M21" s="66">
        <f t="shared" si="9"/>
        <v>8</v>
      </c>
      <c r="N21" s="65">
        <f>VLOOKUP($A21,'Return Data'!$B$7:$R$2843,14,0)</f>
        <v>12.7049</v>
      </c>
      <c r="O21" s="66">
        <f t="shared" si="10"/>
        <v>2</v>
      </c>
      <c r="P21" s="65">
        <f>VLOOKUP($A21,'Return Data'!$B$7:$R$2843,15,0)</f>
        <v>15.8355</v>
      </c>
      <c r="Q21" s="66">
        <f t="shared" si="11"/>
        <v>4</v>
      </c>
      <c r="R21" s="65">
        <f>VLOOKUP($A21,'Return Data'!$B$7:$R$2843,16,0)</f>
        <v>18.397600000000001</v>
      </c>
      <c r="S21" s="67">
        <f t="shared" si="4"/>
        <v>7</v>
      </c>
    </row>
    <row r="22" spans="1:19" x14ac:dyDescent="0.3">
      <c r="A22" s="63" t="s">
        <v>929</v>
      </c>
      <c r="B22" s="64">
        <f>VLOOKUP($A22,'Return Data'!$B$7:$R$2843,3,0)</f>
        <v>44315</v>
      </c>
      <c r="C22" s="65">
        <f>VLOOKUP($A22,'Return Data'!$B$7:$R$2843,4,0)</f>
        <v>58.786999999999999</v>
      </c>
      <c r="D22" s="65">
        <f>VLOOKUP($A22,'Return Data'!$B$7:$R$2843,10,0)</f>
        <v>7.8166000000000002</v>
      </c>
      <c r="E22" s="66">
        <f t="shared" si="0"/>
        <v>26</v>
      </c>
      <c r="F22" s="65">
        <f>VLOOKUP($A22,'Return Data'!$B$7:$R$2843,11,0)</f>
        <v>21.277799999999999</v>
      </c>
      <c r="G22" s="66">
        <f t="shared" si="1"/>
        <v>27</v>
      </c>
      <c r="H22" s="65">
        <f>VLOOKUP($A22,'Return Data'!$B$7:$R$2843,12,0)</f>
        <v>30.957899999999999</v>
      </c>
      <c r="I22" s="66">
        <f t="shared" si="2"/>
        <v>27</v>
      </c>
      <c r="J22" s="65">
        <f>VLOOKUP($A22,'Return Data'!$B$7:$R$2843,13,0)</f>
        <v>46.8977</v>
      </c>
      <c r="K22" s="66">
        <f t="shared" si="3"/>
        <v>27</v>
      </c>
      <c r="L22" s="65">
        <f>VLOOKUP($A22,'Return Data'!$B$7:$R$2843,17,0)</f>
        <v>11.8865</v>
      </c>
      <c r="M22" s="66">
        <f t="shared" si="9"/>
        <v>22</v>
      </c>
      <c r="N22" s="65">
        <f>VLOOKUP($A22,'Return Data'!$B$7:$R$2843,14,0)</f>
        <v>4.2958999999999996</v>
      </c>
      <c r="O22" s="66">
        <f t="shared" si="10"/>
        <v>22</v>
      </c>
      <c r="P22" s="65">
        <f>VLOOKUP($A22,'Return Data'!$B$7:$R$2843,15,0)</f>
        <v>11.870200000000001</v>
      </c>
      <c r="Q22" s="66">
        <f t="shared" si="11"/>
        <v>18</v>
      </c>
      <c r="R22" s="65">
        <f>VLOOKUP($A22,'Return Data'!$B$7:$R$2843,16,0)</f>
        <v>12.5807</v>
      </c>
      <c r="S22" s="67">
        <f t="shared" si="4"/>
        <v>18</v>
      </c>
    </row>
    <row r="23" spans="1:19" x14ac:dyDescent="0.3">
      <c r="A23" s="63" t="s">
        <v>931</v>
      </c>
      <c r="B23" s="64">
        <f>VLOOKUP($A23,'Return Data'!$B$7:$R$2843,3,0)</f>
        <v>44315</v>
      </c>
      <c r="C23" s="65">
        <f>VLOOKUP($A23,'Return Data'!$B$7:$R$2843,4,0)</f>
        <v>19.715900000000001</v>
      </c>
      <c r="D23" s="65">
        <f>VLOOKUP($A23,'Return Data'!$B$7:$R$2843,10,0)</f>
        <v>10.8451</v>
      </c>
      <c r="E23" s="66">
        <f t="shared" si="0"/>
        <v>21</v>
      </c>
      <c r="F23" s="65">
        <f>VLOOKUP($A23,'Return Data'!$B$7:$R$2843,11,0)</f>
        <v>25.039000000000001</v>
      </c>
      <c r="G23" s="66">
        <f t="shared" si="1"/>
        <v>24</v>
      </c>
      <c r="H23" s="65">
        <f>VLOOKUP($A23,'Return Data'!$B$7:$R$2843,12,0)</f>
        <v>36.4998</v>
      </c>
      <c r="I23" s="66">
        <f t="shared" si="2"/>
        <v>21</v>
      </c>
      <c r="J23" s="65">
        <f>VLOOKUP($A23,'Return Data'!$B$7:$R$2843,13,0)</f>
        <v>51.501100000000001</v>
      </c>
      <c r="K23" s="66">
        <f t="shared" si="3"/>
        <v>24</v>
      </c>
      <c r="L23" s="65">
        <f>VLOOKUP($A23,'Return Data'!$B$7:$R$2843,17,0)</f>
        <v>15.7</v>
      </c>
      <c r="M23" s="66">
        <f t="shared" si="9"/>
        <v>12</v>
      </c>
      <c r="N23" s="65">
        <f>VLOOKUP($A23,'Return Data'!$B$7:$R$2843,14,0)</f>
        <v>8.7329000000000008</v>
      </c>
      <c r="O23" s="66">
        <f t="shared" si="10"/>
        <v>16</v>
      </c>
      <c r="P23" s="65">
        <f>VLOOKUP($A23,'Return Data'!$B$7:$R$2843,15,0)</f>
        <v>15.5322</v>
      </c>
      <c r="Q23" s="66">
        <f t="shared" si="11"/>
        <v>5</v>
      </c>
      <c r="R23" s="65">
        <f>VLOOKUP($A23,'Return Data'!$B$7:$R$2843,16,0)</f>
        <v>11.6143</v>
      </c>
      <c r="S23" s="67">
        <f t="shared" si="4"/>
        <v>24</v>
      </c>
    </row>
    <row r="24" spans="1:19" x14ac:dyDescent="0.3">
      <c r="A24" s="63" t="s">
        <v>933</v>
      </c>
      <c r="B24" s="64">
        <f>VLOOKUP($A24,'Return Data'!$B$7:$R$2843,3,0)</f>
        <v>44315</v>
      </c>
      <c r="C24" s="65">
        <f>VLOOKUP($A24,'Return Data'!$B$7:$R$2843,4,0)</f>
        <v>13.353199999999999</v>
      </c>
      <c r="D24" s="65">
        <f>VLOOKUP($A24,'Return Data'!$B$7:$R$2843,10,0)</f>
        <v>14.7902</v>
      </c>
      <c r="E24" s="66">
        <f t="shared" si="0"/>
        <v>3</v>
      </c>
      <c r="F24" s="65">
        <f>VLOOKUP($A24,'Return Data'!$B$7:$R$2843,11,0)</f>
        <v>33.568100000000001</v>
      </c>
      <c r="G24" s="66">
        <f t="shared" ref="G24" si="12">RANK(F24,F$8:F$34,0)</f>
        <v>10</v>
      </c>
      <c r="H24" s="65">
        <f>VLOOKUP($A24,'Return Data'!$B$7:$R$2843,12,0)</f>
        <v>41.1111</v>
      </c>
      <c r="I24" s="66">
        <f t="shared" ref="I24" si="13">RANK(H24,H$8:H$34,0)</f>
        <v>13</v>
      </c>
      <c r="J24" s="65">
        <f>VLOOKUP($A24,'Return Data'!$B$7:$R$2843,13,0)</f>
        <v>60.310200000000002</v>
      </c>
      <c r="K24" s="66">
        <f t="shared" ref="K24" si="14">RANK(J24,J$8:J$34,0)</f>
        <v>13</v>
      </c>
      <c r="L24" s="65"/>
      <c r="M24" s="66"/>
      <c r="N24" s="65"/>
      <c r="O24" s="66"/>
      <c r="P24" s="65"/>
      <c r="Q24" s="66"/>
      <c r="R24" s="65">
        <f>VLOOKUP($A24,'Return Data'!$B$7:$R$2843,16,0)</f>
        <v>24.2562</v>
      </c>
      <c r="S24" s="67">
        <f t="shared" si="4"/>
        <v>1</v>
      </c>
    </row>
    <row r="25" spans="1:19" x14ac:dyDescent="0.3">
      <c r="A25" s="63" t="s">
        <v>935</v>
      </c>
      <c r="B25" s="64">
        <f>VLOOKUP($A25,'Return Data'!$B$7:$R$2843,3,0)</f>
        <v>44315</v>
      </c>
      <c r="C25" s="65">
        <f>VLOOKUP($A25,'Return Data'!$B$7:$R$2843,4,0)</f>
        <v>80.378</v>
      </c>
      <c r="D25" s="65">
        <f>VLOOKUP($A25,'Return Data'!$B$7:$R$2843,10,0)</f>
        <v>13.1463</v>
      </c>
      <c r="E25" s="66">
        <f t="shared" si="0"/>
        <v>10</v>
      </c>
      <c r="F25" s="65">
        <f>VLOOKUP($A25,'Return Data'!$B$7:$R$2843,11,0)</f>
        <v>34.873699999999999</v>
      </c>
      <c r="G25" s="66">
        <f t="shared" ref="G25:G34" si="15">RANK(F25,F$8:F$34,0)</f>
        <v>7</v>
      </c>
      <c r="H25" s="65">
        <f>VLOOKUP($A25,'Return Data'!$B$7:$R$2843,12,0)</f>
        <v>46.218899999999998</v>
      </c>
      <c r="I25" s="66">
        <f>RANK(H25,H$8:H$34,0)</f>
        <v>2</v>
      </c>
      <c r="J25" s="65">
        <f>VLOOKUP($A25,'Return Data'!$B$7:$R$2843,13,0)</f>
        <v>67.856300000000005</v>
      </c>
      <c r="K25" s="66">
        <f>RANK(J25,J$8:J$34,0)</f>
        <v>3</v>
      </c>
      <c r="L25" s="65">
        <f>VLOOKUP($A25,'Return Data'!$B$7:$R$2843,17,0)</f>
        <v>22.786000000000001</v>
      </c>
      <c r="M25" s="66">
        <f>RANK(L25,L$8:L$34,0)</f>
        <v>2</v>
      </c>
      <c r="N25" s="65">
        <f>VLOOKUP($A25,'Return Data'!$B$7:$R$2843,14,0)</f>
        <v>16.793500000000002</v>
      </c>
      <c r="O25" s="66">
        <f>RANK(N25,N$8:N$34,0)</f>
        <v>1</v>
      </c>
      <c r="P25" s="65">
        <f>VLOOKUP($A25,'Return Data'!$B$7:$R$2843,15,0)</f>
        <v>21.021100000000001</v>
      </c>
      <c r="Q25" s="66">
        <f>RANK(P25,P$8:P$34,0)</f>
        <v>1</v>
      </c>
      <c r="R25" s="65">
        <f>VLOOKUP($A25,'Return Data'!$B$7:$R$2843,16,0)</f>
        <v>21.2559</v>
      </c>
      <c r="S25" s="67">
        <f t="shared" si="4"/>
        <v>5</v>
      </c>
    </row>
    <row r="26" spans="1:19" x14ac:dyDescent="0.3">
      <c r="A26" s="63" t="s">
        <v>937</v>
      </c>
      <c r="B26" s="64">
        <f>VLOOKUP($A26,'Return Data'!$B$7:$R$2843,3,0)</f>
        <v>44315</v>
      </c>
      <c r="C26" s="65">
        <f>VLOOKUP($A26,'Return Data'!$B$7:$R$2843,4,0)</f>
        <v>13.4221</v>
      </c>
      <c r="D26" s="65">
        <f>VLOOKUP($A26,'Return Data'!$B$7:$R$2843,10,0)</f>
        <v>11.8415</v>
      </c>
      <c r="E26" s="66">
        <f t="shared" si="0"/>
        <v>15</v>
      </c>
      <c r="F26" s="65">
        <f>VLOOKUP($A26,'Return Data'!$B$7:$R$2843,11,0)</f>
        <v>34.324399999999997</v>
      </c>
      <c r="G26" s="66">
        <f t="shared" si="15"/>
        <v>8</v>
      </c>
      <c r="H26" s="65">
        <f>VLOOKUP($A26,'Return Data'!$B$7:$R$2843,12,0)</f>
        <v>41.963700000000003</v>
      </c>
      <c r="I26" s="66">
        <f>RANK(H26,H$8:H$34,0)</f>
        <v>12</v>
      </c>
      <c r="J26" s="65">
        <f>VLOOKUP($A26,'Return Data'!$B$7:$R$2843,13,0)</f>
        <v>56.498600000000003</v>
      </c>
      <c r="K26" s="66">
        <f>RANK(J26,J$8:J$34,0)</f>
        <v>18</v>
      </c>
      <c r="L26" s="65"/>
      <c r="M26" s="66"/>
      <c r="N26" s="65"/>
      <c r="O26" s="66"/>
      <c r="P26" s="65"/>
      <c r="Q26" s="66"/>
      <c r="R26" s="65">
        <f>VLOOKUP($A26,'Return Data'!$B$7:$R$2843,16,0)</f>
        <v>21.146699999999999</v>
      </c>
      <c r="S26" s="67">
        <f t="shared" si="4"/>
        <v>6</v>
      </c>
    </row>
    <row r="27" spans="1:19" x14ac:dyDescent="0.3">
      <c r="A27" s="63" t="s">
        <v>938</v>
      </c>
      <c r="B27" s="64">
        <f>VLOOKUP($A27,'Return Data'!$B$7:$R$2843,3,0)</f>
        <v>44315</v>
      </c>
      <c r="C27" s="65">
        <f>VLOOKUP($A27,'Return Data'!$B$7:$R$2843,4,0)</f>
        <v>676.85770000000002</v>
      </c>
      <c r="D27" s="65">
        <f>VLOOKUP($A27,'Return Data'!$B$7:$R$2843,10,0)</f>
        <v>10.9138</v>
      </c>
      <c r="E27" s="66">
        <f t="shared" si="0"/>
        <v>20</v>
      </c>
      <c r="F27" s="65">
        <f>VLOOKUP($A27,'Return Data'!$B$7:$R$2843,11,0)</f>
        <v>32.289099999999998</v>
      </c>
      <c r="G27" s="66">
        <f t="shared" si="15"/>
        <v>15</v>
      </c>
      <c r="H27" s="65">
        <f>VLOOKUP($A27,'Return Data'!$B$7:$R$2843,12,0)</f>
        <v>40.938499999999998</v>
      </c>
      <c r="I27" s="66">
        <f t="shared" ref="I27:I32" si="16">RANK(H27,H$8:H$34,0)</f>
        <v>14</v>
      </c>
      <c r="J27" s="65">
        <f>VLOOKUP($A27,'Return Data'!$B$7:$R$2843,13,0)</f>
        <v>62.567500000000003</v>
      </c>
      <c r="K27" s="66">
        <f t="shared" ref="K27:K32" si="17">RANK(J27,J$8:J$34,0)</f>
        <v>7</v>
      </c>
      <c r="L27" s="65">
        <f>VLOOKUP($A27,'Return Data'!$B$7:$R$2843,17,0)</f>
        <v>12.3095</v>
      </c>
      <c r="M27" s="66">
        <f t="shared" ref="M27:M32" si="18">RANK(L27,L$8:L$34,0)</f>
        <v>21</v>
      </c>
      <c r="N27" s="65">
        <f>VLOOKUP($A27,'Return Data'!$B$7:$R$2843,14,0)</f>
        <v>6.9943</v>
      </c>
      <c r="O27" s="66">
        <f t="shared" ref="O27:O32" si="19">RANK(N27,N$8:N$34,0)</f>
        <v>20</v>
      </c>
      <c r="P27" s="65">
        <f>VLOOKUP($A27,'Return Data'!$B$7:$R$2843,15,0)</f>
        <v>10.1372</v>
      </c>
      <c r="Q27" s="66">
        <f t="shared" ref="Q27:Q32" si="20">RANK(P27,P$8:P$34,0)</f>
        <v>22</v>
      </c>
      <c r="R27" s="65">
        <f>VLOOKUP($A27,'Return Data'!$B$7:$R$2843,16,0)</f>
        <v>17.916</v>
      </c>
      <c r="S27" s="67">
        <f t="shared" si="4"/>
        <v>8</v>
      </c>
    </row>
    <row r="28" spans="1:19" x14ac:dyDescent="0.3">
      <c r="A28" s="63" t="s">
        <v>940</v>
      </c>
      <c r="B28" s="64">
        <f>VLOOKUP($A28,'Return Data'!$B$7:$R$2843,3,0)</f>
        <v>44315</v>
      </c>
      <c r="C28" s="65">
        <f>VLOOKUP($A28,'Return Data'!$B$7:$R$2843,4,0)</f>
        <v>147.63999999999999</v>
      </c>
      <c r="D28" s="65">
        <f>VLOOKUP($A28,'Return Data'!$B$7:$R$2843,10,0)</f>
        <v>14.2636</v>
      </c>
      <c r="E28" s="66">
        <f t="shared" si="0"/>
        <v>5</v>
      </c>
      <c r="F28" s="65">
        <f>VLOOKUP($A28,'Return Data'!$B$7:$R$2843,11,0)</f>
        <v>33.731900000000003</v>
      </c>
      <c r="G28" s="66">
        <f t="shared" si="15"/>
        <v>9</v>
      </c>
      <c r="H28" s="65">
        <f>VLOOKUP($A28,'Return Data'!$B$7:$R$2843,12,0)</f>
        <v>44.958300000000001</v>
      </c>
      <c r="I28" s="66">
        <f t="shared" si="16"/>
        <v>6</v>
      </c>
      <c r="J28" s="65">
        <f>VLOOKUP($A28,'Return Data'!$B$7:$R$2843,13,0)</f>
        <v>62.384500000000003</v>
      </c>
      <c r="K28" s="66">
        <f t="shared" si="17"/>
        <v>8</v>
      </c>
      <c r="L28" s="65">
        <f>VLOOKUP($A28,'Return Data'!$B$7:$R$2843,17,0)</f>
        <v>19.3081</v>
      </c>
      <c r="M28" s="66">
        <f t="shared" si="18"/>
        <v>4</v>
      </c>
      <c r="N28" s="65">
        <f>VLOOKUP($A28,'Return Data'!$B$7:$R$2843,14,0)</f>
        <v>9.8149999999999995</v>
      </c>
      <c r="O28" s="66">
        <f t="shared" si="19"/>
        <v>10</v>
      </c>
      <c r="P28" s="65">
        <f>VLOOKUP($A28,'Return Data'!$B$7:$R$2843,15,0)</f>
        <v>16.9831</v>
      </c>
      <c r="Q28" s="66">
        <f t="shared" si="20"/>
        <v>3</v>
      </c>
      <c r="R28" s="65">
        <f>VLOOKUP($A28,'Return Data'!$B$7:$R$2843,16,0)</f>
        <v>24.100300000000001</v>
      </c>
      <c r="S28" s="67">
        <f t="shared" si="4"/>
        <v>2</v>
      </c>
    </row>
    <row r="29" spans="1:19" x14ac:dyDescent="0.3">
      <c r="A29" s="63" t="s">
        <v>942</v>
      </c>
      <c r="B29" s="64">
        <f>VLOOKUP($A29,'Return Data'!$B$7:$R$2843,3,0)</f>
        <v>44315</v>
      </c>
      <c r="C29" s="65">
        <f>VLOOKUP($A29,'Return Data'!$B$7:$R$2843,4,0)</f>
        <v>53.831600000000002</v>
      </c>
      <c r="D29" s="65">
        <f>VLOOKUP($A29,'Return Data'!$B$7:$R$2843,10,0)</f>
        <v>13.4376</v>
      </c>
      <c r="E29" s="66">
        <f t="shared" si="0"/>
        <v>7</v>
      </c>
      <c r="F29" s="65">
        <f>VLOOKUP($A29,'Return Data'!$B$7:$R$2843,11,0)</f>
        <v>37.815199999999997</v>
      </c>
      <c r="G29" s="66">
        <f t="shared" si="15"/>
        <v>3</v>
      </c>
      <c r="H29" s="65">
        <f>VLOOKUP($A29,'Return Data'!$B$7:$R$2843,12,0)</f>
        <v>36.006</v>
      </c>
      <c r="I29" s="66">
        <f t="shared" si="16"/>
        <v>22</v>
      </c>
      <c r="J29" s="65">
        <f>VLOOKUP($A29,'Return Data'!$B$7:$R$2843,13,0)</f>
        <v>53.388199999999998</v>
      </c>
      <c r="K29" s="66">
        <f t="shared" si="17"/>
        <v>23</v>
      </c>
      <c r="L29" s="65">
        <f>VLOOKUP($A29,'Return Data'!$B$7:$R$2843,17,0)</f>
        <v>21.248999999999999</v>
      </c>
      <c r="M29" s="66">
        <f t="shared" si="18"/>
        <v>3</v>
      </c>
      <c r="N29" s="65">
        <f>VLOOKUP($A29,'Return Data'!$B$7:$R$2843,14,0)</f>
        <v>12.484299999999999</v>
      </c>
      <c r="O29" s="66">
        <f t="shared" si="19"/>
        <v>3</v>
      </c>
      <c r="P29" s="65">
        <f>VLOOKUP($A29,'Return Data'!$B$7:$R$2843,15,0)</f>
        <v>15.1266</v>
      </c>
      <c r="Q29" s="66">
        <f t="shared" si="20"/>
        <v>7</v>
      </c>
      <c r="R29" s="65">
        <f>VLOOKUP($A29,'Return Data'!$B$7:$R$2843,16,0)</f>
        <v>12.407500000000001</v>
      </c>
      <c r="S29" s="67">
        <f t="shared" si="4"/>
        <v>20</v>
      </c>
    </row>
    <row r="30" spans="1:19" x14ac:dyDescent="0.3">
      <c r="A30" s="63" t="s">
        <v>1925</v>
      </c>
      <c r="B30" s="64">
        <f>VLOOKUP($A30,'Return Data'!$B$7:$R$2843,3,0)</f>
        <v>44315</v>
      </c>
      <c r="C30" s="65">
        <f>VLOOKUP($A30,'Return Data'!$B$7:$R$2843,4,0)</f>
        <v>430.78802342619502</v>
      </c>
      <c r="D30" s="65">
        <f>VLOOKUP($A30,'Return Data'!$B$7:$R$2843,10,0)</f>
        <v>9.8500999999999994</v>
      </c>
      <c r="E30" s="66">
        <f t="shared" si="0"/>
        <v>24</v>
      </c>
      <c r="F30" s="65">
        <f>VLOOKUP($A30,'Return Data'!$B$7:$R$2843,11,0)</f>
        <v>33.4587</v>
      </c>
      <c r="G30" s="66">
        <f t="shared" si="15"/>
        <v>12</v>
      </c>
      <c r="H30" s="65">
        <f>VLOOKUP($A30,'Return Data'!$B$7:$R$2843,12,0)</f>
        <v>42.644300000000001</v>
      </c>
      <c r="I30" s="66">
        <f t="shared" si="16"/>
        <v>8</v>
      </c>
      <c r="J30" s="65">
        <f>VLOOKUP($A30,'Return Data'!$B$7:$R$2843,13,0)</f>
        <v>60.4283</v>
      </c>
      <c r="K30" s="66">
        <f t="shared" si="17"/>
        <v>12</v>
      </c>
      <c r="L30" s="65">
        <f>VLOOKUP($A30,'Return Data'!$B$7:$R$2843,17,0)</f>
        <v>14.5259</v>
      </c>
      <c r="M30" s="66">
        <f t="shared" si="18"/>
        <v>13</v>
      </c>
      <c r="N30" s="65">
        <f>VLOOKUP($A30,'Return Data'!$B$7:$R$2843,14,0)</f>
        <v>10.226000000000001</v>
      </c>
      <c r="O30" s="66">
        <f t="shared" si="19"/>
        <v>9</v>
      </c>
      <c r="P30" s="65">
        <f>VLOOKUP($A30,'Return Data'!$B$7:$R$2843,15,0)</f>
        <v>13.8063</v>
      </c>
      <c r="Q30" s="66">
        <f t="shared" si="20"/>
        <v>11</v>
      </c>
      <c r="R30" s="65">
        <f>VLOOKUP($A30,'Return Data'!$B$7:$R$2843,16,0)</f>
        <v>14.2843</v>
      </c>
      <c r="S30" s="67">
        <f t="shared" si="4"/>
        <v>14</v>
      </c>
    </row>
    <row r="31" spans="1:19" x14ac:dyDescent="0.3">
      <c r="A31" s="63" t="s">
        <v>944</v>
      </c>
      <c r="B31" s="64">
        <f>VLOOKUP($A31,'Return Data'!$B$7:$R$2843,3,0)</f>
        <v>44315</v>
      </c>
      <c r="C31" s="65">
        <f>VLOOKUP($A31,'Return Data'!$B$7:$R$2843,4,0)</f>
        <v>43.719499999999996</v>
      </c>
      <c r="D31" s="65">
        <f>VLOOKUP($A31,'Return Data'!$B$7:$R$2843,10,0)</f>
        <v>11.116099999999999</v>
      </c>
      <c r="E31" s="66">
        <f t="shared" si="0"/>
        <v>19</v>
      </c>
      <c r="F31" s="65">
        <f>VLOOKUP($A31,'Return Data'!$B$7:$R$2843,11,0)</f>
        <v>29.4438</v>
      </c>
      <c r="G31" s="66">
        <f t="shared" si="15"/>
        <v>21</v>
      </c>
      <c r="H31" s="65">
        <f>VLOOKUP($A31,'Return Data'!$B$7:$R$2843,12,0)</f>
        <v>35.819099999999999</v>
      </c>
      <c r="I31" s="66">
        <f t="shared" si="16"/>
        <v>23</v>
      </c>
      <c r="J31" s="65">
        <f>VLOOKUP($A31,'Return Data'!$B$7:$R$2843,13,0)</f>
        <v>55.9133</v>
      </c>
      <c r="K31" s="66">
        <f t="shared" si="17"/>
        <v>19</v>
      </c>
      <c r="L31" s="65">
        <f>VLOOKUP($A31,'Return Data'!$B$7:$R$2843,17,0)</f>
        <v>12.5341</v>
      </c>
      <c r="M31" s="66">
        <f t="shared" si="18"/>
        <v>20</v>
      </c>
      <c r="N31" s="65">
        <f>VLOOKUP($A31,'Return Data'!$B$7:$R$2843,14,0)</f>
        <v>9.0827000000000009</v>
      </c>
      <c r="O31" s="66">
        <f t="shared" si="19"/>
        <v>13</v>
      </c>
      <c r="P31" s="65">
        <f>VLOOKUP($A31,'Return Data'!$B$7:$R$2843,15,0)</f>
        <v>14.9719</v>
      </c>
      <c r="Q31" s="66">
        <f t="shared" si="20"/>
        <v>8</v>
      </c>
      <c r="R31" s="65">
        <f>VLOOKUP($A31,'Return Data'!$B$7:$R$2843,16,0)</f>
        <v>10.965400000000001</v>
      </c>
      <c r="S31" s="67">
        <f t="shared" si="4"/>
        <v>27</v>
      </c>
    </row>
    <row r="32" spans="1:19" x14ac:dyDescent="0.3">
      <c r="A32" s="63" t="s">
        <v>946</v>
      </c>
      <c r="B32" s="64">
        <f>VLOOKUP($A32,'Return Data'!$B$7:$R$2843,3,0)</f>
        <v>44315</v>
      </c>
      <c r="C32" s="65">
        <f>VLOOKUP($A32,'Return Data'!$B$7:$R$2843,4,0)</f>
        <v>278.5539</v>
      </c>
      <c r="D32" s="65">
        <f>VLOOKUP($A32,'Return Data'!$B$7:$R$2843,10,0)</f>
        <v>12.037800000000001</v>
      </c>
      <c r="E32" s="66">
        <f t="shared" si="0"/>
        <v>14</v>
      </c>
      <c r="F32" s="65">
        <f>VLOOKUP($A32,'Return Data'!$B$7:$R$2843,11,0)</f>
        <v>29.272500000000001</v>
      </c>
      <c r="G32" s="66">
        <f t="shared" si="15"/>
        <v>22</v>
      </c>
      <c r="H32" s="65">
        <f>VLOOKUP($A32,'Return Data'!$B$7:$R$2843,12,0)</f>
        <v>36.769799999999996</v>
      </c>
      <c r="I32" s="66">
        <f t="shared" si="16"/>
        <v>20</v>
      </c>
      <c r="J32" s="65">
        <f>VLOOKUP($A32,'Return Data'!$B$7:$R$2843,13,0)</f>
        <v>55.372199999999999</v>
      </c>
      <c r="K32" s="66">
        <f t="shared" si="17"/>
        <v>21</v>
      </c>
      <c r="L32" s="65">
        <f>VLOOKUP($A32,'Return Data'!$B$7:$R$2843,17,0)</f>
        <v>17.168399999999998</v>
      </c>
      <c r="M32" s="66">
        <f t="shared" si="18"/>
        <v>9</v>
      </c>
      <c r="N32" s="65">
        <f>VLOOKUP($A32,'Return Data'!$B$7:$R$2843,14,0)</f>
        <v>11.763999999999999</v>
      </c>
      <c r="O32" s="66">
        <f t="shared" si="19"/>
        <v>4</v>
      </c>
      <c r="P32" s="65">
        <f>VLOOKUP($A32,'Return Data'!$B$7:$R$2843,15,0)</f>
        <v>13.723000000000001</v>
      </c>
      <c r="Q32" s="66">
        <f t="shared" si="20"/>
        <v>13</v>
      </c>
      <c r="R32" s="65">
        <f>VLOOKUP($A32,'Return Data'!$B$7:$R$2843,16,0)</f>
        <v>12.526</v>
      </c>
      <c r="S32" s="67">
        <f t="shared" si="4"/>
        <v>19</v>
      </c>
    </row>
    <row r="33" spans="1:19" x14ac:dyDescent="0.3">
      <c r="A33" s="63" t="s">
        <v>949</v>
      </c>
      <c r="B33" s="64">
        <f>VLOOKUP($A33,'Return Data'!$B$7:$R$2843,3,0)</f>
        <v>44315</v>
      </c>
      <c r="C33" s="65">
        <f>VLOOKUP($A33,'Return Data'!$B$7:$R$2843,4,0)</f>
        <v>13.12</v>
      </c>
      <c r="D33" s="65">
        <f>VLOOKUP($A33,'Return Data'!$B$7:$R$2843,10,0)</f>
        <v>8.3401999999999994</v>
      </c>
      <c r="E33" s="66">
        <f t="shared" si="0"/>
        <v>25</v>
      </c>
      <c r="F33" s="65">
        <f>VLOOKUP($A33,'Return Data'!$B$7:$R$2843,11,0)</f>
        <v>23.424299999999999</v>
      </c>
      <c r="G33" s="66">
        <f t="shared" si="15"/>
        <v>26</v>
      </c>
      <c r="H33" s="65">
        <f>VLOOKUP($A33,'Return Data'!$B$7:$R$2843,12,0)</f>
        <v>32.124899999999997</v>
      </c>
      <c r="I33" s="66">
        <f t="shared" ref="I33" si="21">RANK(H33,H$8:H$34,0)</f>
        <v>25</v>
      </c>
      <c r="J33" s="65">
        <f>VLOOKUP($A33,'Return Data'!$B$7:$R$2843,13,0)</f>
        <v>54.716999999999999</v>
      </c>
      <c r="K33" s="66">
        <f t="shared" ref="K33" si="22">RANK(J33,J$8:J$34,0)</f>
        <v>22</v>
      </c>
      <c r="L33" s="65"/>
      <c r="M33" s="66"/>
      <c r="N33" s="65"/>
      <c r="O33" s="66"/>
      <c r="P33" s="65"/>
      <c r="Q33" s="66"/>
      <c r="R33" s="65">
        <f>VLOOKUP($A33,'Return Data'!$B$7:$R$2843,16,0)</f>
        <v>21.451699999999999</v>
      </c>
      <c r="S33" s="67">
        <f t="shared" si="4"/>
        <v>4</v>
      </c>
    </row>
    <row r="34" spans="1:19" x14ac:dyDescent="0.3">
      <c r="A34" s="63" t="s">
        <v>951</v>
      </c>
      <c r="B34" s="64">
        <f>VLOOKUP($A34,'Return Data'!$B$7:$R$2843,3,0)</f>
        <v>44315</v>
      </c>
      <c r="C34" s="65">
        <f>VLOOKUP($A34,'Return Data'!$B$7:$R$2843,4,0)</f>
        <v>161.4734</v>
      </c>
      <c r="D34" s="65">
        <f>VLOOKUP($A34,'Return Data'!$B$7:$R$2843,10,0)</f>
        <v>14.7317</v>
      </c>
      <c r="E34" s="66">
        <f t="shared" si="0"/>
        <v>4</v>
      </c>
      <c r="F34" s="65">
        <f>VLOOKUP($A34,'Return Data'!$B$7:$R$2843,11,0)</f>
        <v>39.748399999999997</v>
      </c>
      <c r="G34" s="66">
        <f t="shared" si="15"/>
        <v>1</v>
      </c>
      <c r="H34" s="65">
        <f>VLOOKUP($A34,'Return Data'!$B$7:$R$2843,12,0)</f>
        <v>45.258499999999998</v>
      </c>
      <c r="I34" s="66">
        <f>RANK(H34,H$8:H$34,0)</f>
        <v>4</v>
      </c>
      <c r="J34" s="65">
        <f>VLOOKUP($A34,'Return Data'!$B$7:$R$2843,13,0)</f>
        <v>69.852900000000005</v>
      </c>
      <c r="K34" s="66">
        <f>RANK(J34,J$8:J$34,0)</f>
        <v>2</v>
      </c>
      <c r="L34" s="65">
        <f>VLOOKUP($A34,'Return Data'!$B$7:$R$2843,17,0)</f>
        <v>13.6828</v>
      </c>
      <c r="M34" s="66">
        <f>RANK(L34,L$8:L$34,0)</f>
        <v>15</v>
      </c>
      <c r="N34" s="65">
        <f>VLOOKUP($A34,'Return Data'!$B$7:$R$2843,14,0)</f>
        <v>7.3926999999999996</v>
      </c>
      <c r="O34" s="66">
        <f>RANK(N34,N$8:N$34,0)</f>
        <v>19</v>
      </c>
      <c r="P34" s="65">
        <f>VLOOKUP($A34,'Return Data'!$B$7:$R$2843,15,0)</f>
        <v>11.573</v>
      </c>
      <c r="Q34" s="66">
        <f>RANK(P34,P$8:P$34,0)</f>
        <v>19</v>
      </c>
      <c r="R34" s="65">
        <f>VLOOKUP($A34,'Return Data'!$B$7:$R$2843,16,0)</f>
        <v>11.6645</v>
      </c>
      <c r="S34" s="67">
        <f t="shared" si="4"/>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12.030955555555556</v>
      </c>
      <c r="E36" s="74"/>
      <c r="F36" s="75">
        <f>AVERAGE(F8:F34)</f>
        <v>31.762385185185185</v>
      </c>
      <c r="G36" s="74"/>
      <c r="H36" s="75">
        <f>AVERAGE(H8:H34)</f>
        <v>40.244318518518519</v>
      </c>
      <c r="I36" s="74"/>
      <c r="J36" s="75">
        <f>AVERAGE(J8:J34)</f>
        <v>59.067381481481483</v>
      </c>
      <c r="K36" s="74"/>
      <c r="L36" s="75">
        <f>AVERAGE(L8:L34)</f>
        <v>15.944073913043482</v>
      </c>
      <c r="M36" s="74"/>
      <c r="N36" s="75">
        <f>AVERAGE(N8:N34)</f>
        <v>9.5463590909090907</v>
      </c>
      <c r="O36" s="74"/>
      <c r="P36" s="75">
        <f>AVERAGE(P8:P34)</f>
        <v>14.107559090909092</v>
      </c>
      <c r="Q36" s="74"/>
      <c r="R36" s="75">
        <f>AVERAGE(R8:R34)</f>
        <v>15.882551851851852</v>
      </c>
      <c r="S36" s="76"/>
    </row>
    <row r="37" spans="1:19" x14ac:dyDescent="0.3">
      <c r="A37" s="73" t="s">
        <v>28</v>
      </c>
      <c r="B37" s="74"/>
      <c r="C37" s="74"/>
      <c r="D37" s="75">
        <f>MIN(D8:D34)</f>
        <v>6.6569000000000003</v>
      </c>
      <c r="E37" s="74"/>
      <c r="F37" s="75">
        <f>MIN(F8:F34)</f>
        <v>21.277799999999999</v>
      </c>
      <c r="G37" s="74"/>
      <c r="H37" s="75">
        <f>MIN(H8:H34)</f>
        <v>30.957899999999999</v>
      </c>
      <c r="I37" s="74"/>
      <c r="J37" s="75">
        <f>MIN(J8:J34)</f>
        <v>46.8977</v>
      </c>
      <c r="K37" s="74"/>
      <c r="L37" s="75">
        <f>MIN(L8:L34)</f>
        <v>11.7151</v>
      </c>
      <c r="M37" s="74"/>
      <c r="N37" s="75">
        <f>MIN(N8:N34)</f>
        <v>4.2958999999999996</v>
      </c>
      <c r="O37" s="74"/>
      <c r="P37" s="75">
        <f>MIN(P8:P34)</f>
        <v>10.1372</v>
      </c>
      <c r="Q37" s="74"/>
      <c r="R37" s="75">
        <f>MIN(R8:R34)</f>
        <v>10.965400000000001</v>
      </c>
      <c r="S37" s="76"/>
    </row>
    <row r="38" spans="1:19" ht="15" thickBot="1" x14ac:dyDescent="0.35">
      <c r="A38" s="77" t="s">
        <v>29</v>
      </c>
      <c r="B38" s="78"/>
      <c r="C38" s="78"/>
      <c r="D38" s="79">
        <f>MAX(D8:D34)</f>
        <v>16.484400000000001</v>
      </c>
      <c r="E38" s="78"/>
      <c r="F38" s="79">
        <f>MAX(F8:F34)</f>
        <v>39.748399999999997</v>
      </c>
      <c r="G38" s="78"/>
      <c r="H38" s="79">
        <f>MAX(H8:H34)</f>
        <v>48.342599999999997</v>
      </c>
      <c r="I38" s="78"/>
      <c r="J38" s="79">
        <f>MAX(J8:J34)</f>
        <v>71.254499999999993</v>
      </c>
      <c r="K38" s="78"/>
      <c r="L38" s="79">
        <f>MAX(L8:L34)</f>
        <v>23.772600000000001</v>
      </c>
      <c r="M38" s="78"/>
      <c r="N38" s="79">
        <f>MAX(N8:N34)</f>
        <v>16.793500000000002</v>
      </c>
      <c r="O38" s="78"/>
      <c r="P38" s="79">
        <f>MAX(P8:P34)</f>
        <v>21.021100000000001</v>
      </c>
      <c r="Q38" s="78"/>
      <c r="R38" s="79">
        <f>MAX(R8:R34)</f>
        <v>24.2562</v>
      </c>
      <c r="S38" s="80"/>
    </row>
    <row r="39" spans="1:19" x14ac:dyDescent="0.3">
      <c r="A39" s="112" t="s">
        <v>432</v>
      </c>
    </row>
    <row r="40" spans="1:19" x14ac:dyDescent="0.3">
      <c r="A40" s="14" t="s">
        <v>340</v>
      </c>
    </row>
  </sheetData>
  <sheetProtection algorithmName="SHA-512" hashValue="l7Lhnz/TGbMT5LhvWthOKCDEuVvfcYnPuVAWAtO5TyC46rlM3vJ5fhPNrJboV1VjAU8i4umjszmz0IRLJzQsNg==" saltValue="K57sx91Pncx3PxhgSD1H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44315</v>
      </c>
      <c r="C8" s="65">
        <f>VLOOKUP($A8,'Return Data'!$B$7:$R$2843,4,0)</f>
        <v>50.65</v>
      </c>
      <c r="D8" s="65">
        <f>VLOOKUP($A8,'Return Data'!$B$7:$R$2843,10,0)</f>
        <v>6.9467999999999996</v>
      </c>
      <c r="E8" s="66">
        <f t="shared" ref="E8:E39" si="0">RANK(D8,D$8:D$71,0)</f>
        <v>63</v>
      </c>
      <c r="F8" s="65">
        <f>VLOOKUP($A8,'Return Data'!$B$7:$R$2843,11,0)</f>
        <v>21.608599999999999</v>
      </c>
      <c r="G8" s="66">
        <f t="shared" ref="G8:G39" si="1">RANK(F8,F$8:F$71,0)</f>
        <v>62</v>
      </c>
      <c r="H8" s="65">
        <f>VLOOKUP($A8,'Return Data'!$B$7:$R$2843,12,0)</f>
        <v>26.4985</v>
      </c>
      <c r="I8" s="66">
        <f t="shared" ref="I8:I29" si="2">RANK(H8,H$8:H$71,0)</f>
        <v>63</v>
      </c>
      <c r="J8" s="65">
        <f>VLOOKUP($A8,'Return Data'!$B$7:$R$2843,13,0)</f>
        <v>39.378100000000003</v>
      </c>
      <c r="K8" s="66">
        <f t="shared" ref="K8:K29" si="3">RANK(J8,J$8:J$71,0)</f>
        <v>64</v>
      </c>
      <c r="L8" s="65">
        <f>VLOOKUP($A8,'Return Data'!$B$7:$R$2843,17,0)</f>
        <v>9.6172000000000004</v>
      </c>
      <c r="M8" s="66">
        <f t="shared" ref="M8:M12" si="4">RANK(L8,L$8:L$71,0)</f>
        <v>58</v>
      </c>
      <c r="N8" s="65">
        <f>VLOOKUP($A8,'Return Data'!$B$7:$R$2843,14,0)</f>
        <v>5.8152999999999997</v>
      </c>
      <c r="O8" s="66">
        <f>RANK(N8,N$8:N$71,0)</f>
        <v>43</v>
      </c>
      <c r="P8" s="65">
        <f>VLOOKUP($A8,'Return Data'!$B$7:$R$2843,15,0)</f>
        <v>12.6189</v>
      </c>
      <c r="Q8" s="66">
        <f>RANK(P8,P$8:P$71,0)</f>
        <v>28</v>
      </c>
      <c r="R8" s="65">
        <f>VLOOKUP($A8,'Return Data'!$B$7:$R$2843,16,0)</f>
        <v>15.2951</v>
      </c>
      <c r="S8" s="67">
        <f t="shared" ref="S8:S39" si="5">RANK(R8,R$8:R$71,0)</f>
        <v>25</v>
      </c>
    </row>
    <row r="9" spans="1:20" x14ac:dyDescent="0.3">
      <c r="A9" s="63" t="s">
        <v>164</v>
      </c>
      <c r="B9" s="64">
        <f>VLOOKUP($A9,'Return Data'!$B$7:$R$2843,3,0)</f>
        <v>44315</v>
      </c>
      <c r="C9" s="65">
        <f>VLOOKUP($A9,'Return Data'!$B$7:$R$2843,4,0)</f>
        <v>41.44</v>
      </c>
      <c r="D9" s="65">
        <f>VLOOKUP($A9,'Return Data'!$B$7:$R$2843,10,0)</f>
        <v>7.1355000000000004</v>
      </c>
      <c r="E9" s="66">
        <f t="shared" si="0"/>
        <v>62</v>
      </c>
      <c r="F9" s="65">
        <f>VLOOKUP($A9,'Return Data'!$B$7:$R$2843,11,0)</f>
        <v>21.774899999999999</v>
      </c>
      <c r="G9" s="66">
        <f t="shared" si="1"/>
        <v>61</v>
      </c>
      <c r="H9" s="65">
        <f>VLOOKUP($A9,'Return Data'!$B$7:$R$2843,12,0)</f>
        <v>27.116599999999998</v>
      </c>
      <c r="I9" s="66">
        <f t="shared" si="2"/>
        <v>62</v>
      </c>
      <c r="J9" s="65">
        <f>VLOOKUP($A9,'Return Data'!$B$7:$R$2843,13,0)</f>
        <v>40.094700000000003</v>
      </c>
      <c r="K9" s="66">
        <f t="shared" si="3"/>
        <v>61</v>
      </c>
      <c r="L9" s="65">
        <f>VLOOKUP($A9,'Return Data'!$B$7:$R$2843,17,0)</f>
        <v>10.893700000000001</v>
      </c>
      <c r="M9" s="66">
        <f t="shared" si="4"/>
        <v>49</v>
      </c>
      <c r="N9" s="65">
        <f>VLOOKUP($A9,'Return Data'!$B$7:$R$2843,14,0)</f>
        <v>6.9249999999999998</v>
      </c>
      <c r="O9" s="66">
        <f>RANK(N9,N$8:N$71,0)</f>
        <v>39</v>
      </c>
      <c r="P9" s="65">
        <f>VLOOKUP($A9,'Return Data'!$B$7:$R$2843,15,0)</f>
        <v>13.4519</v>
      </c>
      <c r="Q9" s="66">
        <f>RANK(P9,P$8:P$71,0)</f>
        <v>23</v>
      </c>
      <c r="R9" s="65">
        <f>VLOOKUP($A9,'Return Data'!$B$7:$R$2843,16,0)</f>
        <v>16.0792</v>
      </c>
      <c r="S9" s="67">
        <f t="shared" si="5"/>
        <v>17</v>
      </c>
    </row>
    <row r="10" spans="1:20" x14ac:dyDescent="0.3">
      <c r="A10" s="63" t="s">
        <v>165</v>
      </c>
      <c r="B10" s="64">
        <f>VLOOKUP($A10,'Return Data'!$B$7:$R$2843,3,0)</f>
        <v>44315</v>
      </c>
      <c r="C10" s="65">
        <f>VLOOKUP($A10,'Return Data'!$B$7:$R$2843,4,0)</f>
        <v>68.029200000000003</v>
      </c>
      <c r="D10" s="65">
        <f>VLOOKUP($A10,'Return Data'!$B$7:$R$2843,10,0)</f>
        <v>11.4999</v>
      </c>
      <c r="E10" s="66">
        <f t="shared" si="0"/>
        <v>31</v>
      </c>
      <c r="F10" s="65">
        <f>VLOOKUP($A10,'Return Data'!$B$7:$R$2843,11,0)</f>
        <v>28.792400000000001</v>
      </c>
      <c r="G10" s="66">
        <f t="shared" si="1"/>
        <v>48</v>
      </c>
      <c r="H10" s="65">
        <f>VLOOKUP($A10,'Return Data'!$B$7:$R$2843,12,0)</f>
        <v>39.923900000000003</v>
      </c>
      <c r="I10" s="66">
        <f t="shared" si="2"/>
        <v>33</v>
      </c>
      <c r="J10" s="65">
        <f>VLOOKUP($A10,'Return Data'!$B$7:$R$2843,13,0)</f>
        <v>50.575000000000003</v>
      </c>
      <c r="K10" s="66">
        <f t="shared" si="3"/>
        <v>55</v>
      </c>
      <c r="L10" s="65">
        <f>VLOOKUP($A10,'Return Data'!$B$7:$R$2843,17,0)</f>
        <v>19.448499999999999</v>
      </c>
      <c r="M10" s="66">
        <f t="shared" si="4"/>
        <v>12</v>
      </c>
      <c r="N10" s="65">
        <f>VLOOKUP($A10,'Return Data'!$B$7:$R$2843,14,0)</f>
        <v>13.9604</v>
      </c>
      <c r="O10" s="66">
        <f>RANK(N10,N$8:N$71,0)</f>
        <v>8</v>
      </c>
      <c r="P10" s="65">
        <f>VLOOKUP($A10,'Return Data'!$B$7:$R$2843,15,0)</f>
        <v>17.047599999999999</v>
      </c>
      <c r="Q10" s="66">
        <f>RANK(P10,P$8:P$71,0)</f>
        <v>9</v>
      </c>
      <c r="R10" s="65">
        <f>VLOOKUP($A10,'Return Data'!$B$7:$R$2843,16,0)</f>
        <v>19.986499999999999</v>
      </c>
      <c r="S10" s="67">
        <f t="shared" si="5"/>
        <v>8</v>
      </c>
    </row>
    <row r="11" spans="1:20" x14ac:dyDescent="0.3">
      <c r="A11" s="63" t="s">
        <v>166</v>
      </c>
      <c r="B11" s="64">
        <f>VLOOKUP($A11,'Return Data'!$B$7:$R$2843,3,0)</f>
        <v>44315</v>
      </c>
      <c r="C11" s="65">
        <f>VLOOKUP($A11,'Return Data'!$B$7:$R$2843,4,0)</f>
        <v>62.98</v>
      </c>
      <c r="D11" s="65">
        <f>VLOOKUP($A11,'Return Data'!$B$7:$R$2843,10,0)</f>
        <v>11.726100000000001</v>
      </c>
      <c r="E11" s="66">
        <f t="shared" si="0"/>
        <v>29</v>
      </c>
      <c r="F11" s="65">
        <f>VLOOKUP($A11,'Return Data'!$B$7:$R$2843,11,0)</f>
        <v>30.420400000000001</v>
      </c>
      <c r="G11" s="66">
        <f t="shared" si="1"/>
        <v>36</v>
      </c>
      <c r="H11" s="65">
        <f>VLOOKUP($A11,'Return Data'!$B$7:$R$2843,12,0)</f>
        <v>38.3872</v>
      </c>
      <c r="I11" s="66">
        <f t="shared" si="2"/>
        <v>38</v>
      </c>
      <c r="J11" s="65">
        <f>VLOOKUP($A11,'Return Data'!$B$7:$R$2843,13,0)</f>
        <v>60.827399999999997</v>
      </c>
      <c r="K11" s="66">
        <f t="shared" si="3"/>
        <v>33</v>
      </c>
      <c r="L11" s="65">
        <f>VLOOKUP($A11,'Return Data'!$B$7:$R$2843,17,0)</f>
        <v>15.2401</v>
      </c>
      <c r="M11" s="66">
        <f t="shared" si="4"/>
        <v>27</v>
      </c>
      <c r="N11" s="65">
        <f>VLOOKUP($A11,'Return Data'!$B$7:$R$2843,14,0)</f>
        <v>7.4550999999999998</v>
      </c>
      <c r="O11" s="66">
        <f>RANK(N11,N$8:N$71,0)</f>
        <v>34</v>
      </c>
      <c r="P11" s="65">
        <f>VLOOKUP($A11,'Return Data'!$B$7:$R$2843,15,0)</f>
        <v>12.028499999999999</v>
      </c>
      <c r="Q11" s="66">
        <f>RANK(P11,P$8:P$71,0)</f>
        <v>30</v>
      </c>
      <c r="R11" s="65">
        <f>VLOOKUP($A11,'Return Data'!$B$7:$R$2843,16,0)</f>
        <v>7.5877999999999997</v>
      </c>
      <c r="S11" s="67">
        <f t="shared" si="5"/>
        <v>54</v>
      </c>
    </row>
    <row r="12" spans="1:20" x14ac:dyDescent="0.3">
      <c r="A12" s="63" t="s">
        <v>167</v>
      </c>
      <c r="B12" s="64">
        <f>VLOOKUP($A12,'Return Data'!$B$7:$R$2843,3,0)</f>
        <v>44315</v>
      </c>
      <c r="C12" s="65">
        <f>VLOOKUP($A12,'Return Data'!$B$7:$R$2843,4,0)</f>
        <v>55.201000000000001</v>
      </c>
      <c r="D12" s="65">
        <f>VLOOKUP($A12,'Return Data'!$B$7:$R$2843,10,0)</f>
        <v>7.9473000000000003</v>
      </c>
      <c r="E12" s="66">
        <f t="shared" si="0"/>
        <v>58</v>
      </c>
      <c r="F12" s="65">
        <f>VLOOKUP($A12,'Return Data'!$B$7:$R$2843,11,0)</f>
        <v>23.9024</v>
      </c>
      <c r="G12" s="66">
        <f t="shared" si="1"/>
        <v>58</v>
      </c>
      <c r="H12" s="65">
        <f>VLOOKUP($A12,'Return Data'!$B$7:$R$2843,12,0)</f>
        <v>31.700600000000001</v>
      </c>
      <c r="I12" s="66">
        <f t="shared" si="2"/>
        <v>55</v>
      </c>
      <c r="J12" s="65">
        <f>VLOOKUP($A12,'Return Data'!$B$7:$R$2843,13,0)</f>
        <v>49.905000000000001</v>
      </c>
      <c r="K12" s="66">
        <f t="shared" si="3"/>
        <v>57</v>
      </c>
      <c r="L12" s="65">
        <f>VLOOKUP($A12,'Return Data'!$B$7:$R$2843,17,0)</f>
        <v>17.919499999999999</v>
      </c>
      <c r="M12" s="66">
        <f t="shared" si="4"/>
        <v>18</v>
      </c>
      <c r="N12" s="65">
        <f>VLOOKUP($A12,'Return Data'!$B$7:$R$2843,14,0)</f>
        <v>12.1478</v>
      </c>
      <c r="O12" s="66">
        <f>RANK(N12,N$8:N$71,0)</f>
        <v>16</v>
      </c>
      <c r="P12" s="65">
        <f>VLOOKUP($A12,'Return Data'!$B$7:$R$2843,15,0)</f>
        <v>13.357699999999999</v>
      </c>
      <c r="Q12" s="66">
        <f>RANK(P12,P$8:P$71,0)</f>
        <v>24</v>
      </c>
      <c r="R12" s="65">
        <f>VLOOKUP($A12,'Return Data'!$B$7:$R$2843,16,0)</f>
        <v>15.169</v>
      </c>
      <c r="S12" s="67">
        <f t="shared" si="5"/>
        <v>28</v>
      </c>
    </row>
    <row r="13" spans="1:20" x14ac:dyDescent="0.3">
      <c r="A13" s="63" t="s">
        <v>168</v>
      </c>
      <c r="B13" s="64">
        <f>VLOOKUP($A13,'Return Data'!$B$7:$R$2843,3,0)</f>
        <v>44315</v>
      </c>
      <c r="C13" s="65">
        <f>VLOOKUP($A13,'Return Data'!$B$7:$R$2843,4,0)</f>
        <v>14.16</v>
      </c>
      <c r="D13" s="65">
        <f>VLOOKUP($A13,'Return Data'!$B$7:$R$2843,10,0)</f>
        <v>16.735399999999998</v>
      </c>
      <c r="E13" s="66">
        <f t="shared" si="0"/>
        <v>12</v>
      </c>
      <c r="F13" s="65">
        <f>VLOOKUP($A13,'Return Data'!$B$7:$R$2843,11,0)</f>
        <v>33.584899999999998</v>
      </c>
      <c r="G13" s="66">
        <f t="shared" si="1"/>
        <v>25</v>
      </c>
      <c r="H13" s="65">
        <f>VLOOKUP($A13,'Return Data'!$B$7:$R$2843,12,0)</f>
        <v>50.478200000000001</v>
      </c>
      <c r="I13" s="66">
        <f t="shared" si="2"/>
        <v>15</v>
      </c>
      <c r="J13" s="65">
        <f>VLOOKUP($A13,'Return Data'!$B$7:$R$2843,13,0)</f>
        <v>66.588200000000001</v>
      </c>
      <c r="K13" s="66">
        <f t="shared" si="3"/>
        <v>20</v>
      </c>
      <c r="L13" s="65">
        <f>VLOOKUP($A13,'Return Data'!$B$7:$R$2843,17,0)</f>
        <v>27.480599999999999</v>
      </c>
      <c r="M13" s="66">
        <f t="shared" ref="M13" si="6">RANK(L13,L$8:L$71,0)</f>
        <v>5</v>
      </c>
      <c r="N13" s="65"/>
      <c r="O13" s="66"/>
      <c r="P13" s="65"/>
      <c r="Q13" s="66"/>
      <c r="R13" s="65">
        <f>VLOOKUP($A13,'Return Data'!$B$7:$R$2843,16,0)</f>
        <v>11.5139</v>
      </c>
      <c r="S13" s="67">
        <f t="shared" si="5"/>
        <v>49</v>
      </c>
    </row>
    <row r="14" spans="1:20" x14ac:dyDescent="0.3">
      <c r="A14" s="63" t="s">
        <v>169</v>
      </c>
      <c r="B14" s="64">
        <f>VLOOKUP($A14,'Return Data'!$B$7:$R$2843,3,0)</f>
        <v>44315</v>
      </c>
      <c r="C14" s="65">
        <f>VLOOKUP($A14,'Return Data'!$B$7:$R$2843,4,0)</f>
        <v>17.190000000000001</v>
      </c>
      <c r="D14" s="65">
        <f>VLOOKUP($A14,'Return Data'!$B$7:$R$2843,10,0)</f>
        <v>16.305800000000001</v>
      </c>
      <c r="E14" s="66">
        <f t="shared" si="0"/>
        <v>14</v>
      </c>
      <c r="F14" s="65">
        <f>VLOOKUP($A14,'Return Data'!$B$7:$R$2843,11,0)</f>
        <v>33.774299999999997</v>
      </c>
      <c r="G14" s="66">
        <f t="shared" si="1"/>
        <v>24</v>
      </c>
      <c r="H14" s="65">
        <f>VLOOKUP($A14,'Return Data'!$B$7:$R$2843,12,0)</f>
        <v>52.528799999999997</v>
      </c>
      <c r="I14" s="66">
        <f t="shared" si="2"/>
        <v>14</v>
      </c>
      <c r="J14" s="65">
        <f>VLOOKUP($A14,'Return Data'!$B$7:$R$2843,13,0)</f>
        <v>67.543899999999994</v>
      </c>
      <c r="K14" s="66">
        <f t="shared" si="3"/>
        <v>17</v>
      </c>
      <c r="L14" s="65">
        <f>VLOOKUP($A14,'Return Data'!$B$7:$R$2843,17,0)</f>
        <v>25.770199999999999</v>
      </c>
      <c r="M14" s="66">
        <f>RANK(L14,L$8:L$71,0)</f>
        <v>6</v>
      </c>
      <c r="N14" s="65"/>
      <c r="O14" s="66"/>
      <c r="P14" s="65"/>
      <c r="Q14" s="66"/>
      <c r="R14" s="65">
        <f>VLOOKUP($A14,'Return Data'!$B$7:$R$2843,16,0)</f>
        <v>23.890999999999998</v>
      </c>
      <c r="S14" s="67">
        <f t="shared" si="5"/>
        <v>3</v>
      </c>
    </row>
    <row r="15" spans="1:20" x14ac:dyDescent="0.3">
      <c r="A15" s="63" t="s">
        <v>170</v>
      </c>
      <c r="B15" s="64">
        <f>VLOOKUP($A15,'Return Data'!$B$7:$R$2843,3,0)</f>
        <v>44315</v>
      </c>
      <c r="C15" s="65">
        <f>VLOOKUP($A15,'Return Data'!$B$7:$R$2843,4,0)</f>
        <v>91.93</v>
      </c>
      <c r="D15" s="65">
        <f>VLOOKUP($A15,'Return Data'!$B$7:$R$2843,10,0)</f>
        <v>17.0337</v>
      </c>
      <c r="E15" s="66">
        <f t="shared" si="0"/>
        <v>11</v>
      </c>
      <c r="F15" s="65">
        <f>VLOOKUP($A15,'Return Data'!$B$7:$R$2843,11,0)</f>
        <v>33.774700000000003</v>
      </c>
      <c r="G15" s="66">
        <f t="shared" si="1"/>
        <v>23</v>
      </c>
      <c r="H15" s="65">
        <f>VLOOKUP($A15,'Return Data'!$B$7:$R$2843,12,0)</f>
        <v>49.65</v>
      </c>
      <c r="I15" s="66">
        <f t="shared" si="2"/>
        <v>16</v>
      </c>
      <c r="J15" s="65">
        <f>VLOOKUP($A15,'Return Data'!$B$7:$R$2843,13,0)</f>
        <v>66.118499999999997</v>
      </c>
      <c r="K15" s="66">
        <f t="shared" si="3"/>
        <v>22</v>
      </c>
      <c r="L15" s="65">
        <f>VLOOKUP($A15,'Return Data'!$B$7:$R$2843,17,0)</f>
        <v>29.632400000000001</v>
      </c>
      <c r="M15" s="66">
        <f t="shared" ref="M15:M29" si="7">RANK(L15,L$8:L$71,0)</f>
        <v>4</v>
      </c>
      <c r="N15" s="65">
        <f>VLOOKUP($A15,'Return Data'!$B$7:$R$2843,14,0)</f>
        <v>13.499000000000001</v>
      </c>
      <c r="O15" s="66">
        <f t="shared" ref="O15:O24" si="8">RANK(N15,N$8:N$71,0)</f>
        <v>11</v>
      </c>
      <c r="P15" s="65">
        <f>VLOOKUP($A15,'Return Data'!$B$7:$R$2843,15,0)</f>
        <v>19.700900000000001</v>
      </c>
      <c r="Q15" s="66">
        <f>RANK(P15,P$8:P$71,0)</f>
        <v>3</v>
      </c>
      <c r="R15" s="65">
        <f>VLOOKUP($A15,'Return Data'!$B$7:$R$2843,16,0)</f>
        <v>17.867100000000001</v>
      </c>
      <c r="S15" s="67">
        <f t="shared" si="5"/>
        <v>9</v>
      </c>
    </row>
    <row r="16" spans="1:20" x14ac:dyDescent="0.3">
      <c r="A16" s="63" t="s">
        <v>171</v>
      </c>
      <c r="B16" s="64">
        <f>VLOOKUP($A16,'Return Data'!$B$7:$R$2843,3,0)</f>
        <v>44315</v>
      </c>
      <c r="C16" s="65">
        <f>VLOOKUP($A16,'Return Data'!$B$7:$R$2843,4,0)</f>
        <v>101.87</v>
      </c>
      <c r="D16" s="65">
        <f>VLOOKUP($A16,'Return Data'!$B$7:$R$2843,10,0)</f>
        <v>11.138999999999999</v>
      </c>
      <c r="E16" s="66">
        <f t="shared" si="0"/>
        <v>32</v>
      </c>
      <c r="F16" s="65">
        <f>VLOOKUP($A16,'Return Data'!$B$7:$R$2843,11,0)</f>
        <v>30.585799999999999</v>
      </c>
      <c r="G16" s="66">
        <f t="shared" si="1"/>
        <v>34</v>
      </c>
      <c r="H16" s="65">
        <f>VLOOKUP($A16,'Return Data'!$B$7:$R$2843,12,0)</f>
        <v>41.860500000000002</v>
      </c>
      <c r="I16" s="66">
        <f t="shared" si="2"/>
        <v>25</v>
      </c>
      <c r="J16" s="65">
        <f>VLOOKUP($A16,'Return Data'!$B$7:$R$2843,13,0)</f>
        <v>61.467700000000001</v>
      </c>
      <c r="K16" s="66">
        <f t="shared" si="3"/>
        <v>30</v>
      </c>
      <c r="L16" s="65">
        <f>VLOOKUP($A16,'Return Data'!$B$7:$R$2843,17,0)</f>
        <v>22.1724</v>
      </c>
      <c r="M16" s="66">
        <f t="shared" si="7"/>
        <v>11</v>
      </c>
      <c r="N16" s="65">
        <f>VLOOKUP($A16,'Return Data'!$B$7:$R$2843,14,0)</f>
        <v>17.389900000000001</v>
      </c>
      <c r="O16" s="66">
        <f t="shared" si="8"/>
        <v>4</v>
      </c>
      <c r="P16" s="65">
        <f>VLOOKUP($A16,'Return Data'!$B$7:$R$2843,15,0)</f>
        <v>17.919699999999999</v>
      </c>
      <c r="Q16" s="66">
        <f>RANK(P16,P$8:P$71,0)</f>
        <v>4</v>
      </c>
      <c r="R16" s="65">
        <f>VLOOKUP($A16,'Return Data'!$B$7:$R$2843,16,0)</f>
        <v>15.8704</v>
      </c>
      <c r="S16" s="67">
        <f t="shared" si="5"/>
        <v>18</v>
      </c>
    </row>
    <row r="17" spans="1:19" x14ac:dyDescent="0.3">
      <c r="A17" s="63" t="s">
        <v>172</v>
      </c>
      <c r="B17" s="64">
        <f>VLOOKUP($A17,'Return Data'!$B$7:$R$2843,3,0)</f>
        <v>44315</v>
      </c>
      <c r="C17" s="65">
        <f>VLOOKUP($A17,'Return Data'!$B$7:$R$2843,4,0)</f>
        <v>71.546999999999997</v>
      </c>
      <c r="D17" s="65">
        <f>VLOOKUP($A17,'Return Data'!$B$7:$R$2843,10,0)</f>
        <v>13.3005</v>
      </c>
      <c r="E17" s="66">
        <f t="shared" si="0"/>
        <v>20</v>
      </c>
      <c r="F17" s="65">
        <f>VLOOKUP($A17,'Return Data'!$B$7:$R$2843,11,0)</f>
        <v>36.165900000000001</v>
      </c>
      <c r="G17" s="66">
        <f t="shared" si="1"/>
        <v>18</v>
      </c>
      <c r="H17" s="65">
        <f>VLOOKUP($A17,'Return Data'!$B$7:$R$2843,12,0)</f>
        <v>42.535299999999999</v>
      </c>
      <c r="I17" s="66">
        <f t="shared" si="2"/>
        <v>23</v>
      </c>
      <c r="J17" s="65">
        <f>VLOOKUP($A17,'Return Data'!$B$7:$R$2843,13,0)</f>
        <v>64.215400000000002</v>
      </c>
      <c r="K17" s="66">
        <f t="shared" si="3"/>
        <v>25</v>
      </c>
      <c r="L17" s="65">
        <f>VLOOKUP($A17,'Return Data'!$B$7:$R$2843,17,0)</f>
        <v>18.617799999999999</v>
      </c>
      <c r="M17" s="66">
        <f t="shared" si="7"/>
        <v>13</v>
      </c>
      <c r="N17" s="65">
        <f>VLOOKUP($A17,'Return Data'!$B$7:$R$2843,14,0)</f>
        <v>13.6884</v>
      </c>
      <c r="O17" s="66">
        <f t="shared" si="8"/>
        <v>10</v>
      </c>
      <c r="P17" s="65">
        <f>VLOOKUP($A17,'Return Data'!$B$7:$R$2843,15,0)</f>
        <v>17.083600000000001</v>
      </c>
      <c r="Q17" s="66">
        <f>RANK(P17,P$8:P$71,0)</f>
        <v>8</v>
      </c>
      <c r="R17" s="65">
        <f>VLOOKUP($A17,'Return Data'!$B$7:$R$2843,16,0)</f>
        <v>17.302700000000002</v>
      </c>
      <c r="S17" s="67">
        <f t="shared" si="5"/>
        <v>13</v>
      </c>
    </row>
    <row r="18" spans="1:19" x14ac:dyDescent="0.3">
      <c r="A18" s="63" t="s">
        <v>173</v>
      </c>
      <c r="B18" s="64">
        <f>VLOOKUP($A18,'Return Data'!$B$7:$R$2843,3,0)</f>
        <v>44315</v>
      </c>
      <c r="C18" s="65">
        <f>VLOOKUP($A18,'Return Data'!$B$7:$R$2843,4,0)</f>
        <v>65.31</v>
      </c>
      <c r="D18" s="65">
        <f>VLOOKUP($A18,'Return Data'!$B$7:$R$2843,10,0)</f>
        <v>9.8201000000000001</v>
      </c>
      <c r="E18" s="66">
        <f t="shared" si="0"/>
        <v>45</v>
      </c>
      <c r="F18" s="65">
        <f>VLOOKUP($A18,'Return Data'!$B$7:$R$2843,11,0)</f>
        <v>28.487100000000002</v>
      </c>
      <c r="G18" s="66">
        <f t="shared" si="1"/>
        <v>51</v>
      </c>
      <c r="H18" s="65">
        <f>VLOOKUP($A18,'Return Data'!$B$7:$R$2843,12,0)</f>
        <v>36.8322</v>
      </c>
      <c r="I18" s="66">
        <f t="shared" si="2"/>
        <v>42</v>
      </c>
      <c r="J18" s="65">
        <f>VLOOKUP($A18,'Return Data'!$B$7:$R$2843,13,0)</f>
        <v>53.49</v>
      </c>
      <c r="K18" s="66">
        <f t="shared" si="3"/>
        <v>52</v>
      </c>
      <c r="L18" s="65">
        <f>VLOOKUP($A18,'Return Data'!$B$7:$R$2843,17,0)</f>
        <v>14.882099999999999</v>
      </c>
      <c r="M18" s="66">
        <f t="shared" si="7"/>
        <v>28</v>
      </c>
      <c r="N18" s="65">
        <f>VLOOKUP($A18,'Return Data'!$B$7:$R$2843,14,0)</f>
        <v>9.3587000000000007</v>
      </c>
      <c r="O18" s="66">
        <f t="shared" si="8"/>
        <v>27</v>
      </c>
      <c r="P18" s="65">
        <f>VLOOKUP($A18,'Return Data'!$B$7:$R$2843,15,0)</f>
        <v>13.0548</v>
      </c>
      <c r="Q18" s="66">
        <f>RANK(P18,P$8:P$71,0)</f>
        <v>27</v>
      </c>
      <c r="R18" s="65">
        <f>VLOOKUP($A18,'Return Data'!$B$7:$R$2843,16,0)</f>
        <v>14.1808</v>
      </c>
      <c r="S18" s="67">
        <f t="shared" si="5"/>
        <v>33</v>
      </c>
    </row>
    <row r="19" spans="1:19" x14ac:dyDescent="0.3">
      <c r="A19" s="81" t="s">
        <v>174</v>
      </c>
      <c r="B19" s="64">
        <f>VLOOKUP($A19,'Return Data'!$B$7:$R$2843,3,0)</f>
        <v>44315</v>
      </c>
      <c r="C19" s="65">
        <f>VLOOKUP($A19,'Return Data'!$B$7:$R$2843,4,0)</f>
        <v>18.932700000000001</v>
      </c>
      <c r="D19" s="65">
        <f>VLOOKUP($A19,'Return Data'!$B$7:$R$2843,10,0)</f>
        <v>9.9013000000000009</v>
      </c>
      <c r="E19" s="66">
        <f t="shared" si="0"/>
        <v>44</v>
      </c>
      <c r="F19" s="65">
        <f>VLOOKUP($A19,'Return Data'!$B$7:$R$2843,11,0)</f>
        <v>25.3962</v>
      </c>
      <c r="G19" s="66">
        <f t="shared" si="1"/>
        <v>55</v>
      </c>
      <c r="H19" s="65">
        <f>VLOOKUP($A19,'Return Data'!$B$7:$R$2843,12,0)</f>
        <v>33.337299999999999</v>
      </c>
      <c r="I19" s="66">
        <f t="shared" si="2"/>
        <v>54</v>
      </c>
      <c r="J19" s="65">
        <f>VLOOKUP($A19,'Return Data'!$B$7:$R$2843,13,0)</f>
        <v>53.216900000000003</v>
      </c>
      <c r="K19" s="66">
        <f t="shared" si="3"/>
        <v>53</v>
      </c>
      <c r="L19" s="65">
        <f>VLOOKUP($A19,'Return Data'!$B$7:$R$2843,17,0)</f>
        <v>11.099500000000001</v>
      </c>
      <c r="M19" s="66">
        <f t="shared" si="7"/>
        <v>48</v>
      </c>
      <c r="N19" s="65">
        <f>VLOOKUP($A19,'Return Data'!$B$7:$R$2843,14,0)</f>
        <v>9.3230000000000004</v>
      </c>
      <c r="O19" s="66">
        <f t="shared" si="8"/>
        <v>28</v>
      </c>
      <c r="P19" s="65"/>
      <c r="Q19" s="66"/>
      <c r="R19" s="65">
        <f>VLOOKUP($A19,'Return Data'!$B$7:$R$2843,16,0)</f>
        <v>12.711600000000001</v>
      </c>
      <c r="S19" s="67">
        <f t="shared" si="5"/>
        <v>41</v>
      </c>
    </row>
    <row r="20" spans="1:19" x14ac:dyDescent="0.3">
      <c r="A20" s="63" t="s">
        <v>175</v>
      </c>
      <c r="B20" s="64">
        <f>VLOOKUP($A20,'Return Data'!$B$7:$R$2843,3,0)</f>
        <v>44315</v>
      </c>
      <c r="C20" s="65">
        <f>VLOOKUP($A20,'Return Data'!$B$7:$R$2843,4,0)</f>
        <v>759.91780000000006</v>
      </c>
      <c r="D20" s="65">
        <f>VLOOKUP($A20,'Return Data'!$B$7:$R$2843,10,0)</f>
        <v>10.856999999999999</v>
      </c>
      <c r="E20" s="66">
        <f t="shared" si="0"/>
        <v>33</v>
      </c>
      <c r="F20" s="65">
        <f>VLOOKUP($A20,'Return Data'!$B$7:$R$2843,11,0)</f>
        <v>36.731400000000001</v>
      </c>
      <c r="G20" s="66">
        <f t="shared" si="1"/>
        <v>17</v>
      </c>
      <c r="H20" s="65">
        <f>VLOOKUP($A20,'Return Data'!$B$7:$R$2843,12,0)</f>
        <v>44.716099999999997</v>
      </c>
      <c r="I20" s="66">
        <f t="shared" si="2"/>
        <v>19</v>
      </c>
      <c r="J20" s="65">
        <f>VLOOKUP($A20,'Return Data'!$B$7:$R$2843,13,0)</f>
        <v>66.253699999999995</v>
      </c>
      <c r="K20" s="66">
        <f t="shared" si="3"/>
        <v>21</v>
      </c>
      <c r="L20" s="65">
        <f>VLOOKUP($A20,'Return Data'!$B$7:$R$2843,17,0)</f>
        <v>12.021699999999999</v>
      </c>
      <c r="M20" s="66">
        <f t="shared" si="7"/>
        <v>41</v>
      </c>
      <c r="N20" s="65">
        <f>VLOOKUP($A20,'Return Data'!$B$7:$R$2843,14,0)</f>
        <v>9.2288999999999994</v>
      </c>
      <c r="O20" s="66">
        <f t="shared" si="8"/>
        <v>29</v>
      </c>
      <c r="P20" s="65">
        <f>VLOOKUP($A20,'Return Data'!$B$7:$R$2843,15,0)</f>
        <v>11.8847</v>
      </c>
      <c r="Q20" s="66">
        <f>RANK(P20,P$8:P$71,0)</f>
        <v>32</v>
      </c>
      <c r="R20" s="65">
        <f>VLOOKUP($A20,'Return Data'!$B$7:$R$2843,16,0)</f>
        <v>14.6912</v>
      </c>
      <c r="S20" s="67">
        <f t="shared" si="5"/>
        <v>29</v>
      </c>
    </row>
    <row r="21" spans="1:19" x14ac:dyDescent="0.3">
      <c r="A21" s="63" t="s">
        <v>176</v>
      </c>
      <c r="B21" s="64">
        <f>VLOOKUP($A21,'Return Data'!$B$7:$R$2843,3,0)</f>
        <v>44315</v>
      </c>
      <c r="C21" s="65">
        <f>VLOOKUP($A21,'Return Data'!$B$7:$R$2843,4,0)</f>
        <v>484.68900000000002</v>
      </c>
      <c r="D21" s="65">
        <f>VLOOKUP($A21,'Return Data'!$B$7:$R$2843,10,0)</f>
        <v>11.705</v>
      </c>
      <c r="E21" s="66">
        <f t="shared" si="0"/>
        <v>30</v>
      </c>
      <c r="F21" s="65">
        <f>VLOOKUP($A21,'Return Data'!$B$7:$R$2843,11,0)</f>
        <v>34.898099999999999</v>
      </c>
      <c r="G21" s="66">
        <f t="shared" si="1"/>
        <v>21</v>
      </c>
      <c r="H21" s="65">
        <f>VLOOKUP($A21,'Return Data'!$B$7:$R$2843,12,0)</f>
        <v>39.881</v>
      </c>
      <c r="I21" s="66">
        <f t="shared" si="2"/>
        <v>34</v>
      </c>
      <c r="J21" s="65">
        <f>VLOOKUP($A21,'Return Data'!$B$7:$R$2843,13,0)</f>
        <v>61.925199999999997</v>
      </c>
      <c r="K21" s="66">
        <f t="shared" si="3"/>
        <v>28</v>
      </c>
      <c r="L21" s="65">
        <f>VLOOKUP($A21,'Return Data'!$B$7:$R$2843,17,0)</f>
        <v>13.2631</v>
      </c>
      <c r="M21" s="66">
        <f t="shared" si="7"/>
        <v>37</v>
      </c>
      <c r="N21" s="65">
        <f>VLOOKUP($A21,'Return Data'!$B$7:$R$2843,14,0)</f>
        <v>11.011100000000001</v>
      </c>
      <c r="O21" s="66">
        <f t="shared" si="8"/>
        <v>20</v>
      </c>
      <c r="P21" s="65">
        <f>VLOOKUP($A21,'Return Data'!$B$7:$R$2843,15,0)</f>
        <v>15.3279</v>
      </c>
      <c r="Q21" s="66">
        <f>RANK(P21,P$8:P$71,0)</f>
        <v>15</v>
      </c>
      <c r="R21" s="65">
        <f>VLOOKUP($A21,'Return Data'!$B$7:$R$2843,16,0)</f>
        <v>15.415900000000001</v>
      </c>
      <c r="S21" s="67">
        <f t="shared" si="5"/>
        <v>19</v>
      </c>
    </row>
    <row r="22" spans="1:19" x14ac:dyDescent="0.3">
      <c r="A22" s="63" t="s">
        <v>177</v>
      </c>
      <c r="B22" s="64">
        <f>VLOOKUP($A22,'Return Data'!$B$7:$R$2843,3,0)</f>
        <v>44315</v>
      </c>
      <c r="C22" s="65">
        <f>VLOOKUP($A22,'Return Data'!$B$7:$R$2843,4,0)</f>
        <v>621.66800000000001</v>
      </c>
      <c r="D22" s="65">
        <f>VLOOKUP($A22,'Return Data'!$B$7:$R$2843,10,0)</f>
        <v>8.6098999999999997</v>
      </c>
      <c r="E22" s="66">
        <f t="shared" si="0"/>
        <v>52</v>
      </c>
      <c r="F22" s="65">
        <f>VLOOKUP($A22,'Return Data'!$B$7:$R$2843,11,0)</f>
        <v>28.811299999999999</v>
      </c>
      <c r="G22" s="66">
        <f t="shared" si="1"/>
        <v>47</v>
      </c>
      <c r="H22" s="65">
        <f>VLOOKUP($A22,'Return Data'!$B$7:$R$2843,12,0)</f>
        <v>31.194800000000001</v>
      </c>
      <c r="I22" s="66">
        <f t="shared" si="2"/>
        <v>57</v>
      </c>
      <c r="J22" s="65">
        <f>VLOOKUP($A22,'Return Data'!$B$7:$R$2843,13,0)</f>
        <v>50.3309</v>
      </c>
      <c r="K22" s="66">
        <f t="shared" si="3"/>
        <v>56</v>
      </c>
      <c r="L22" s="65">
        <f>VLOOKUP($A22,'Return Data'!$B$7:$R$2843,17,0)</f>
        <v>6.3586</v>
      </c>
      <c r="M22" s="66">
        <f t="shared" si="7"/>
        <v>61</v>
      </c>
      <c r="N22" s="65">
        <f>VLOOKUP($A22,'Return Data'!$B$7:$R$2843,14,0)</f>
        <v>5.2093999999999996</v>
      </c>
      <c r="O22" s="66">
        <f t="shared" si="8"/>
        <v>44</v>
      </c>
      <c r="P22" s="65">
        <f>VLOOKUP($A22,'Return Data'!$B$7:$R$2843,15,0)</f>
        <v>11.094900000000001</v>
      </c>
      <c r="Q22" s="66">
        <f>RANK(P22,P$8:P$71,0)</f>
        <v>36</v>
      </c>
      <c r="R22" s="65">
        <f>VLOOKUP($A22,'Return Data'!$B$7:$R$2843,16,0)</f>
        <v>11.880699999999999</v>
      </c>
      <c r="S22" s="67">
        <f t="shared" si="5"/>
        <v>47</v>
      </c>
    </row>
    <row r="23" spans="1:19" x14ac:dyDescent="0.3">
      <c r="A23" s="63" t="s">
        <v>178</v>
      </c>
      <c r="B23" s="64">
        <f>VLOOKUP($A23,'Return Data'!$B$7:$R$2843,3,0)</f>
        <v>44315</v>
      </c>
      <c r="C23" s="65">
        <f>VLOOKUP($A23,'Return Data'!$B$7:$R$2843,4,0)</f>
        <v>49.443899999999999</v>
      </c>
      <c r="D23" s="65">
        <f>VLOOKUP($A23,'Return Data'!$B$7:$R$2843,10,0)</f>
        <v>9.5335999999999999</v>
      </c>
      <c r="E23" s="66">
        <f t="shared" si="0"/>
        <v>46</v>
      </c>
      <c r="F23" s="65">
        <f>VLOOKUP($A23,'Return Data'!$B$7:$R$2843,11,0)</f>
        <v>28.155100000000001</v>
      </c>
      <c r="G23" s="66">
        <f t="shared" si="1"/>
        <v>53</v>
      </c>
      <c r="H23" s="65">
        <f>VLOOKUP($A23,'Return Data'!$B$7:$R$2843,12,0)</f>
        <v>35.802799999999998</v>
      </c>
      <c r="I23" s="66">
        <f t="shared" si="2"/>
        <v>48</v>
      </c>
      <c r="J23" s="65">
        <f>VLOOKUP($A23,'Return Data'!$B$7:$R$2843,13,0)</f>
        <v>53.8157</v>
      </c>
      <c r="K23" s="66">
        <f t="shared" si="3"/>
        <v>51</v>
      </c>
      <c r="L23" s="65">
        <f>VLOOKUP($A23,'Return Data'!$B$7:$R$2843,17,0)</f>
        <v>13.3932</v>
      </c>
      <c r="M23" s="66">
        <f t="shared" si="7"/>
        <v>34</v>
      </c>
      <c r="N23" s="65">
        <f>VLOOKUP($A23,'Return Data'!$B$7:$R$2843,14,0)</f>
        <v>7.3581000000000003</v>
      </c>
      <c r="O23" s="66">
        <f t="shared" si="8"/>
        <v>35</v>
      </c>
      <c r="P23" s="65">
        <f>VLOOKUP($A23,'Return Data'!$B$7:$R$2843,15,0)</f>
        <v>13.3104</v>
      </c>
      <c r="Q23" s="66">
        <f>RANK(P23,P$8:P$71,0)</f>
        <v>25</v>
      </c>
      <c r="R23" s="65">
        <f>VLOOKUP($A23,'Return Data'!$B$7:$R$2843,16,0)</f>
        <v>13.7088</v>
      </c>
      <c r="S23" s="67">
        <f t="shared" si="5"/>
        <v>36</v>
      </c>
    </row>
    <row r="24" spans="1:19" x14ac:dyDescent="0.3">
      <c r="A24" s="63" t="s">
        <v>179</v>
      </c>
      <c r="B24" s="64">
        <f>VLOOKUP($A24,'Return Data'!$B$7:$R$2843,3,0)</f>
        <v>44315</v>
      </c>
      <c r="C24" s="65">
        <f>VLOOKUP($A24,'Return Data'!$B$7:$R$2843,4,0)</f>
        <v>524.47</v>
      </c>
      <c r="D24" s="65">
        <f>VLOOKUP($A24,'Return Data'!$B$7:$R$2843,10,0)</f>
        <v>10.6874</v>
      </c>
      <c r="E24" s="66">
        <f t="shared" si="0"/>
        <v>35</v>
      </c>
      <c r="F24" s="65">
        <f>VLOOKUP($A24,'Return Data'!$B$7:$R$2843,11,0)</f>
        <v>33.202100000000002</v>
      </c>
      <c r="G24" s="66">
        <f t="shared" si="1"/>
        <v>28</v>
      </c>
      <c r="H24" s="65">
        <f>VLOOKUP($A24,'Return Data'!$B$7:$R$2843,12,0)</f>
        <v>39.0946</v>
      </c>
      <c r="I24" s="66">
        <f t="shared" si="2"/>
        <v>36</v>
      </c>
      <c r="J24" s="65">
        <f>VLOOKUP($A24,'Return Data'!$B$7:$R$2843,13,0)</f>
        <v>61.028599999999997</v>
      </c>
      <c r="K24" s="66">
        <f t="shared" si="3"/>
        <v>32</v>
      </c>
      <c r="L24" s="65">
        <f>VLOOKUP($A24,'Return Data'!$B$7:$R$2843,17,0)</f>
        <v>13.519600000000001</v>
      </c>
      <c r="M24" s="66">
        <f t="shared" si="7"/>
        <v>33</v>
      </c>
      <c r="N24" s="65">
        <f>VLOOKUP($A24,'Return Data'!$B$7:$R$2843,14,0)</f>
        <v>11.288399999999999</v>
      </c>
      <c r="O24" s="66">
        <f t="shared" si="8"/>
        <v>19</v>
      </c>
      <c r="P24" s="65">
        <f>VLOOKUP($A24,'Return Data'!$B$7:$R$2843,15,0)</f>
        <v>14.057499999999999</v>
      </c>
      <c r="Q24" s="66">
        <f>RANK(P24,P$8:P$71,0)</f>
        <v>19</v>
      </c>
      <c r="R24" s="65">
        <f>VLOOKUP($A24,'Return Data'!$B$7:$R$2843,16,0)</f>
        <v>15.402799999999999</v>
      </c>
      <c r="S24" s="67">
        <f t="shared" si="5"/>
        <v>20</v>
      </c>
    </row>
    <row r="25" spans="1:19" x14ac:dyDescent="0.3">
      <c r="A25" s="63" t="s">
        <v>180</v>
      </c>
      <c r="B25" s="64">
        <f>VLOOKUP($A25,'Return Data'!$B$7:$R$2843,3,0)</f>
        <v>44315</v>
      </c>
      <c r="C25" s="65">
        <f>VLOOKUP($A25,'Return Data'!$B$7:$R$2843,4,0)</f>
        <v>13.48</v>
      </c>
      <c r="D25" s="65">
        <f>VLOOKUP($A25,'Return Data'!$B$7:$R$2843,10,0)</f>
        <v>7.4960000000000004</v>
      </c>
      <c r="E25" s="66">
        <f t="shared" si="0"/>
        <v>61</v>
      </c>
      <c r="F25" s="65">
        <f>VLOOKUP($A25,'Return Data'!$B$7:$R$2843,11,0)</f>
        <v>28.748799999999999</v>
      </c>
      <c r="G25" s="66">
        <f t="shared" si="1"/>
        <v>49</v>
      </c>
      <c r="H25" s="65">
        <f>VLOOKUP($A25,'Return Data'!$B$7:$R$2843,12,0)</f>
        <v>40.270600000000002</v>
      </c>
      <c r="I25" s="66">
        <f t="shared" si="2"/>
        <v>32</v>
      </c>
      <c r="J25" s="65">
        <f>VLOOKUP($A25,'Return Data'!$B$7:$R$2843,13,0)</f>
        <v>57.476599999999998</v>
      </c>
      <c r="K25" s="66">
        <f t="shared" si="3"/>
        <v>45</v>
      </c>
      <c r="L25" s="65">
        <f>VLOOKUP($A25,'Return Data'!$B$7:$R$2843,17,0)</f>
        <v>11.1425</v>
      </c>
      <c r="M25" s="66">
        <f t="shared" si="7"/>
        <v>46</v>
      </c>
      <c r="N25" s="65"/>
      <c r="O25" s="66"/>
      <c r="P25" s="65"/>
      <c r="Q25" s="66"/>
      <c r="R25" s="65">
        <f>VLOOKUP($A25,'Return Data'!$B$7:$R$2843,16,0)</f>
        <v>10.0982</v>
      </c>
      <c r="S25" s="67">
        <f t="shared" si="5"/>
        <v>52</v>
      </c>
    </row>
    <row r="26" spans="1:19" x14ac:dyDescent="0.3">
      <c r="A26" s="63" t="s">
        <v>181</v>
      </c>
      <c r="B26" s="64">
        <f>VLOOKUP($A26,'Return Data'!$B$7:$R$2843,3,0)</f>
        <v>44315</v>
      </c>
      <c r="C26" s="65">
        <f>VLOOKUP($A26,'Return Data'!$B$7:$R$2843,4,0)</f>
        <v>35.090000000000003</v>
      </c>
      <c r="D26" s="65">
        <f>VLOOKUP($A26,'Return Data'!$B$7:$R$2843,10,0)</f>
        <v>8.1022999999999996</v>
      </c>
      <c r="E26" s="66">
        <f t="shared" si="0"/>
        <v>57</v>
      </c>
      <c r="F26" s="65">
        <f>VLOOKUP($A26,'Return Data'!$B$7:$R$2843,11,0)</f>
        <v>24.3444</v>
      </c>
      <c r="G26" s="66">
        <f t="shared" si="1"/>
        <v>56</v>
      </c>
      <c r="H26" s="65">
        <f>VLOOKUP($A26,'Return Data'!$B$7:$R$2843,12,0)</f>
        <v>31.521699999999999</v>
      </c>
      <c r="I26" s="66">
        <f t="shared" si="2"/>
        <v>56</v>
      </c>
      <c r="J26" s="65">
        <f>VLOOKUP($A26,'Return Data'!$B$7:$R$2843,13,0)</f>
        <v>39.411999999999999</v>
      </c>
      <c r="K26" s="66">
        <f t="shared" si="3"/>
        <v>63</v>
      </c>
      <c r="L26" s="65">
        <f>VLOOKUP($A26,'Return Data'!$B$7:$R$2843,17,0)</f>
        <v>12.277799999999999</v>
      </c>
      <c r="M26" s="66">
        <f t="shared" si="7"/>
        <v>40</v>
      </c>
      <c r="N26" s="65">
        <f>VLOOKUP($A26,'Return Data'!$B$7:$R$2843,14,0)</f>
        <v>5.9977999999999998</v>
      </c>
      <c r="O26" s="66">
        <f>RANK(N26,N$8:N$71,0)</f>
        <v>42</v>
      </c>
      <c r="P26" s="65">
        <f>VLOOKUP($A26,'Return Data'!$B$7:$R$2843,15,0)</f>
        <v>11.8933</v>
      </c>
      <c r="Q26" s="66">
        <f>RANK(P26,P$8:P$71,0)</f>
        <v>31</v>
      </c>
      <c r="R26" s="65">
        <f>VLOOKUP($A26,'Return Data'!$B$7:$R$2843,16,0)</f>
        <v>17.862200000000001</v>
      </c>
      <c r="S26" s="67">
        <f t="shared" si="5"/>
        <v>10</v>
      </c>
    </row>
    <row r="27" spans="1:19" x14ac:dyDescent="0.3">
      <c r="A27" s="63" t="s">
        <v>182</v>
      </c>
      <c r="B27" s="64">
        <f>VLOOKUP($A27,'Return Data'!$B$7:$R$2843,3,0)</f>
        <v>44315</v>
      </c>
      <c r="C27" s="65">
        <f>VLOOKUP($A27,'Return Data'!$B$7:$R$2843,4,0)</f>
        <v>85.23</v>
      </c>
      <c r="D27" s="65">
        <f>VLOOKUP($A27,'Return Data'!$B$7:$R$2843,10,0)</f>
        <v>18.276399999999999</v>
      </c>
      <c r="E27" s="66">
        <f t="shared" si="0"/>
        <v>6</v>
      </c>
      <c r="F27" s="65">
        <f>VLOOKUP($A27,'Return Data'!$B$7:$R$2843,11,0)</f>
        <v>45.047699999999999</v>
      </c>
      <c r="G27" s="66">
        <f t="shared" si="1"/>
        <v>4</v>
      </c>
      <c r="H27" s="65">
        <f>VLOOKUP($A27,'Return Data'!$B$7:$R$2843,12,0)</f>
        <v>56.961300000000001</v>
      </c>
      <c r="I27" s="66">
        <f t="shared" si="2"/>
        <v>9</v>
      </c>
      <c r="J27" s="65">
        <f>VLOOKUP($A27,'Return Data'!$B$7:$R$2843,13,0)</f>
        <v>84.560400000000001</v>
      </c>
      <c r="K27" s="66">
        <f t="shared" si="3"/>
        <v>6</v>
      </c>
      <c r="L27" s="65">
        <f>VLOOKUP($A27,'Return Data'!$B$7:$R$2843,17,0)</f>
        <v>18.531700000000001</v>
      </c>
      <c r="M27" s="66">
        <f t="shared" si="7"/>
        <v>15</v>
      </c>
      <c r="N27" s="65">
        <f>VLOOKUP($A27,'Return Data'!$B$7:$R$2843,14,0)</f>
        <v>10.443899999999999</v>
      </c>
      <c r="O27" s="66">
        <f>RANK(N27,N$8:N$71,0)</f>
        <v>23</v>
      </c>
      <c r="P27" s="65">
        <f>VLOOKUP($A27,'Return Data'!$B$7:$R$2843,15,0)</f>
        <v>17.269300000000001</v>
      </c>
      <c r="Q27" s="66">
        <f>RANK(P27,P$8:P$71,0)</f>
        <v>7</v>
      </c>
      <c r="R27" s="65">
        <f>VLOOKUP($A27,'Return Data'!$B$7:$R$2843,16,0)</f>
        <v>17.4589</v>
      </c>
      <c r="S27" s="67">
        <f t="shared" si="5"/>
        <v>12</v>
      </c>
    </row>
    <row r="28" spans="1:19" x14ac:dyDescent="0.3">
      <c r="A28" s="63" t="s">
        <v>183</v>
      </c>
      <c r="B28" s="64">
        <f>VLOOKUP($A28,'Return Data'!$B$7:$R$2843,3,0)</f>
        <v>44315</v>
      </c>
      <c r="C28" s="65">
        <f>VLOOKUP($A28,'Return Data'!$B$7:$R$2843,4,0)</f>
        <v>12.08</v>
      </c>
      <c r="D28" s="65">
        <f>VLOOKUP($A28,'Return Data'!$B$7:$R$2843,10,0)</f>
        <v>8.4381000000000004</v>
      </c>
      <c r="E28" s="66">
        <f t="shared" si="0"/>
        <v>55</v>
      </c>
      <c r="F28" s="65">
        <f>VLOOKUP($A28,'Return Data'!$B$7:$R$2843,11,0)</f>
        <v>23.014299999999999</v>
      </c>
      <c r="G28" s="66">
        <f t="shared" si="1"/>
        <v>60</v>
      </c>
      <c r="H28" s="65">
        <f>VLOOKUP($A28,'Return Data'!$B$7:$R$2843,12,0)</f>
        <v>30.453600000000002</v>
      </c>
      <c r="I28" s="66">
        <f t="shared" si="2"/>
        <v>58</v>
      </c>
      <c r="J28" s="65">
        <f>VLOOKUP($A28,'Return Data'!$B$7:$R$2843,13,0)</f>
        <v>45.893700000000003</v>
      </c>
      <c r="K28" s="66">
        <f t="shared" si="3"/>
        <v>60</v>
      </c>
      <c r="L28" s="65">
        <f>VLOOKUP($A28,'Return Data'!$B$7:$R$2843,17,0)</f>
        <v>11.244300000000001</v>
      </c>
      <c r="M28" s="66">
        <f t="shared" si="7"/>
        <v>45</v>
      </c>
      <c r="N28" s="65"/>
      <c r="O28" s="66"/>
      <c r="P28" s="65"/>
      <c r="Q28" s="66"/>
      <c r="R28" s="65">
        <f>VLOOKUP($A28,'Return Data'!$B$7:$R$2843,16,0)</f>
        <v>5.8262</v>
      </c>
      <c r="S28" s="67">
        <f t="shared" si="5"/>
        <v>58</v>
      </c>
    </row>
    <row r="29" spans="1:19" x14ac:dyDescent="0.3">
      <c r="A29" s="63" t="s">
        <v>184</v>
      </c>
      <c r="B29" s="64">
        <f>VLOOKUP($A29,'Return Data'!$B$7:$R$2843,3,0)</f>
        <v>44315</v>
      </c>
      <c r="C29" s="65">
        <f>VLOOKUP($A29,'Return Data'!$B$7:$R$2843,4,0)</f>
        <v>77.34</v>
      </c>
      <c r="D29" s="65">
        <f>VLOOKUP($A29,'Return Data'!$B$7:$R$2843,10,0)</f>
        <v>9.5001999999999995</v>
      </c>
      <c r="E29" s="66">
        <f t="shared" si="0"/>
        <v>47</v>
      </c>
      <c r="F29" s="65">
        <f>VLOOKUP($A29,'Return Data'!$B$7:$R$2843,11,0)</f>
        <v>28.493099999999998</v>
      </c>
      <c r="G29" s="66">
        <f t="shared" si="1"/>
        <v>50</v>
      </c>
      <c r="H29" s="65">
        <f>VLOOKUP($A29,'Return Data'!$B$7:$R$2843,12,0)</f>
        <v>35.755699999999997</v>
      </c>
      <c r="I29" s="66">
        <f t="shared" si="2"/>
        <v>49</v>
      </c>
      <c r="J29" s="65">
        <f>VLOOKUP($A29,'Return Data'!$B$7:$R$2843,13,0)</f>
        <v>54.125100000000003</v>
      </c>
      <c r="K29" s="66">
        <f t="shared" si="3"/>
        <v>50</v>
      </c>
      <c r="L29" s="65">
        <f>VLOOKUP($A29,'Return Data'!$B$7:$R$2843,17,0)</f>
        <v>17.6143</v>
      </c>
      <c r="M29" s="66">
        <f t="shared" si="7"/>
        <v>21</v>
      </c>
      <c r="N29" s="65">
        <f>VLOOKUP($A29,'Return Data'!$B$7:$R$2843,14,0)</f>
        <v>12.4902</v>
      </c>
      <c r="O29" s="66">
        <f>RANK(N29,N$8:N$71,0)</f>
        <v>14</v>
      </c>
      <c r="P29" s="65">
        <f>VLOOKUP($A29,'Return Data'!$B$7:$R$2843,15,0)</f>
        <v>16.528500000000001</v>
      </c>
      <c r="Q29" s="66">
        <f>RANK(P29,P$8:P$71,0)</f>
        <v>12</v>
      </c>
      <c r="R29" s="65">
        <f>VLOOKUP($A29,'Return Data'!$B$7:$R$2843,16,0)</f>
        <v>17.816400000000002</v>
      </c>
      <c r="S29" s="67">
        <f t="shared" si="5"/>
        <v>11</v>
      </c>
    </row>
    <row r="30" spans="1:19" x14ac:dyDescent="0.3">
      <c r="A30" s="63" t="s">
        <v>185</v>
      </c>
      <c r="B30" s="64">
        <f>VLOOKUP($A30,'Return Data'!$B$7:$R$2843,3,0)</f>
        <v>44315</v>
      </c>
      <c r="C30" s="65">
        <f>VLOOKUP($A30,'Return Data'!$B$7:$R$2843,4,0)</f>
        <v>13.563700000000001</v>
      </c>
      <c r="D30" s="65">
        <f>VLOOKUP($A30,'Return Data'!$B$7:$R$2843,10,0)</f>
        <v>12.3781</v>
      </c>
      <c r="E30" s="66">
        <f t="shared" si="0"/>
        <v>24</v>
      </c>
      <c r="F30" s="65">
        <f>VLOOKUP($A30,'Return Data'!$B$7:$R$2843,11,0)</f>
        <v>32.256500000000003</v>
      </c>
      <c r="G30" s="66">
        <f t="shared" si="1"/>
        <v>30</v>
      </c>
      <c r="H30" s="65">
        <f>VLOOKUP($A30,'Return Data'!$B$7:$R$2843,12,0)</f>
        <v>41.182699999999997</v>
      </c>
      <c r="I30" s="66">
        <f t="shared" ref="I30" si="9">RANK(H30,H$8:H$71,0)</f>
        <v>29</v>
      </c>
      <c r="J30" s="65">
        <f>VLOOKUP($A30,'Return Data'!$B$7:$R$2843,13,0)</f>
        <v>62.332599999999999</v>
      </c>
      <c r="K30" s="66">
        <f t="shared" ref="K30" si="10">RANK(J30,J$8:J$71,0)</f>
        <v>26</v>
      </c>
      <c r="L30" s="65"/>
      <c r="M30" s="66"/>
      <c r="N30" s="65"/>
      <c r="O30" s="66"/>
      <c r="P30" s="65"/>
      <c r="Q30" s="66"/>
      <c r="R30" s="65">
        <f>VLOOKUP($A30,'Return Data'!$B$7:$R$2843,16,0)</f>
        <v>22.021599999999999</v>
      </c>
      <c r="S30" s="67">
        <f t="shared" si="5"/>
        <v>4</v>
      </c>
    </row>
    <row r="31" spans="1:19" x14ac:dyDescent="0.3">
      <c r="A31" s="63" t="s">
        <v>186</v>
      </c>
      <c r="B31" s="64">
        <f>VLOOKUP($A31,'Return Data'!$B$7:$R$2843,3,0)</f>
        <v>44315</v>
      </c>
      <c r="C31" s="65">
        <f>VLOOKUP($A31,'Return Data'!$B$7:$R$2843,4,0)</f>
        <v>25.578399999999998</v>
      </c>
      <c r="D31" s="65">
        <f>VLOOKUP($A31,'Return Data'!$B$7:$R$2843,10,0)</f>
        <v>10.658099999999999</v>
      </c>
      <c r="E31" s="66">
        <f t="shared" si="0"/>
        <v>36</v>
      </c>
      <c r="F31" s="65">
        <f>VLOOKUP($A31,'Return Data'!$B$7:$R$2843,11,0)</f>
        <v>30.476099999999999</v>
      </c>
      <c r="G31" s="66">
        <f t="shared" si="1"/>
        <v>35</v>
      </c>
      <c r="H31" s="65">
        <f>VLOOKUP($A31,'Return Data'!$B$7:$R$2843,12,0)</f>
        <v>41.689</v>
      </c>
      <c r="I31" s="66">
        <f t="shared" ref="I31:I71" si="11">RANK(H31,H$8:H$71,0)</f>
        <v>26</v>
      </c>
      <c r="J31" s="65">
        <f>VLOOKUP($A31,'Return Data'!$B$7:$R$2843,13,0)</f>
        <v>64.796499999999995</v>
      </c>
      <c r="K31" s="66">
        <f t="shared" ref="K31:K38" si="12">RANK(J31,J$8:J$71,0)</f>
        <v>23</v>
      </c>
      <c r="L31" s="65">
        <f>VLOOKUP($A31,'Return Data'!$B$7:$R$2843,17,0)</f>
        <v>18.260400000000001</v>
      </c>
      <c r="M31" s="66">
        <f t="shared" ref="M31:M38" si="13">RANK(L31,L$8:L$71,0)</f>
        <v>16</v>
      </c>
      <c r="N31" s="65">
        <f>VLOOKUP($A31,'Return Data'!$B$7:$R$2843,14,0)</f>
        <v>12.8507</v>
      </c>
      <c r="O31" s="66">
        <f t="shared" ref="O31:O38" si="14">RANK(N31,N$8:N$71,0)</f>
        <v>12</v>
      </c>
      <c r="P31" s="65">
        <f>VLOOKUP($A31,'Return Data'!$B$7:$R$2843,15,0)</f>
        <v>17.739100000000001</v>
      </c>
      <c r="Q31" s="66">
        <f>RANK(P31,P$8:P$71,0)</f>
        <v>5</v>
      </c>
      <c r="R31" s="65">
        <f>VLOOKUP($A31,'Return Data'!$B$7:$R$2843,16,0)</f>
        <v>16.5444</v>
      </c>
      <c r="S31" s="67">
        <f t="shared" si="5"/>
        <v>15</v>
      </c>
    </row>
    <row r="32" spans="1:19" x14ac:dyDescent="0.3">
      <c r="A32" s="63" t="s">
        <v>187</v>
      </c>
      <c r="B32" s="64">
        <f>VLOOKUP($A32,'Return Data'!$B$7:$R$2843,3,0)</f>
        <v>44315</v>
      </c>
      <c r="C32" s="65">
        <f>VLOOKUP($A32,'Return Data'!$B$7:$R$2843,4,0)</f>
        <v>66.887</v>
      </c>
      <c r="D32" s="65">
        <f>VLOOKUP($A32,'Return Data'!$B$7:$R$2843,10,0)</f>
        <v>12.5816</v>
      </c>
      <c r="E32" s="66">
        <f t="shared" si="0"/>
        <v>23</v>
      </c>
      <c r="F32" s="65">
        <f>VLOOKUP($A32,'Return Data'!$B$7:$R$2843,11,0)</f>
        <v>31.566299999999998</v>
      </c>
      <c r="G32" s="66">
        <f t="shared" si="1"/>
        <v>32</v>
      </c>
      <c r="H32" s="65">
        <f>VLOOKUP($A32,'Return Data'!$B$7:$R$2843,12,0)</f>
        <v>40.900799999999997</v>
      </c>
      <c r="I32" s="66">
        <f t="shared" si="11"/>
        <v>30</v>
      </c>
      <c r="J32" s="65">
        <f>VLOOKUP($A32,'Return Data'!$B$7:$R$2843,13,0)</f>
        <v>60.315899999999999</v>
      </c>
      <c r="K32" s="66">
        <f t="shared" si="12"/>
        <v>37</v>
      </c>
      <c r="L32" s="65">
        <f>VLOOKUP($A32,'Return Data'!$B$7:$R$2843,17,0)</f>
        <v>17.862100000000002</v>
      </c>
      <c r="M32" s="66">
        <f t="shared" si="13"/>
        <v>19</v>
      </c>
      <c r="N32" s="65">
        <f>VLOOKUP($A32,'Return Data'!$B$7:$R$2843,14,0)</f>
        <v>14.4499</v>
      </c>
      <c r="O32" s="66">
        <f t="shared" si="14"/>
        <v>7</v>
      </c>
      <c r="P32" s="65">
        <f>VLOOKUP($A32,'Return Data'!$B$7:$R$2843,15,0)</f>
        <v>16.981400000000001</v>
      </c>
      <c r="Q32" s="66">
        <f>RANK(P32,P$8:P$71,0)</f>
        <v>10</v>
      </c>
      <c r="R32" s="65">
        <f>VLOOKUP($A32,'Return Data'!$B$7:$R$2843,16,0)</f>
        <v>15.377000000000001</v>
      </c>
      <c r="S32" s="67">
        <f t="shared" si="5"/>
        <v>22</v>
      </c>
    </row>
    <row r="33" spans="1:19" x14ac:dyDescent="0.3">
      <c r="A33" s="63" t="s">
        <v>188</v>
      </c>
      <c r="B33" s="64">
        <f>VLOOKUP($A33,'Return Data'!$B$7:$R$2843,3,0)</f>
        <v>44315</v>
      </c>
      <c r="C33" s="65">
        <f>VLOOKUP($A33,'Return Data'!$B$7:$R$2843,4,0)</f>
        <v>71.777000000000001</v>
      </c>
      <c r="D33" s="65">
        <f>VLOOKUP($A33,'Return Data'!$B$7:$R$2843,10,0)</f>
        <v>11.894600000000001</v>
      </c>
      <c r="E33" s="66">
        <f t="shared" si="0"/>
        <v>27</v>
      </c>
      <c r="F33" s="65">
        <f>VLOOKUP($A33,'Return Data'!$B$7:$R$2843,11,0)</f>
        <v>26.532800000000002</v>
      </c>
      <c r="G33" s="66">
        <f t="shared" si="1"/>
        <v>54</v>
      </c>
      <c r="H33" s="65">
        <f>VLOOKUP($A33,'Return Data'!$B$7:$R$2843,12,0)</f>
        <v>36.595799999999997</v>
      </c>
      <c r="I33" s="66">
        <f t="shared" si="11"/>
        <v>44</v>
      </c>
      <c r="J33" s="65">
        <f>VLOOKUP($A33,'Return Data'!$B$7:$R$2843,13,0)</f>
        <v>56.003</v>
      </c>
      <c r="K33" s="66">
        <f t="shared" si="12"/>
        <v>47</v>
      </c>
      <c r="L33" s="65">
        <f>VLOOKUP($A33,'Return Data'!$B$7:$R$2843,17,0)</f>
        <v>13.276999999999999</v>
      </c>
      <c r="M33" s="66">
        <f t="shared" si="13"/>
        <v>36</v>
      </c>
      <c r="N33" s="65">
        <f>VLOOKUP($A33,'Return Data'!$B$7:$R$2843,14,0)</f>
        <v>6.5082000000000004</v>
      </c>
      <c r="O33" s="66">
        <f t="shared" si="14"/>
        <v>40</v>
      </c>
      <c r="P33" s="65">
        <f>VLOOKUP($A33,'Return Data'!$B$7:$R$2843,15,0)</f>
        <v>13.919700000000001</v>
      </c>
      <c r="Q33" s="66">
        <f>RANK(P33,P$8:P$71,0)</f>
        <v>22</v>
      </c>
      <c r="R33" s="65">
        <f>VLOOKUP($A33,'Return Data'!$B$7:$R$2843,16,0)</f>
        <v>14.256600000000001</v>
      </c>
      <c r="S33" s="67">
        <f t="shared" si="5"/>
        <v>32</v>
      </c>
    </row>
    <row r="34" spans="1:19" x14ac:dyDescent="0.3">
      <c r="A34" s="63" t="s">
        <v>189</v>
      </c>
      <c r="B34" s="64">
        <f>VLOOKUP($A34,'Return Data'!$B$7:$R$2843,3,0)</f>
        <v>44315</v>
      </c>
      <c r="C34" s="65">
        <f>VLOOKUP($A34,'Return Data'!$B$7:$R$2843,4,0)</f>
        <v>90.248500000000007</v>
      </c>
      <c r="D34" s="65">
        <f>VLOOKUP($A34,'Return Data'!$B$7:$R$2843,10,0)</f>
        <v>8.8412000000000006</v>
      </c>
      <c r="E34" s="66">
        <f t="shared" si="0"/>
        <v>51</v>
      </c>
      <c r="F34" s="65">
        <f>VLOOKUP($A34,'Return Data'!$B$7:$R$2843,11,0)</f>
        <v>23.953099999999999</v>
      </c>
      <c r="G34" s="66">
        <f t="shared" si="1"/>
        <v>57</v>
      </c>
      <c r="H34" s="65">
        <f>VLOOKUP($A34,'Return Data'!$B$7:$R$2843,12,0)</f>
        <v>35.313200000000002</v>
      </c>
      <c r="I34" s="66">
        <f t="shared" si="11"/>
        <v>50</v>
      </c>
      <c r="J34" s="65">
        <f>VLOOKUP($A34,'Return Data'!$B$7:$R$2843,13,0)</f>
        <v>49.161999999999999</v>
      </c>
      <c r="K34" s="66">
        <f t="shared" si="12"/>
        <v>58</v>
      </c>
      <c r="L34" s="65">
        <f>VLOOKUP($A34,'Return Data'!$B$7:$R$2843,17,0)</f>
        <v>13.3277</v>
      </c>
      <c r="M34" s="66">
        <f t="shared" si="13"/>
        <v>35</v>
      </c>
      <c r="N34" s="65">
        <f>VLOOKUP($A34,'Return Data'!$B$7:$R$2843,14,0)</f>
        <v>8.7970000000000006</v>
      </c>
      <c r="O34" s="66">
        <f t="shared" si="14"/>
        <v>30</v>
      </c>
      <c r="P34" s="65">
        <f>VLOOKUP($A34,'Return Data'!$B$7:$R$2843,15,0)</f>
        <v>13.970700000000001</v>
      </c>
      <c r="Q34" s="66">
        <f>RANK(P34,P$8:P$71,0)</f>
        <v>20</v>
      </c>
      <c r="R34" s="65">
        <f>VLOOKUP($A34,'Return Data'!$B$7:$R$2843,16,0)</f>
        <v>14.138299999999999</v>
      </c>
      <c r="S34" s="67">
        <f t="shared" si="5"/>
        <v>35</v>
      </c>
    </row>
    <row r="35" spans="1:19" x14ac:dyDescent="0.3">
      <c r="A35" s="63" t="s">
        <v>434</v>
      </c>
      <c r="B35" s="64">
        <f>VLOOKUP($A35,'Return Data'!$B$7:$R$2843,3,0)</f>
        <v>44315</v>
      </c>
      <c r="C35" s="65">
        <f>VLOOKUP($A35,'Return Data'!$B$7:$R$2843,4,0)</f>
        <v>16.618300000000001</v>
      </c>
      <c r="D35" s="65">
        <f>VLOOKUP($A35,'Return Data'!$B$7:$R$2843,10,0)</f>
        <v>13.726599999999999</v>
      </c>
      <c r="E35" s="66">
        <f t="shared" si="0"/>
        <v>19</v>
      </c>
      <c r="F35" s="65">
        <f>VLOOKUP($A35,'Return Data'!$B$7:$R$2843,11,0)</f>
        <v>35.060899999999997</v>
      </c>
      <c r="G35" s="66">
        <f t="shared" si="1"/>
        <v>20</v>
      </c>
      <c r="H35" s="65">
        <f>VLOOKUP($A35,'Return Data'!$B$7:$R$2843,12,0)</f>
        <v>41.258000000000003</v>
      </c>
      <c r="I35" s="66">
        <f t="shared" si="11"/>
        <v>28</v>
      </c>
      <c r="J35" s="65">
        <f>VLOOKUP($A35,'Return Data'!$B$7:$R$2843,13,0)</f>
        <v>59.469299999999997</v>
      </c>
      <c r="K35" s="66">
        <f t="shared" si="12"/>
        <v>39</v>
      </c>
      <c r="L35" s="65">
        <f>VLOOKUP($A35,'Return Data'!$B$7:$R$2843,17,0)</f>
        <v>16.267700000000001</v>
      </c>
      <c r="M35" s="66">
        <f t="shared" si="13"/>
        <v>25</v>
      </c>
      <c r="N35" s="65">
        <f>VLOOKUP($A35,'Return Data'!$B$7:$R$2843,14,0)</f>
        <v>10.577299999999999</v>
      </c>
      <c r="O35" s="66">
        <f t="shared" si="14"/>
        <v>22</v>
      </c>
      <c r="P35" s="65"/>
      <c r="Q35" s="66"/>
      <c r="R35" s="65">
        <f>VLOOKUP($A35,'Return Data'!$B$7:$R$2843,16,0)</f>
        <v>11.860900000000001</v>
      </c>
      <c r="S35" s="67">
        <f t="shared" si="5"/>
        <v>48</v>
      </c>
    </row>
    <row r="36" spans="1:19" x14ac:dyDescent="0.3">
      <c r="A36" s="63" t="s">
        <v>191</v>
      </c>
      <c r="B36" s="64">
        <f>VLOOKUP($A36,'Return Data'!$B$7:$R$2843,3,0)</f>
        <v>44315</v>
      </c>
      <c r="C36" s="65">
        <f>VLOOKUP($A36,'Return Data'!$B$7:$R$2843,4,0)</f>
        <v>27.937000000000001</v>
      </c>
      <c r="D36" s="65">
        <f>VLOOKUP($A36,'Return Data'!$B$7:$R$2843,10,0)</f>
        <v>12.817500000000001</v>
      </c>
      <c r="E36" s="66">
        <f t="shared" si="0"/>
        <v>21</v>
      </c>
      <c r="F36" s="65">
        <f>VLOOKUP($A36,'Return Data'!$B$7:$R$2843,11,0)</f>
        <v>33.408099999999997</v>
      </c>
      <c r="G36" s="66">
        <f t="shared" si="1"/>
        <v>27</v>
      </c>
      <c r="H36" s="65">
        <f>VLOOKUP($A36,'Return Data'!$B$7:$R$2843,12,0)</f>
        <v>46.106400000000001</v>
      </c>
      <c r="I36" s="66">
        <f t="shared" si="11"/>
        <v>17</v>
      </c>
      <c r="J36" s="65">
        <f>VLOOKUP($A36,'Return Data'!$B$7:$R$2843,13,0)</f>
        <v>69.592699999999994</v>
      </c>
      <c r="K36" s="66">
        <f t="shared" si="12"/>
        <v>16</v>
      </c>
      <c r="L36" s="65">
        <f>VLOOKUP($A36,'Return Data'!$B$7:$R$2843,17,0)</f>
        <v>22.682600000000001</v>
      </c>
      <c r="M36" s="66">
        <f t="shared" si="13"/>
        <v>9</v>
      </c>
      <c r="N36" s="65">
        <f>VLOOKUP($A36,'Return Data'!$B$7:$R$2843,14,0)</f>
        <v>17.7956</v>
      </c>
      <c r="O36" s="66">
        <f t="shared" si="14"/>
        <v>3</v>
      </c>
      <c r="P36" s="65"/>
      <c r="Q36" s="66"/>
      <c r="R36" s="65">
        <f>VLOOKUP($A36,'Return Data'!$B$7:$R$2843,16,0)</f>
        <v>21.215599999999998</v>
      </c>
      <c r="S36" s="67">
        <f t="shared" si="5"/>
        <v>6</v>
      </c>
    </row>
    <row r="37" spans="1:19" x14ac:dyDescent="0.3">
      <c r="A37" s="63" t="s">
        <v>192</v>
      </c>
      <c r="B37" s="64">
        <f>VLOOKUP($A37,'Return Data'!$B$7:$R$2843,3,0)</f>
        <v>44315</v>
      </c>
      <c r="C37" s="65">
        <f>VLOOKUP($A37,'Return Data'!$B$7:$R$2843,4,0)</f>
        <v>24.341899999999999</v>
      </c>
      <c r="D37" s="65">
        <f>VLOOKUP($A37,'Return Data'!$B$7:$R$2843,10,0)</f>
        <v>10.689299999999999</v>
      </c>
      <c r="E37" s="66">
        <f t="shared" si="0"/>
        <v>34</v>
      </c>
      <c r="F37" s="65">
        <f>VLOOKUP($A37,'Return Data'!$B$7:$R$2843,11,0)</f>
        <v>33.542000000000002</v>
      </c>
      <c r="G37" s="66">
        <f t="shared" si="1"/>
        <v>26</v>
      </c>
      <c r="H37" s="65">
        <f>VLOOKUP($A37,'Return Data'!$B$7:$R$2843,12,0)</f>
        <v>39.388100000000001</v>
      </c>
      <c r="I37" s="66">
        <f t="shared" si="11"/>
        <v>35</v>
      </c>
      <c r="J37" s="65">
        <f>VLOOKUP($A37,'Return Data'!$B$7:$R$2843,13,0)</f>
        <v>54.396900000000002</v>
      </c>
      <c r="K37" s="66">
        <f t="shared" si="12"/>
        <v>49</v>
      </c>
      <c r="L37" s="65">
        <f>VLOOKUP($A37,'Return Data'!$B$7:$R$2843,17,0)</f>
        <v>16.310700000000001</v>
      </c>
      <c r="M37" s="66">
        <f t="shared" si="13"/>
        <v>24</v>
      </c>
      <c r="N37" s="65">
        <f>VLOOKUP($A37,'Return Data'!$B$7:$R$2843,14,0)</f>
        <v>8.2047000000000008</v>
      </c>
      <c r="O37" s="66">
        <f t="shared" si="14"/>
        <v>33</v>
      </c>
      <c r="P37" s="65">
        <f>VLOOKUP($A37,'Return Data'!$B$7:$R$2843,15,0)</f>
        <v>16.736999999999998</v>
      </c>
      <c r="Q37" s="66">
        <f>RANK(P37,P$8:P$71,0)</f>
        <v>11</v>
      </c>
      <c r="R37" s="65">
        <f>VLOOKUP($A37,'Return Data'!$B$7:$R$2843,16,0)</f>
        <v>15.234</v>
      </c>
      <c r="S37" s="67">
        <f t="shared" si="5"/>
        <v>26</v>
      </c>
    </row>
    <row r="38" spans="1:19" x14ac:dyDescent="0.3">
      <c r="A38" s="63" t="s">
        <v>193</v>
      </c>
      <c r="B38" s="64">
        <f>VLOOKUP($A38,'Return Data'!$B$7:$R$2843,3,0)</f>
        <v>44315</v>
      </c>
      <c r="C38" s="65">
        <f>VLOOKUP($A38,'Return Data'!$B$7:$R$2843,4,0)</f>
        <v>67.676100000000005</v>
      </c>
      <c r="D38" s="65">
        <f>VLOOKUP($A38,'Return Data'!$B$7:$R$2843,10,0)</f>
        <v>15.8119</v>
      </c>
      <c r="E38" s="66">
        <f t="shared" si="0"/>
        <v>16</v>
      </c>
      <c r="F38" s="65">
        <f>VLOOKUP($A38,'Return Data'!$B$7:$R$2843,11,0)</f>
        <v>39.130699999999997</v>
      </c>
      <c r="G38" s="66">
        <f t="shared" si="1"/>
        <v>13</v>
      </c>
      <c r="H38" s="65">
        <f>VLOOKUP($A38,'Return Data'!$B$7:$R$2843,12,0)</f>
        <v>44.881999999999998</v>
      </c>
      <c r="I38" s="66">
        <f t="shared" si="11"/>
        <v>18</v>
      </c>
      <c r="J38" s="65">
        <f>VLOOKUP($A38,'Return Data'!$B$7:$R$2843,13,0)</f>
        <v>62.232100000000003</v>
      </c>
      <c r="K38" s="66">
        <f t="shared" si="12"/>
        <v>27</v>
      </c>
      <c r="L38" s="65">
        <f>VLOOKUP($A38,'Return Data'!$B$7:$R$2843,17,0)</f>
        <v>6.7112999999999996</v>
      </c>
      <c r="M38" s="66">
        <f t="shared" si="13"/>
        <v>60</v>
      </c>
      <c r="N38" s="65">
        <f>VLOOKUP($A38,'Return Data'!$B$7:$R$2843,14,0)</f>
        <v>2.3649</v>
      </c>
      <c r="O38" s="66">
        <f t="shared" si="14"/>
        <v>47</v>
      </c>
      <c r="P38" s="65">
        <f>VLOOKUP($A38,'Return Data'!$B$7:$R$2843,15,0)</f>
        <v>8.6188000000000002</v>
      </c>
      <c r="Q38" s="66">
        <f>RANK(P38,P$8:P$71,0)</f>
        <v>37</v>
      </c>
      <c r="R38" s="65">
        <f>VLOOKUP($A38,'Return Data'!$B$7:$R$2843,16,0)</f>
        <v>12.8118</v>
      </c>
      <c r="S38" s="67">
        <f t="shared" si="5"/>
        <v>40</v>
      </c>
    </row>
    <row r="39" spans="1:19" x14ac:dyDescent="0.3">
      <c r="A39" s="63" t="s">
        <v>194</v>
      </c>
      <c r="B39" s="64">
        <f>VLOOKUP($A39,'Return Data'!$B$7:$R$2843,3,0)</f>
        <v>44315</v>
      </c>
      <c r="C39" s="65">
        <f>VLOOKUP($A39,'Return Data'!$B$7:$R$2843,4,0)</f>
        <v>15.315899999999999</v>
      </c>
      <c r="D39" s="65">
        <f>VLOOKUP($A39,'Return Data'!$B$7:$R$2843,10,0)</f>
        <v>8.4863999999999997</v>
      </c>
      <c r="E39" s="66">
        <f t="shared" si="0"/>
        <v>53</v>
      </c>
      <c r="F39" s="65">
        <f>VLOOKUP($A39,'Return Data'!$B$7:$R$2843,11,0)</f>
        <v>23.248000000000001</v>
      </c>
      <c r="G39" s="66">
        <f t="shared" si="1"/>
        <v>59</v>
      </c>
      <c r="H39" s="65">
        <f>VLOOKUP($A39,'Return Data'!$B$7:$R$2843,12,0)</f>
        <v>33.668799999999997</v>
      </c>
      <c r="I39" s="66">
        <f t="shared" si="11"/>
        <v>53</v>
      </c>
      <c r="J39" s="65">
        <f>VLOOKUP($A39,'Return Data'!$B$7:$R$2843,13,0)</f>
        <v>66.594899999999996</v>
      </c>
      <c r="K39" s="66">
        <f t="shared" ref="K39" si="15">RANK(J39,J$8:J$71,0)</f>
        <v>19</v>
      </c>
      <c r="L39" s="65"/>
      <c r="M39" s="66"/>
      <c r="N39" s="65"/>
      <c r="O39" s="66"/>
      <c r="P39" s="65"/>
      <c r="Q39" s="66"/>
      <c r="R39" s="65">
        <f>VLOOKUP($A39,'Return Data'!$B$7:$R$2843,16,0)</f>
        <v>27.283100000000001</v>
      </c>
      <c r="S39" s="67">
        <f t="shared" si="5"/>
        <v>1</v>
      </c>
    </row>
    <row r="40" spans="1:19" x14ac:dyDescent="0.3">
      <c r="A40" s="63" t="s">
        <v>195</v>
      </c>
      <c r="B40" s="64">
        <f>VLOOKUP($A40,'Return Data'!$B$7:$R$2843,3,0)</f>
        <v>44315</v>
      </c>
      <c r="C40" s="65">
        <f>VLOOKUP($A40,'Return Data'!$B$7:$R$2843,4,0)</f>
        <v>20.56</v>
      </c>
      <c r="D40" s="65">
        <f>VLOOKUP($A40,'Return Data'!$B$7:$R$2843,10,0)</f>
        <v>11.8607</v>
      </c>
      <c r="E40" s="66">
        <f t="shared" ref="E40:E71" si="16">RANK(D40,D$8:D$71,0)</f>
        <v>28</v>
      </c>
      <c r="F40" s="65">
        <f>VLOOKUP($A40,'Return Data'!$B$7:$R$2843,11,0)</f>
        <v>34.819699999999997</v>
      </c>
      <c r="G40" s="66">
        <f t="shared" ref="G40:G71" si="17">RANK(F40,F$8:F$71,0)</f>
        <v>22</v>
      </c>
      <c r="H40" s="65">
        <f>VLOOKUP($A40,'Return Data'!$B$7:$R$2843,12,0)</f>
        <v>38.918900000000001</v>
      </c>
      <c r="I40" s="66">
        <f t="shared" si="11"/>
        <v>37</v>
      </c>
      <c r="J40" s="65">
        <f>VLOOKUP($A40,'Return Data'!$B$7:$R$2843,13,0)</f>
        <v>61.635199999999998</v>
      </c>
      <c r="K40" s="66">
        <f t="shared" ref="K40:K71" si="18">RANK(J40,J$8:J$71,0)</f>
        <v>29</v>
      </c>
      <c r="L40" s="65">
        <f>VLOOKUP($A40,'Return Data'!$B$7:$R$2843,17,0)</f>
        <v>16.665900000000001</v>
      </c>
      <c r="M40" s="66">
        <f t="shared" ref="M40:M50" si="19">RANK(L40,L$8:L$71,0)</f>
        <v>22</v>
      </c>
      <c r="N40" s="65">
        <f>VLOOKUP($A40,'Return Data'!$B$7:$R$2843,14,0)</f>
        <v>11.8491</v>
      </c>
      <c r="O40" s="66">
        <f t="shared" ref="O40:O49" si="20">RANK(N40,N$8:N$71,0)</f>
        <v>17</v>
      </c>
      <c r="P40" s="65"/>
      <c r="Q40" s="66"/>
      <c r="R40" s="65">
        <f>VLOOKUP($A40,'Return Data'!$B$7:$R$2843,16,0)</f>
        <v>14.318</v>
      </c>
      <c r="S40" s="67">
        <f t="shared" ref="S40:S71" si="21">RANK(R40,R$8:R$71,0)</f>
        <v>31</v>
      </c>
    </row>
    <row r="41" spans="1:19" x14ac:dyDescent="0.3">
      <c r="A41" s="63" t="s">
        <v>196</v>
      </c>
      <c r="B41" s="64">
        <f>VLOOKUP($A41,'Return Data'!$B$7:$R$2843,3,0)</f>
        <v>44315</v>
      </c>
      <c r="C41" s="65">
        <f>VLOOKUP($A41,'Return Data'!$B$7:$R$2843,4,0)</f>
        <v>259.58</v>
      </c>
      <c r="D41" s="65">
        <f>VLOOKUP($A41,'Return Data'!$B$7:$R$2843,10,0)</f>
        <v>8.9481999999999999</v>
      </c>
      <c r="E41" s="66">
        <f t="shared" si="16"/>
        <v>49</v>
      </c>
      <c r="F41" s="65">
        <f>VLOOKUP($A41,'Return Data'!$B$7:$R$2843,11,0)</f>
        <v>29.718699999999998</v>
      </c>
      <c r="G41" s="66">
        <f t="shared" si="17"/>
        <v>41</v>
      </c>
      <c r="H41" s="65">
        <f>VLOOKUP($A41,'Return Data'!$B$7:$R$2843,12,0)</f>
        <v>36.880400000000002</v>
      </c>
      <c r="I41" s="66">
        <f t="shared" si="11"/>
        <v>41</v>
      </c>
      <c r="J41" s="65">
        <f>VLOOKUP($A41,'Return Data'!$B$7:$R$2843,13,0)</f>
        <v>58.135899999999999</v>
      </c>
      <c r="K41" s="66">
        <f t="shared" si="18"/>
        <v>42</v>
      </c>
      <c r="L41" s="65">
        <f>VLOOKUP($A41,'Return Data'!$B$7:$R$2843,17,0)</f>
        <v>12.748200000000001</v>
      </c>
      <c r="M41" s="66">
        <f t="shared" si="19"/>
        <v>39</v>
      </c>
      <c r="N41" s="65">
        <f>VLOOKUP($A41,'Return Data'!$B$7:$R$2843,14,0)</f>
        <v>6.9977999999999998</v>
      </c>
      <c r="O41" s="66">
        <f t="shared" si="20"/>
        <v>38</v>
      </c>
      <c r="P41" s="65">
        <f>VLOOKUP($A41,'Return Data'!$B$7:$R$2843,15,0)</f>
        <v>11.833</v>
      </c>
      <c r="Q41" s="66">
        <f t="shared" ref="Q41:Q47" si="22">RANK(P41,P$8:P$71,0)</f>
        <v>33</v>
      </c>
      <c r="R41" s="65">
        <f>VLOOKUP($A41,'Return Data'!$B$7:$R$2843,16,0)</f>
        <v>11.8881</v>
      </c>
      <c r="S41" s="67">
        <f t="shared" si="21"/>
        <v>46</v>
      </c>
    </row>
    <row r="42" spans="1:19" x14ac:dyDescent="0.3">
      <c r="A42" s="63" t="s">
        <v>197</v>
      </c>
      <c r="B42" s="64">
        <f>VLOOKUP($A42,'Return Data'!$B$7:$R$2843,3,0)</f>
        <v>44315</v>
      </c>
      <c r="C42" s="65">
        <f>VLOOKUP($A42,'Return Data'!$B$7:$R$2843,4,0)</f>
        <v>278.08</v>
      </c>
      <c r="D42" s="65">
        <f>VLOOKUP($A42,'Return Data'!$B$7:$R$2843,10,0)</f>
        <v>8.91</v>
      </c>
      <c r="E42" s="66">
        <f t="shared" si="16"/>
        <v>50</v>
      </c>
      <c r="F42" s="65">
        <f>VLOOKUP($A42,'Return Data'!$B$7:$R$2843,11,0)</f>
        <v>29.659199999999998</v>
      </c>
      <c r="G42" s="66">
        <f t="shared" si="17"/>
        <v>43</v>
      </c>
      <c r="H42" s="65">
        <f>VLOOKUP($A42,'Return Data'!$B$7:$R$2843,12,0)</f>
        <v>36.648600000000002</v>
      </c>
      <c r="I42" s="66">
        <f t="shared" si="11"/>
        <v>43</v>
      </c>
      <c r="J42" s="65">
        <f>VLOOKUP($A42,'Return Data'!$B$7:$R$2843,13,0)</f>
        <v>57.704300000000003</v>
      </c>
      <c r="K42" s="66">
        <f t="shared" si="18"/>
        <v>43</v>
      </c>
      <c r="L42" s="65">
        <f>VLOOKUP($A42,'Return Data'!$B$7:$R$2843,17,0)</f>
        <v>13.1258</v>
      </c>
      <c r="M42" s="66">
        <f t="shared" si="19"/>
        <v>38</v>
      </c>
      <c r="N42" s="65">
        <f>VLOOKUP($A42,'Return Data'!$B$7:$R$2843,14,0)</f>
        <v>7.1776999999999997</v>
      </c>
      <c r="O42" s="66">
        <f t="shared" si="20"/>
        <v>36</v>
      </c>
      <c r="P42" s="65">
        <f>VLOOKUP($A42,'Return Data'!$B$7:$R$2843,15,0)</f>
        <v>15.0686</v>
      </c>
      <c r="Q42" s="66">
        <f t="shared" si="22"/>
        <v>16</v>
      </c>
      <c r="R42" s="65">
        <f>VLOOKUP($A42,'Return Data'!$B$7:$R$2843,16,0)</f>
        <v>15.1814</v>
      </c>
      <c r="S42" s="67">
        <f t="shared" si="21"/>
        <v>27</v>
      </c>
    </row>
    <row r="43" spans="1:19" x14ac:dyDescent="0.3">
      <c r="A43" s="63" t="s">
        <v>198</v>
      </c>
      <c r="B43" s="64">
        <f>VLOOKUP($A43,'Return Data'!$B$7:$R$2843,3,0)</f>
        <v>44315</v>
      </c>
      <c r="C43" s="65">
        <f>VLOOKUP($A43,'Return Data'!$B$7:$R$2843,4,0)</f>
        <v>180.1738</v>
      </c>
      <c r="D43" s="65">
        <f>VLOOKUP($A43,'Return Data'!$B$7:$R$2843,10,0)</f>
        <v>23.722100000000001</v>
      </c>
      <c r="E43" s="66">
        <f t="shared" si="16"/>
        <v>1</v>
      </c>
      <c r="F43" s="65">
        <f>VLOOKUP($A43,'Return Data'!$B$7:$R$2843,11,0)</f>
        <v>49.104599999999998</v>
      </c>
      <c r="G43" s="66">
        <f t="shared" si="17"/>
        <v>1</v>
      </c>
      <c r="H43" s="65">
        <f>VLOOKUP($A43,'Return Data'!$B$7:$R$2843,12,0)</f>
        <v>73.374600000000001</v>
      </c>
      <c r="I43" s="66">
        <f t="shared" si="11"/>
        <v>1</v>
      </c>
      <c r="J43" s="65">
        <f>VLOOKUP($A43,'Return Data'!$B$7:$R$2843,13,0)</f>
        <v>118.5167</v>
      </c>
      <c r="K43" s="66">
        <f t="shared" si="18"/>
        <v>1</v>
      </c>
      <c r="L43" s="65">
        <f>VLOOKUP($A43,'Return Data'!$B$7:$R$2843,17,0)</f>
        <v>37.189300000000003</v>
      </c>
      <c r="M43" s="66">
        <f t="shared" si="19"/>
        <v>1</v>
      </c>
      <c r="N43" s="65">
        <f>VLOOKUP($A43,'Return Data'!$B$7:$R$2843,14,0)</f>
        <v>24.375499999999999</v>
      </c>
      <c r="O43" s="66">
        <f t="shared" si="20"/>
        <v>2</v>
      </c>
      <c r="P43" s="65">
        <f>VLOOKUP($A43,'Return Data'!$B$7:$R$2843,15,0)</f>
        <v>23.311499999999999</v>
      </c>
      <c r="Q43" s="66">
        <f t="shared" si="22"/>
        <v>2</v>
      </c>
      <c r="R43" s="65">
        <f>VLOOKUP($A43,'Return Data'!$B$7:$R$2843,16,0)</f>
        <v>20.158300000000001</v>
      </c>
      <c r="S43" s="67">
        <f t="shared" si="21"/>
        <v>7</v>
      </c>
    </row>
    <row r="44" spans="1:19" x14ac:dyDescent="0.3">
      <c r="A44" s="63" t="s">
        <v>199</v>
      </c>
      <c r="B44" s="64">
        <f>VLOOKUP($A44,'Return Data'!$B$7:$R$2843,3,0)</f>
        <v>44315</v>
      </c>
      <c r="C44" s="65">
        <f>VLOOKUP($A44,'Return Data'!$B$7:$R$2843,4,0)</f>
        <v>67.55</v>
      </c>
      <c r="D44" s="65">
        <f>VLOOKUP($A44,'Return Data'!$B$7:$R$2843,10,0)</f>
        <v>10.5746</v>
      </c>
      <c r="E44" s="66">
        <f t="shared" si="16"/>
        <v>37</v>
      </c>
      <c r="F44" s="65">
        <f>VLOOKUP($A44,'Return Data'!$B$7:$R$2843,11,0)</f>
        <v>32.554900000000004</v>
      </c>
      <c r="G44" s="66">
        <f t="shared" si="17"/>
        <v>29</v>
      </c>
      <c r="H44" s="65">
        <f>VLOOKUP($A44,'Return Data'!$B$7:$R$2843,12,0)</f>
        <v>41.258899999999997</v>
      </c>
      <c r="I44" s="66">
        <f t="shared" si="11"/>
        <v>27</v>
      </c>
      <c r="J44" s="65">
        <f>VLOOKUP($A44,'Return Data'!$B$7:$R$2843,13,0)</f>
        <v>64.475300000000004</v>
      </c>
      <c r="K44" s="66">
        <f t="shared" si="18"/>
        <v>24</v>
      </c>
      <c r="L44" s="65">
        <f>VLOOKUP($A44,'Return Data'!$B$7:$R$2843,17,0)</f>
        <v>9.9002999999999997</v>
      </c>
      <c r="M44" s="66">
        <f t="shared" si="19"/>
        <v>55</v>
      </c>
      <c r="N44" s="65">
        <f>VLOOKUP($A44,'Return Data'!$B$7:$R$2843,14,0)</f>
        <v>8.6437000000000008</v>
      </c>
      <c r="O44" s="66">
        <f t="shared" si="20"/>
        <v>31</v>
      </c>
      <c r="P44" s="65">
        <f>VLOOKUP($A44,'Return Data'!$B$7:$R$2843,15,0)</f>
        <v>11.6228</v>
      </c>
      <c r="Q44" s="66">
        <f t="shared" si="22"/>
        <v>35</v>
      </c>
      <c r="R44" s="65">
        <f>VLOOKUP($A44,'Return Data'!$B$7:$R$2843,16,0)</f>
        <v>16.7193</v>
      </c>
      <c r="S44" s="67">
        <f t="shared" si="21"/>
        <v>14</v>
      </c>
    </row>
    <row r="45" spans="1:19" x14ac:dyDescent="0.3">
      <c r="A45" s="63" t="s">
        <v>370</v>
      </c>
      <c r="B45" s="64">
        <f>VLOOKUP($A45,'Return Data'!$B$7:$R$2843,3,0)</f>
        <v>44315</v>
      </c>
      <c r="C45" s="65">
        <f>VLOOKUP($A45,'Return Data'!$B$7:$R$2843,4,0)</f>
        <v>194.33369999999999</v>
      </c>
      <c r="D45" s="65">
        <f>VLOOKUP($A45,'Return Data'!$B$7:$R$2843,10,0)</f>
        <v>8.4460999999999995</v>
      </c>
      <c r="E45" s="66">
        <f t="shared" si="16"/>
        <v>54</v>
      </c>
      <c r="F45" s="65">
        <f>VLOOKUP($A45,'Return Data'!$B$7:$R$2843,11,0)</f>
        <v>29.998999999999999</v>
      </c>
      <c r="G45" s="66">
        <f t="shared" si="17"/>
        <v>39</v>
      </c>
      <c r="H45" s="65">
        <f>VLOOKUP($A45,'Return Data'!$B$7:$R$2843,12,0)</f>
        <v>34.6477</v>
      </c>
      <c r="I45" s="66">
        <f t="shared" si="11"/>
        <v>52</v>
      </c>
      <c r="J45" s="65">
        <f>VLOOKUP($A45,'Return Data'!$B$7:$R$2843,13,0)</f>
        <v>58.265099999999997</v>
      </c>
      <c r="K45" s="66">
        <f t="shared" si="18"/>
        <v>41</v>
      </c>
      <c r="L45" s="65">
        <f>VLOOKUP($A45,'Return Data'!$B$7:$R$2843,17,0)</f>
        <v>13.6775</v>
      </c>
      <c r="M45" s="66">
        <f t="shared" si="19"/>
        <v>32</v>
      </c>
      <c r="N45" s="65">
        <f>VLOOKUP($A45,'Return Data'!$B$7:$R$2843,14,0)</f>
        <v>9.4210999999999991</v>
      </c>
      <c r="O45" s="66">
        <f t="shared" si="20"/>
        <v>26</v>
      </c>
      <c r="P45" s="65">
        <f>VLOOKUP($A45,'Return Data'!$B$7:$R$2843,15,0)</f>
        <v>12.2164</v>
      </c>
      <c r="Q45" s="66">
        <f t="shared" si="22"/>
        <v>29</v>
      </c>
      <c r="R45" s="65">
        <f>VLOOKUP($A45,'Return Data'!$B$7:$R$2843,16,0)</f>
        <v>13.525399999999999</v>
      </c>
      <c r="S45" s="67">
        <f t="shared" si="21"/>
        <v>38</v>
      </c>
    </row>
    <row r="46" spans="1:19" x14ac:dyDescent="0.3">
      <c r="A46" s="63" t="s">
        <v>201</v>
      </c>
      <c r="B46" s="64">
        <f>VLOOKUP($A46,'Return Data'!$B$7:$R$2843,3,0)</f>
        <v>44315</v>
      </c>
      <c r="C46" s="65">
        <f>VLOOKUP($A46,'Return Data'!$B$7:$R$2843,4,0)</f>
        <v>20.583600000000001</v>
      </c>
      <c r="D46" s="65">
        <f>VLOOKUP($A46,'Return Data'!$B$7:$R$2843,10,0)</f>
        <v>19.061599999999999</v>
      </c>
      <c r="E46" s="66">
        <f t="shared" si="16"/>
        <v>2</v>
      </c>
      <c r="F46" s="65">
        <f>VLOOKUP($A46,'Return Data'!$B$7:$R$2843,11,0)</f>
        <v>40.689700000000002</v>
      </c>
      <c r="G46" s="66">
        <f t="shared" si="17"/>
        <v>11</v>
      </c>
      <c r="H46" s="65">
        <f>VLOOKUP($A46,'Return Data'!$B$7:$R$2843,12,0)</f>
        <v>54.543100000000003</v>
      </c>
      <c r="I46" s="66">
        <f t="shared" si="11"/>
        <v>11</v>
      </c>
      <c r="J46" s="65">
        <f>VLOOKUP($A46,'Return Data'!$B$7:$R$2843,13,0)</f>
        <v>86.812799999999996</v>
      </c>
      <c r="K46" s="66">
        <f t="shared" si="18"/>
        <v>4</v>
      </c>
      <c r="L46" s="65">
        <f>VLOOKUP($A46,'Return Data'!$B$7:$R$2843,17,0)</f>
        <v>22.442699999999999</v>
      </c>
      <c r="M46" s="66">
        <f t="shared" si="19"/>
        <v>10</v>
      </c>
      <c r="N46" s="65">
        <f>VLOOKUP($A46,'Return Data'!$B$7:$R$2843,14,0)</f>
        <v>12.5922</v>
      </c>
      <c r="O46" s="66">
        <f t="shared" si="20"/>
        <v>13</v>
      </c>
      <c r="P46" s="65">
        <f>VLOOKUP($A46,'Return Data'!$B$7:$R$2843,15,0)</f>
        <v>16.153099999999998</v>
      </c>
      <c r="Q46" s="66">
        <f t="shared" si="22"/>
        <v>13</v>
      </c>
      <c r="R46" s="65">
        <f>VLOOKUP($A46,'Return Data'!$B$7:$R$2843,16,0)</f>
        <v>12.3818</v>
      </c>
      <c r="S46" s="67">
        <f t="shared" si="21"/>
        <v>44</v>
      </c>
    </row>
    <row r="47" spans="1:19" x14ac:dyDescent="0.3">
      <c r="A47" s="63" t="s">
        <v>202</v>
      </c>
      <c r="B47" s="64">
        <f>VLOOKUP($A47,'Return Data'!$B$7:$R$2843,3,0)</f>
        <v>44315</v>
      </c>
      <c r="C47" s="65">
        <f>VLOOKUP($A47,'Return Data'!$B$7:$R$2843,4,0)</f>
        <v>21.788900000000002</v>
      </c>
      <c r="D47" s="65">
        <f>VLOOKUP($A47,'Return Data'!$B$7:$R$2843,10,0)</f>
        <v>18.756799999999998</v>
      </c>
      <c r="E47" s="66">
        <f t="shared" si="16"/>
        <v>4</v>
      </c>
      <c r="F47" s="65">
        <f>VLOOKUP($A47,'Return Data'!$B$7:$R$2843,11,0)</f>
        <v>39.669699999999999</v>
      </c>
      <c r="G47" s="66">
        <f t="shared" si="17"/>
        <v>12</v>
      </c>
      <c r="H47" s="65">
        <f>VLOOKUP($A47,'Return Data'!$B$7:$R$2843,12,0)</f>
        <v>53.166800000000002</v>
      </c>
      <c r="I47" s="66">
        <f t="shared" si="11"/>
        <v>13</v>
      </c>
      <c r="J47" s="65">
        <f>VLOOKUP($A47,'Return Data'!$B$7:$R$2843,13,0)</f>
        <v>84.264399999999995</v>
      </c>
      <c r="K47" s="66">
        <f t="shared" si="18"/>
        <v>8</v>
      </c>
      <c r="L47" s="65">
        <f>VLOOKUP($A47,'Return Data'!$B$7:$R$2843,17,0)</f>
        <v>24.026399999999999</v>
      </c>
      <c r="M47" s="66">
        <f t="shared" si="19"/>
        <v>7</v>
      </c>
      <c r="N47" s="65">
        <f>VLOOKUP($A47,'Return Data'!$B$7:$R$2843,14,0)</f>
        <v>13.847799999999999</v>
      </c>
      <c r="O47" s="66">
        <f t="shared" si="20"/>
        <v>9</v>
      </c>
      <c r="P47" s="65">
        <f>VLOOKUP($A47,'Return Data'!$B$7:$R$2843,15,0)</f>
        <v>17.5547</v>
      </c>
      <c r="Q47" s="66">
        <f t="shared" si="22"/>
        <v>6</v>
      </c>
      <c r="R47" s="65">
        <f>VLOOKUP($A47,'Return Data'!$B$7:$R$2843,16,0)</f>
        <v>13.615500000000001</v>
      </c>
      <c r="S47" s="67">
        <f t="shared" si="21"/>
        <v>37</v>
      </c>
    </row>
    <row r="48" spans="1:19" x14ac:dyDescent="0.3">
      <c r="A48" s="63" t="s">
        <v>203</v>
      </c>
      <c r="B48" s="64">
        <f>VLOOKUP($A48,'Return Data'!$B$7:$R$2843,3,0)</f>
        <v>44315</v>
      </c>
      <c r="C48" s="65">
        <f>VLOOKUP($A48,'Return Data'!$B$7:$R$2843,4,0)</f>
        <v>21.5091</v>
      </c>
      <c r="D48" s="65">
        <f>VLOOKUP($A48,'Return Data'!$B$7:$R$2843,10,0)</f>
        <v>19.0532</v>
      </c>
      <c r="E48" s="66">
        <f t="shared" si="16"/>
        <v>3</v>
      </c>
      <c r="F48" s="65">
        <f>VLOOKUP($A48,'Return Data'!$B$7:$R$2843,11,0)</f>
        <v>40.7102</v>
      </c>
      <c r="G48" s="66">
        <f t="shared" si="17"/>
        <v>10</v>
      </c>
      <c r="H48" s="65">
        <f>VLOOKUP($A48,'Return Data'!$B$7:$R$2843,12,0)</f>
        <v>54.3232</v>
      </c>
      <c r="I48" s="66">
        <f t="shared" si="11"/>
        <v>12</v>
      </c>
      <c r="J48" s="65">
        <f>VLOOKUP($A48,'Return Data'!$B$7:$R$2843,13,0)</f>
        <v>84.448599999999999</v>
      </c>
      <c r="K48" s="66">
        <f t="shared" si="18"/>
        <v>7</v>
      </c>
      <c r="L48" s="65">
        <f>VLOOKUP($A48,'Return Data'!$B$7:$R$2843,17,0)</f>
        <v>23.752500000000001</v>
      </c>
      <c r="M48" s="66">
        <f t="shared" si="19"/>
        <v>8</v>
      </c>
      <c r="N48" s="65">
        <f>VLOOKUP($A48,'Return Data'!$B$7:$R$2843,14,0)</f>
        <v>15.258599999999999</v>
      </c>
      <c r="O48" s="66">
        <f t="shared" si="20"/>
        <v>6</v>
      </c>
      <c r="P48" s="65"/>
      <c r="Q48" s="66"/>
      <c r="R48" s="65">
        <f>VLOOKUP($A48,'Return Data'!$B$7:$R$2843,16,0)</f>
        <v>16.264900000000001</v>
      </c>
      <c r="S48" s="67">
        <f t="shared" si="21"/>
        <v>16</v>
      </c>
    </row>
    <row r="49" spans="1:19" x14ac:dyDescent="0.3">
      <c r="A49" s="63" t="s">
        <v>204</v>
      </c>
      <c r="B49" s="64">
        <f>VLOOKUP($A49,'Return Data'!$B$7:$R$2843,3,0)</f>
        <v>44315</v>
      </c>
      <c r="C49" s="65">
        <f>VLOOKUP($A49,'Return Data'!$B$7:$R$2843,4,0)</f>
        <v>22.191700000000001</v>
      </c>
      <c r="D49" s="65">
        <f>VLOOKUP($A49,'Return Data'!$B$7:$R$2843,10,0)</f>
        <v>16.343499999999999</v>
      </c>
      <c r="E49" s="66">
        <f t="shared" si="16"/>
        <v>13</v>
      </c>
      <c r="F49" s="65">
        <f>VLOOKUP($A49,'Return Data'!$B$7:$R$2843,11,0)</f>
        <v>43.455500000000001</v>
      </c>
      <c r="G49" s="66">
        <f t="shared" si="17"/>
        <v>7</v>
      </c>
      <c r="H49" s="65">
        <f>VLOOKUP($A49,'Return Data'!$B$7:$R$2843,12,0)</f>
        <v>59.640999999999998</v>
      </c>
      <c r="I49" s="66">
        <f t="shared" si="11"/>
        <v>8</v>
      </c>
      <c r="J49" s="65">
        <f>VLOOKUP($A49,'Return Data'!$B$7:$R$2843,13,0)</f>
        <v>80.010499999999993</v>
      </c>
      <c r="K49" s="66">
        <f t="shared" si="18"/>
        <v>11</v>
      </c>
      <c r="L49" s="65">
        <f>VLOOKUP($A49,'Return Data'!$B$7:$R$2843,17,0)</f>
        <v>31.616</v>
      </c>
      <c r="M49" s="66">
        <f t="shared" si="19"/>
        <v>3</v>
      </c>
      <c r="N49" s="65">
        <f>VLOOKUP($A49,'Return Data'!$B$7:$R$2843,14,0)</f>
        <v>17.332899999999999</v>
      </c>
      <c r="O49" s="66">
        <f t="shared" si="20"/>
        <v>5</v>
      </c>
      <c r="P49" s="65"/>
      <c r="Q49" s="66"/>
      <c r="R49" s="65">
        <f>VLOOKUP($A49,'Return Data'!$B$7:$R$2843,16,0)</f>
        <v>21.564</v>
      </c>
      <c r="S49" s="67">
        <f t="shared" si="21"/>
        <v>5</v>
      </c>
    </row>
    <row r="50" spans="1:19" x14ac:dyDescent="0.3">
      <c r="A50" s="63" t="s">
        <v>205</v>
      </c>
      <c r="B50" s="64">
        <f>VLOOKUP($A50,'Return Data'!$B$7:$R$2843,3,0)</f>
        <v>44315</v>
      </c>
      <c r="C50" s="65">
        <f>VLOOKUP($A50,'Return Data'!$B$7:$R$2843,4,0)</f>
        <v>13.7493</v>
      </c>
      <c r="D50" s="65">
        <f>VLOOKUP($A50,'Return Data'!$B$7:$R$2843,10,0)</f>
        <v>12.7944</v>
      </c>
      <c r="E50" s="66">
        <f t="shared" si="16"/>
        <v>22</v>
      </c>
      <c r="F50" s="65">
        <f>VLOOKUP($A50,'Return Data'!$B$7:$R$2843,11,0)</f>
        <v>29.108699999999999</v>
      </c>
      <c r="G50" s="66">
        <f t="shared" si="17"/>
        <v>46</v>
      </c>
      <c r="H50" s="65">
        <f>VLOOKUP($A50,'Return Data'!$B$7:$R$2843,12,0)</f>
        <v>37.427</v>
      </c>
      <c r="I50" s="66">
        <f t="shared" si="11"/>
        <v>39</v>
      </c>
      <c r="J50" s="65">
        <f>VLOOKUP($A50,'Return Data'!$B$7:$R$2843,13,0)</f>
        <v>50.744999999999997</v>
      </c>
      <c r="K50" s="66">
        <f t="shared" si="18"/>
        <v>54</v>
      </c>
      <c r="L50" s="65">
        <f>VLOOKUP($A50,'Return Data'!$B$7:$R$2843,17,0)</f>
        <v>16.447399999999998</v>
      </c>
      <c r="M50" s="66">
        <f t="shared" si="19"/>
        <v>23</v>
      </c>
      <c r="N50" s="65"/>
      <c r="O50" s="66"/>
      <c r="P50" s="65"/>
      <c r="Q50" s="66"/>
      <c r="R50" s="65">
        <f>VLOOKUP($A50,'Return Data'!$B$7:$R$2843,16,0)</f>
        <v>10.8423</v>
      </c>
      <c r="S50" s="67">
        <f t="shared" si="21"/>
        <v>50</v>
      </c>
    </row>
    <row r="51" spans="1:19" x14ac:dyDescent="0.3">
      <c r="A51" s="63" t="s">
        <v>206</v>
      </c>
      <c r="B51" s="64">
        <f>VLOOKUP($A51,'Return Data'!$B$7:$R$2843,3,0)</f>
        <v>44315</v>
      </c>
      <c r="C51" s="65">
        <f>VLOOKUP($A51,'Return Data'!$B$7:$R$2843,4,0)</f>
        <v>14.8955</v>
      </c>
      <c r="D51" s="65">
        <f>VLOOKUP($A51,'Return Data'!$B$7:$R$2843,10,0)</f>
        <v>10.203200000000001</v>
      </c>
      <c r="E51" s="66">
        <f t="shared" si="16"/>
        <v>41</v>
      </c>
      <c r="F51" s="65">
        <f>VLOOKUP($A51,'Return Data'!$B$7:$R$2843,11,0)</f>
        <v>30.211099999999998</v>
      </c>
      <c r="G51" s="66">
        <f t="shared" si="17"/>
        <v>38</v>
      </c>
      <c r="H51" s="65">
        <f>VLOOKUP($A51,'Return Data'!$B$7:$R$2843,12,0)</f>
        <v>44.1616</v>
      </c>
      <c r="I51" s="66">
        <f t="shared" si="11"/>
        <v>21</v>
      </c>
      <c r="J51" s="65">
        <f>VLOOKUP($A51,'Return Data'!$B$7:$R$2843,13,0)</f>
        <v>61.084699999999998</v>
      </c>
      <c r="K51" s="66">
        <f t="shared" si="18"/>
        <v>31</v>
      </c>
      <c r="L51" s="65">
        <f>VLOOKUP($A51,'Return Data'!$B$7:$R$2843,17,0)</f>
        <v>18.605399999999999</v>
      </c>
      <c r="M51" s="66">
        <f t="shared" ref="M51" si="23">RANK(L51,L$8:L$71,0)</f>
        <v>14</v>
      </c>
      <c r="N51" s="65"/>
      <c r="O51" s="66"/>
      <c r="P51" s="65"/>
      <c r="Q51" s="66"/>
      <c r="R51" s="65">
        <f>VLOOKUP($A51,'Return Data'!$B$7:$R$2843,16,0)</f>
        <v>15.3743</v>
      </c>
      <c r="S51" s="67">
        <f t="shared" si="21"/>
        <v>23</v>
      </c>
    </row>
    <row r="52" spans="1:19" x14ac:dyDescent="0.3">
      <c r="A52" s="63" t="s">
        <v>207</v>
      </c>
      <c r="B52" s="64">
        <f>VLOOKUP($A52,'Return Data'!$B$7:$R$2843,3,0)</f>
        <v>44315</v>
      </c>
      <c r="C52" s="65">
        <f>VLOOKUP($A52,'Return Data'!$B$7:$R$2843,4,0)</f>
        <v>46.433199999999999</v>
      </c>
      <c r="D52" s="65">
        <f>VLOOKUP($A52,'Return Data'!$B$7:$R$2843,10,0)</f>
        <v>17.943899999999999</v>
      </c>
      <c r="E52" s="66">
        <f t="shared" si="16"/>
        <v>8</v>
      </c>
      <c r="F52" s="65">
        <f>VLOOKUP($A52,'Return Data'!$B$7:$R$2843,11,0)</f>
        <v>35.7029</v>
      </c>
      <c r="G52" s="66">
        <f t="shared" si="17"/>
        <v>19</v>
      </c>
      <c r="H52" s="65">
        <f>VLOOKUP($A52,'Return Data'!$B$7:$R$2843,12,0)</f>
        <v>54.842399999999998</v>
      </c>
      <c r="I52" s="66">
        <f t="shared" si="11"/>
        <v>10</v>
      </c>
      <c r="J52" s="65">
        <f>VLOOKUP($A52,'Return Data'!$B$7:$R$2843,13,0)</f>
        <v>76.386399999999995</v>
      </c>
      <c r="K52" s="66">
        <f t="shared" si="18"/>
        <v>14</v>
      </c>
      <c r="L52" s="65">
        <f>VLOOKUP($A52,'Return Data'!$B$7:$R$2843,17,0)</f>
        <v>36.631500000000003</v>
      </c>
      <c r="M52" s="66">
        <f>RANK(L52,L$8:L$71,0)</f>
        <v>2</v>
      </c>
      <c r="N52" s="65">
        <f>VLOOKUP($A52,'Return Data'!$B$7:$R$2843,14,0)</f>
        <v>24.5914</v>
      </c>
      <c r="O52" s="66">
        <f>RANK(N52,N$8:N$71,0)</f>
        <v>1</v>
      </c>
      <c r="P52" s="65">
        <f>VLOOKUP($A52,'Return Data'!$B$7:$R$2843,15,0)</f>
        <v>24.096</v>
      </c>
      <c r="Q52" s="66">
        <f>RANK(P52,P$8:P$71,0)</f>
        <v>1</v>
      </c>
      <c r="R52" s="65">
        <f>VLOOKUP($A52,'Return Data'!$B$7:$R$2843,16,0)</f>
        <v>24.168199999999999</v>
      </c>
      <c r="S52" s="67">
        <f t="shared" si="21"/>
        <v>2</v>
      </c>
    </row>
    <row r="53" spans="1:19" x14ac:dyDescent="0.3">
      <c r="A53" s="63" t="s">
        <v>208</v>
      </c>
      <c r="B53" s="64">
        <f>VLOOKUP($A53,'Return Data'!$B$7:$R$2843,3,0)</f>
        <v>44315</v>
      </c>
      <c r="C53" s="65">
        <f>VLOOKUP($A53,'Return Data'!$B$7:$R$2843,4,0)</f>
        <v>13.8157</v>
      </c>
      <c r="D53" s="65">
        <f>VLOOKUP($A53,'Return Data'!$B$7:$R$2843,10,0)</f>
        <v>6.4236000000000004</v>
      </c>
      <c r="E53" s="66">
        <f t="shared" si="16"/>
        <v>64</v>
      </c>
      <c r="F53" s="65">
        <f>VLOOKUP($A53,'Return Data'!$B$7:$R$2843,11,0)</f>
        <v>18.531700000000001</v>
      </c>
      <c r="G53" s="66">
        <f t="shared" si="17"/>
        <v>64</v>
      </c>
      <c r="H53" s="65">
        <f>VLOOKUP($A53,'Return Data'!$B$7:$R$2843,12,0)</f>
        <v>23.132400000000001</v>
      </c>
      <c r="I53" s="66">
        <f t="shared" si="11"/>
        <v>64</v>
      </c>
      <c r="J53" s="65">
        <f>VLOOKUP($A53,'Return Data'!$B$7:$R$2843,13,0)</f>
        <v>39.586399999999998</v>
      </c>
      <c r="K53" s="66">
        <f t="shared" si="18"/>
        <v>62</v>
      </c>
      <c r="L53" s="65"/>
      <c r="M53" s="66"/>
      <c r="N53" s="65"/>
      <c r="O53" s="66"/>
      <c r="P53" s="65"/>
      <c r="Q53" s="66"/>
      <c r="R53" s="65">
        <f>VLOOKUP($A53,'Return Data'!$B$7:$R$2843,16,0)</f>
        <v>15.372999999999999</v>
      </c>
      <c r="S53" s="67">
        <f t="shared" si="21"/>
        <v>24</v>
      </c>
    </row>
    <row r="54" spans="1:19" x14ac:dyDescent="0.3">
      <c r="A54" s="63" t="s">
        <v>209</v>
      </c>
      <c r="B54" s="64">
        <f>VLOOKUP($A54,'Return Data'!$B$7:$R$2843,3,0)</f>
        <v>44315</v>
      </c>
      <c r="C54" s="65">
        <f>VLOOKUP($A54,'Return Data'!$B$7:$R$2843,4,0)</f>
        <v>126.1917</v>
      </c>
      <c r="D54" s="65">
        <f>VLOOKUP($A54,'Return Data'!$B$7:$R$2843,10,0)</f>
        <v>10.035</v>
      </c>
      <c r="E54" s="66">
        <f t="shared" si="16"/>
        <v>43</v>
      </c>
      <c r="F54" s="65">
        <f>VLOOKUP($A54,'Return Data'!$B$7:$R$2843,11,0)</f>
        <v>29.5412</v>
      </c>
      <c r="G54" s="66">
        <f t="shared" si="17"/>
        <v>44</v>
      </c>
      <c r="H54" s="65">
        <f>VLOOKUP($A54,'Return Data'!$B$7:$R$2843,12,0)</f>
        <v>36.023600000000002</v>
      </c>
      <c r="I54" s="66">
        <f t="shared" si="11"/>
        <v>47</v>
      </c>
      <c r="J54" s="65">
        <f>VLOOKUP($A54,'Return Data'!$B$7:$R$2843,13,0)</f>
        <v>56.782899999999998</v>
      </c>
      <c r="K54" s="66">
        <f t="shared" si="18"/>
        <v>46</v>
      </c>
      <c r="L54" s="65">
        <f>VLOOKUP($A54,'Return Data'!$B$7:$R$2843,17,0)</f>
        <v>9.8402999999999992</v>
      </c>
      <c r="M54" s="66">
        <f t="shared" ref="M54:M62" si="24">RANK(L54,L$8:L$71,0)</f>
        <v>56</v>
      </c>
      <c r="N54" s="65">
        <f>VLOOKUP($A54,'Return Data'!$B$7:$R$2843,14,0)</f>
        <v>5.1997999999999998</v>
      </c>
      <c r="O54" s="66">
        <f>RANK(N54,N$8:N$71,0)</f>
        <v>45</v>
      </c>
      <c r="P54" s="65">
        <f>VLOOKUP($A54,'Return Data'!$B$7:$R$2843,15,0)</f>
        <v>11.625400000000001</v>
      </c>
      <c r="Q54" s="66">
        <f>RANK(P54,P$8:P$71,0)</f>
        <v>34</v>
      </c>
      <c r="R54" s="65">
        <f>VLOOKUP($A54,'Return Data'!$B$7:$R$2843,16,0)</f>
        <v>12.116099999999999</v>
      </c>
      <c r="S54" s="67">
        <f t="shared" si="21"/>
        <v>45</v>
      </c>
    </row>
    <row r="55" spans="1:19" x14ac:dyDescent="0.3">
      <c r="A55" s="63" t="s">
        <v>210</v>
      </c>
      <c r="B55" s="64">
        <f>VLOOKUP($A55,'Return Data'!$B$7:$R$2843,3,0)</f>
        <v>44315</v>
      </c>
      <c r="C55" s="65">
        <f>VLOOKUP($A55,'Return Data'!$B$7:$R$2843,4,0)</f>
        <v>12.870699999999999</v>
      </c>
      <c r="D55" s="65">
        <f>VLOOKUP($A55,'Return Data'!$B$7:$R$2843,10,0)</f>
        <v>15.915699999999999</v>
      </c>
      <c r="E55" s="66">
        <f t="shared" si="16"/>
        <v>15</v>
      </c>
      <c r="F55" s="65">
        <f>VLOOKUP($A55,'Return Data'!$B$7:$R$2843,11,0)</f>
        <v>42.993499999999997</v>
      </c>
      <c r="G55" s="66">
        <f t="shared" si="17"/>
        <v>9</v>
      </c>
      <c r="H55" s="65">
        <f>VLOOKUP($A55,'Return Data'!$B$7:$R$2843,12,0)</f>
        <v>60.793300000000002</v>
      </c>
      <c r="I55" s="66">
        <f t="shared" si="11"/>
        <v>5</v>
      </c>
      <c r="J55" s="65">
        <f>VLOOKUP($A55,'Return Data'!$B$7:$R$2843,13,0)</f>
        <v>81.407799999999995</v>
      </c>
      <c r="K55" s="66">
        <f t="shared" si="18"/>
        <v>10</v>
      </c>
      <c r="L55" s="65">
        <f>VLOOKUP($A55,'Return Data'!$B$7:$R$2843,17,0)</f>
        <v>9.0335000000000001</v>
      </c>
      <c r="M55" s="66">
        <f t="shared" si="24"/>
        <v>59</v>
      </c>
      <c r="N55" s="65">
        <f>VLOOKUP($A55,'Return Data'!$B$7:$R$2843,14,0)</f>
        <v>-2.3010000000000002</v>
      </c>
      <c r="O55" s="66">
        <f>RANK(N55,N$8:N$71,0)</f>
        <v>51</v>
      </c>
      <c r="P55" s="65"/>
      <c r="Q55" s="66"/>
      <c r="R55" s="65">
        <f>VLOOKUP($A55,'Return Data'!$B$7:$R$2843,16,0)</f>
        <v>5.8396999999999997</v>
      </c>
      <c r="S55" s="67">
        <f t="shared" si="21"/>
        <v>57</v>
      </c>
    </row>
    <row r="56" spans="1:19" x14ac:dyDescent="0.3">
      <c r="A56" s="63" t="s">
        <v>211</v>
      </c>
      <c r="B56" s="64">
        <f>VLOOKUP($A56,'Return Data'!$B$7:$R$2843,3,0)</f>
        <v>44315</v>
      </c>
      <c r="C56" s="65">
        <f>VLOOKUP($A56,'Return Data'!$B$7:$R$2843,4,0)</f>
        <v>11.0495</v>
      </c>
      <c r="D56" s="65">
        <f>VLOOKUP($A56,'Return Data'!$B$7:$R$2843,10,0)</f>
        <v>17.157800000000002</v>
      </c>
      <c r="E56" s="66">
        <f t="shared" si="16"/>
        <v>10</v>
      </c>
      <c r="F56" s="65">
        <f>VLOOKUP($A56,'Return Data'!$B$7:$R$2843,11,0)</f>
        <v>44.600499999999997</v>
      </c>
      <c r="G56" s="66">
        <f t="shared" si="17"/>
        <v>5</v>
      </c>
      <c r="H56" s="65">
        <f>VLOOKUP($A56,'Return Data'!$B$7:$R$2843,12,0)</f>
        <v>63.154899999999998</v>
      </c>
      <c r="I56" s="66">
        <f t="shared" si="11"/>
        <v>4</v>
      </c>
      <c r="J56" s="65">
        <f>VLOOKUP($A56,'Return Data'!$B$7:$R$2843,13,0)</f>
        <v>83.833600000000004</v>
      </c>
      <c r="K56" s="66">
        <f t="shared" si="18"/>
        <v>9</v>
      </c>
      <c r="L56" s="65">
        <f>VLOOKUP($A56,'Return Data'!$B$7:$R$2843,17,0)</f>
        <v>9.9405999999999999</v>
      </c>
      <c r="M56" s="66">
        <f t="shared" si="24"/>
        <v>54</v>
      </c>
      <c r="N56" s="65">
        <f>VLOOKUP($A56,'Return Data'!$B$7:$R$2843,14,0)</f>
        <v>-2.0228999999999999</v>
      </c>
      <c r="O56" s="66">
        <f>RANK(N56,N$8:N$71,0)</f>
        <v>50</v>
      </c>
      <c r="P56" s="65"/>
      <c r="Q56" s="66"/>
      <c r="R56" s="65">
        <f>VLOOKUP($A56,'Return Data'!$B$7:$R$2843,16,0)</f>
        <v>2.4632000000000001</v>
      </c>
      <c r="S56" s="67">
        <f t="shared" si="21"/>
        <v>62</v>
      </c>
    </row>
    <row r="57" spans="1:19" x14ac:dyDescent="0.3">
      <c r="A57" s="63" t="s">
        <v>212</v>
      </c>
      <c r="B57" s="64">
        <f>VLOOKUP($A57,'Return Data'!$B$7:$R$2843,3,0)</f>
        <v>44315</v>
      </c>
      <c r="C57" s="65">
        <f>VLOOKUP($A57,'Return Data'!$B$7:$R$2843,4,0)</f>
        <v>10.9375</v>
      </c>
      <c r="D57" s="65">
        <f>VLOOKUP($A57,'Return Data'!$B$7:$R$2843,10,0)</f>
        <v>18.157699999999998</v>
      </c>
      <c r="E57" s="66">
        <f t="shared" si="16"/>
        <v>7</v>
      </c>
      <c r="F57" s="65">
        <f>VLOOKUP($A57,'Return Data'!$B$7:$R$2843,11,0)</f>
        <v>46.464100000000002</v>
      </c>
      <c r="G57" s="66">
        <f t="shared" si="17"/>
        <v>3</v>
      </c>
      <c r="H57" s="65">
        <f>VLOOKUP($A57,'Return Data'!$B$7:$R$2843,12,0)</f>
        <v>66.059399999999997</v>
      </c>
      <c r="I57" s="66">
        <f t="shared" si="11"/>
        <v>2</v>
      </c>
      <c r="J57" s="65">
        <f>VLOOKUP($A57,'Return Data'!$B$7:$R$2843,13,0)</f>
        <v>87.594300000000004</v>
      </c>
      <c r="K57" s="66">
        <f t="shared" si="18"/>
        <v>3</v>
      </c>
      <c r="L57" s="65">
        <f>VLOOKUP($A57,'Return Data'!$B$7:$R$2843,17,0)</f>
        <v>10.7424</v>
      </c>
      <c r="M57" s="66">
        <f t="shared" si="24"/>
        <v>50</v>
      </c>
      <c r="N57" s="65">
        <f>VLOOKUP($A57,'Return Data'!$B$7:$R$2843,14,0)</f>
        <v>-1.0865</v>
      </c>
      <c r="O57" s="66">
        <f t="shared" ref="O57:O59" si="25">RANK(N57,N$8:N$71,0)</f>
        <v>48</v>
      </c>
      <c r="P57" s="65"/>
      <c r="Q57" s="66"/>
      <c r="R57" s="65">
        <f>VLOOKUP($A57,'Return Data'!$B$7:$R$2843,16,0)</f>
        <v>2.3740999999999999</v>
      </c>
      <c r="S57" s="67">
        <f t="shared" si="21"/>
        <v>63</v>
      </c>
    </row>
    <row r="58" spans="1:19" x14ac:dyDescent="0.3">
      <c r="A58" s="63" t="s">
        <v>213</v>
      </c>
      <c r="B58" s="64">
        <f>VLOOKUP($A58,'Return Data'!$B$7:$R$2843,3,0)</f>
        <v>44315</v>
      </c>
      <c r="C58" s="65">
        <f>VLOOKUP($A58,'Return Data'!$B$7:$R$2843,4,0)</f>
        <v>10.273999999999999</v>
      </c>
      <c r="D58" s="65">
        <f>VLOOKUP($A58,'Return Data'!$B$7:$R$2843,10,0)</f>
        <v>18.429500000000001</v>
      </c>
      <c r="E58" s="66">
        <f t="shared" si="16"/>
        <v>5</v>
      </c>
      <c r="F58" s="65">
        <f>VLOOKUP($A58,'Return Data'!$B$7:$R$2843,11,0)</f>
        <v>46.551600000000001</v>
      </c>
      <c r="G58" s="66">
        <f t="shared" si="17"/>
        <v>2</v>
      </c>
      <c r="H58" s="65">
        <f>VLOOKUP($A58,'Return Data'!$B$7:$R$2843,12,0)</f>
        <v>65.813999999999993</v>
      </c>
      <c r="I58" s="66">
        <f t="shared" si="11"/>
        <v>3</v>
      </c>
      <c r="J58" s="65">
        <f>VLOOKUP($A58,'Return Data'!$B$7:$R$2843,13,0)</f>
        <v>88.7423</v>
      </c>
      <c r="K58" s="66">
        <f t="shared" si="18"/>
        <v>2</v>
      </c>
      <c r="L58" s="65">
        <f>VLOOKUP($A58,'Return Data'!$B$7:$R$2843,17,0)</f>
        <v>9.8233999999999995</v>
      </c>
      <c r="M58" s="66">
        <f t="shared" si="24"/>
        <v>57</v>
      </c>
      <c r="N58" s="65">
        <f>VLOOKUP($A58,'Return Data'!$B$7:$R$2843,14,0)</f>
        <v>-1.8742000000000001</v>
      </c>
      <c r="O58" s="66">
        <f>RANK(N58,N$8:N$71,0)</f>
        <v>49</v>
      </c>
      <c r="P58" s="65"/>
      <c r="Q58" s="66"/>
      <c r="R58" s="65">
        <f>VLOOKUP($A58,'Return Data'!$B$7:$R$2843,16,0)</f>
        <v>0.75660000000000005</v>
      </c>
      <c r="S58" s="67">
        <f t="shared" si="21"/>
        <v>64</v>
      </c>
    </row>
    <row r="59" spans="1:19" x14ac:dyDescent="0.3">
      <c r="A59" s="63" t="s">
        <v>214</v>
      </c>
      <c r="B59" s="64">
        <f>VLOOKUP($A59,'Return Data'!$B$7:$R$2843,3,0)</f>
        <v>44315</v>
      </c>
      <c r="C59" s="65">
        <f>VLOOKUP($A59,'Return Data'!$B$7:$R$2843,4,0)</f>
        <v>18.153199999999998</v>
      </c>
      <c r="D59" s="65">
        <f>VLOOKUP($A59,'Return Data'!$B$7:$R$2843,10,0)</f>
        <v>10.5581</v>
      </c>
      <c r="E59" s="66">
        <f t="shared" si="16"/>
        <v>38</v>
      </c>
      <c r="F59" s="65">
        <f>VLOOKUP($A59,'Return Data'!$B$7:$R$2843,11,0)</f>
        <v>30.4072</v>
      </c>
      <c r="G59" s="66">
        <f t="shared" si="17"/>
        <v>37</v>
      </c>
      <c r="H59" s="65">
        <f>VLOOKUP($A59,'Return Data'!$B$7:$R$2843,12,0)</f>
        <v>36.175899999999999</v>
      </c>
      <c r="I59" s="66">
        <f t="shared" si="11"/>
        <v>46</v>
      </c>
      <c r="J59" s="65">
        <f>VLOOKUP($A59,'Return Data'!$B$7:$R$2843,13,0)</f>
        <v>60.689</v>
      </c>
      <c r="K59" s="66">
        <f t="shared" si="18"/>
        <v>36</v>
      </c>
      <c r="L59" s="65">
        <f>VLOOKUP($A59,'Return Data'!$B$7:$R$2843,17,0)</f>
        <v>13.8752</v>
      </c>
      <c r="M59" s="66">
        <f t="shared" si="24"/>
        <v>31</v>
      </c>
      <c r="N59" s="65">
        <f>VLOOKUP($A59,'Return Data'!$B$7:$R$2843,14,0)</f>
        <v>9.5351999999999997</v>
      </c>
      <c r="O59" s="66">
        <f t="shared" si="25"/>
        <v>25</v>
      </c>
      <c r="P59" s="65">
        <f>VLOOKUP($A59,'Return Data'!$B$7:$R$2843,15,0)</f>
        <v>13.952500000000001</v>
      </c>
      <c r="Q59" s="66">
        <f>RANK(P59,P$8:P$71,0)</f>
        <v>21</v>
      </c>
      <c r="R59" s="65">
        <f>VLOOKUP($A59,'Return Data'!$B$7:$R$2843,16,0)</f>
        <v>10.270899999999999</v>
      </c>
      <c r="S59" s="67">
        <f t="shared" si="21"/>
        <v>51</v>
      </c>
    </row>
    <row r="60" spans="1:19" x14ac:dyDescent="0.3">
      <c r="A60" s="63" t="s">
        <v>215</v>
      </c>
      <c r="B60" s="64">
        <f>VLOOKUP($A60,'Return Data'!$B$7:$R$2843,3,0)</f>
        <v>44315</v>
      </c>
      <c r="C60" s="65">
        <f>VLOOKUP($A60,'Return Data'!$B$7:$R$2843,4,0)</f>
        <v>19.814699999999998</v>
      </c>
      <c r="D60" s="65">
        <f>VLOOKUP($A60,'Return Data'!$B$7:$R$2843,10,0)</f>
        <v>10.1906</v>
      </c>
      <c r="E60" s="66">
        <f t="shared" si="16"/>
        <v>42</v>
      </c>
      <c r="F60" s="65">
        <f>VLOOKUP($A60,'Return Data'!$B$7:$R$2843,11,0)</f>
        <v>29.305</v>
      </c>
      <c r="G60" s="66">
        <f t="shared" si="17"/>
        <v>45</v>
      </c>
      <c r="H60" s="65">
        <f>VLOOKUP($A60,'Return Data'!$B$7:$R$2843,12,0)</f>
        <v>35.299199999999999</v>
      </c>
      <c r="I60" s="66">
        <f t="shared" si="11"/>
        <v>51</v>
      </c>
      <c r="J60" s="65">
        <f>VLOOKUP($A60,'Return Data'!$B$7:$R$2843,13,0)</f>
        <v>59.566899999999997</v>
      </c>
      <c r="K60" s="66">
        <f t="shared" si="18"/>
        <v>38</v>
      </c>
      <c r="L60" s="65">
        <f>VLOOKUP($A60,'Return Data'!$B$7:$R$2843,17,0)</f>
        <v>14.7293</v>
      </c>
      <c r="M60" s="66">
        <f t="shared" si="24"/>
        <v>29</v>
      </c>
      <c r="N60" s="65">
        <f>VLOOKUP($A60,'Return Data'!$B$7:$R$2843,14,0)</f>
        <v>9.9894999999999996</v>
      </c>
      <c r="O60" s="66">
        <f>RANK(N60,N$8:N$71,0)</f>
        <v>24</v>
      </c>
      <c r="P60" s="65"/>
      <c r="Q60" s="66"/>
      <c r="R60" s="65">
        <f>VLOOKUP($A60,'Return Data'!$B$7:$R$2843,16,0)</f>
        <v>14.320399999999999</v>
      </c>
      <c r="S60" s="67">
        <f t="shared" si="21"/>
        <v>30</v>
      </c>
    </row>
    <row r="61" spans="1:19" x14ac:dyDescent="0.3">
      <c r="A61" s="63" t="s">
        <v>216</v>
      </c>
      <c r="B61" s="64">
        <f>VLOOKUP($A61,'Return Data'!$B$7:$R$2843,3,0)</f>
        <v>44315</v>
      </c>
      <c r="C61" s="65">
        <f>VLOOKUP($A61,'Return Data'!$B$7:$R$2843,4,0)</f>
        <v>10.849399999999999</v>
      </c>
      <c r="D61" s="65">
        <f>VLOOKUP($A61,'Return Data'!$B$7:$R$2843,10,0)</f>
        <v>17.181899999999999</v>
      </c>
      <c r="E61" s="66">
        <f t="shared" si="16"/>
        <v>9</v>
      </c>
      <c r="F61" s="65">
        <f>VLOOKUP($A61,'Return Data'!$B$7:$R$2843,11,0)</f>
        <v>44.439100000000003</v>
      </c>
      <c r="G61" s="66">
        <f t="shared" si="17"/>
        <v>6</v>
      </c>
      <c r="H61" s="65">
        <f>VLOOKUP($A61,'Return Data'!$B$7:$R$2843,12,0)</f>
        <v>60.491700000000002</v>
      </c>
      <c r="I61" s="66">
        <f t="shared" si="11"/>
        <v>7</v>
      </c>
      <c r="J61" s="65">
        <f>VLOOKUP($A61,'Return Data'!$B$7:$R$2843,13,0)</f>
        <v>86.179100000000005</v>
      </c>
      <c r="K61" s="66">
        <f t="shared" si="18"/>
        <v>5</v>
      </c>
      <c r="L61" s="65">
        <f>VLOOKUP($A61,'Return Data'!$B$7:$R$2843,17,0)</f>
        <v>10.643700000000001</v>
      </c>
      <c r="M61" s="66">
        <f t="shared" si="24"/>
        <v>51</v>
      </c>
      <c r="N61" s="65"/>
      <c r="O61" s="66"/>
      <c r="P61" s="65"/>
      <c r="Q61" s="66"/>
      <c r="R61" s="65">
        <f>VLOOKUP($A61,'Return Data'!$B$7:$R$2843,16,0)</f>
        <v>2.6730999999999998</v>
      </c>
      <c r="S61" s="67">
        <f t="shared" si="21"/>
        <v>61</v>
      </c>
    </row>
    <row r="62" spans="1:19" x14ac:dyDescent="0.3">
      <c r="A62" s="63" t="s">
        <v>217</v>
      </c>
      <c r="B62" s="64">
        <f>VLOOKUP($A62,'Return Data'!$B$7:$R$2843,3,0)</f>
        <v>44315</v>
      </c>
      <c r="C62" s="65">
        <f>VLOOKUP($A62,'Return Data'!$B$7:$R$2843,4,0)</f>
        <v>12.416700000000001</v>
      </c>
      <c r="D62" s="65">
        <f>VLOOKUP($A62,'Return Data'!$B$7:$R$2843,10,0)</f>
        <v>15.6214</v>
      </c>
      <c r="E62" s="66">
        <f t="shared" si="16"/>
        <v>17</v>
      </c>
      <c r="F62" s="65">
        <f>VLOOKUP($A62,'Return Data'!$B$7:$R$2843,11,0)</f>
        <v>43.434600000000003</v>
      </c>
      <c r="G62" s="66">
        <f t="shared" si="17"/>
        <v>8</v>
      </c>
      <c r="H62" s="65">
        <f>VLOOKUP($A62,'Return Data'!$B$7:$R$2843,12,0)</f>
        <v>60.6051</v>
      </c>
      <c r="I62" s="66">
        <f t="shared" si="11"/>
        <v>6</v>
      </c>
      <c r="J62" s="65">
        <f>VLOOKUP($A62,'Return Data'!$B$7:$R$2843,13,0)</f>
        <v>76.858400000000003</v>
      </c>
      <c r="K62" s="66">
        <f t="shared" si="18"/>
        <v>13</v>
      </c>
      <c r="L62" s="65">
        <f>VLOOKUP($A62,'Return Data'!$B$7:$R$2843,17,0)</f>
        <v>10.552300000000001</v>
      </c>
      <c r="M62" s="66">
        <f t="shared" si="24"/>
        <v>52</v>
      </c>
      <c r="N62" s="65"/>
      <c r="O62" s="66"/>
      <c r="P62" s="65"/>
      <c r="Q62" s="66"/>
      <c r="R62" s="65">
        <f>VLOOKUP($A62,'Return Data'!$B$7:$R$2843,16,0)</f>
        <v>7.9324000000000003</v>
      </c>
      <c r="S62" s="67">
        <f t="shared" si="21"/>
        <v>53</v>
      </c>
    </row>
    <row r="63" spans="1:19" x14ac:dyDescent="0.3">
      <c r="A63" s="63" t="s">
        <v>218</v>
      </c>
      <c r="B63" s="64">
        <f>VLOOKUP($A63,'Return Data'!$B$7:$R$2843,3,0)</f>
        <v>44315</v>
      </c>
      <c r="C63" s="65">
        <f>VLOOKUP($A63,'Return Data'!$B$7:$R$2843,4,0)</f>
        <v>25.5367</v>
      </c>
      <c r="D63" s="65">
        <f>VLOOKUP($A63,'Return Data'!$B$7:$R$2843,10,0)</f>
        <v>10.208299999999999</v>
      </c>
      <c r="E63" s="66">
        <f t="shared" si="16"/>
        <v>40</v>
      </c>
      <c r="F63" s="65">
        <f>VLOOKUP($A63,'Return Data'!$B$7:$R$2843,11,0)</f>
        <v>29.813700000000001</v>
      </c>
      <c r="G63" s="66">
        <f t="shared" si="17"/>
        <v>40</v>
      </c>
      <c r="H63" s="65">
        <f>VLOOKUP($A63,'Return Data'!$B$7:$R$2843,12,0)</f>
        <v>36.887099999999997</v>
      </c>
      <c r="I63" s="66">
        <f t="shared" si="11"/>
        <v>40</v>
      </c>
      <c r="J63" s="65">
        <f>VLOOKUP($A63,'Return Data'!$B$7:$R$2843,13,0)</f>
        <v>55.257199999999997</v>
      </c>
      <c r="K63" s="66">
        <f t="shared" si="18"/>
        <v>48</v>
      </c>
      <c r="L63" s="65">
        <f>VLOOKUP($A63,'Return Data'!$B$7:$R$2843,17,0)</f>
        <v>15.2842</v>
      </c>
      <c r="M63" s="66">
        <f t="shared" ref="M63:M71" si="26">RANK(L63,L$8:L$71,0)</f>
        <v>26</v>
      </c>
      <c r="N63" s="65">
        <f>VLOOKUP($A63,'Return Data'!$B$7:$R$2843,14,0)</f>
        <v>10.917899999999999</v>
      </c>
      <c r="O63" s="66">
        <f t="shared" ref="O63:O68" si="27">RANK(N63,N$8:N$71,0)</f>
        <v>21</v>
      </c>
      <c r="P63" s="65">
        <f>VLOOKUP($A63,'Return Data'!$B$7:$R$2843,15,0)</f>
        <v>15.7088</v>
      </c>
      <c r="Q63" s="66">
        <f t="shared" ref="Q63" si="28">RANK(P63,P$8:P$71,0)</f>
        <v>14</v>
      </c>
      <c r="R63" s="65">
        <f>VLOOKUP($A63,'Return Data'!$B$7:$R$2843,16,0)</f>
        <v>15.393700000000001</v>
      </c>
      <c r="S63" s="67">
        <f t="shared" si="21"/>
        <v>21</v>
      </c>
    </row>
    <row r="64" spans="1:19" x14ac:dyDescent="0.3">
      <c r="A64" s="63" t="s">
        <v>219</v>
      </c>
      <c r="B64" s="64">
        <f>VLOOKUP($A64,'Return Data'!$B$7:$R$2843,3,0)</f>
        <v>44315</v>
      </c>
      <c r="C64" s="65">
        <f>VLOOKUP($A64,'Return Data'!$B$7:$R$2843,4,0)</f>
        <v>103.41</v>
      </c>
      <c r="D64" s="65">
        <f>VLOOKUP($A64,'Return Data'!$B$7:$R$2843,10,0)</f>
        <v>7.8086000000000002</v>
      </c>
      <c r="E64" s="66">
        <f t="shared" si="16"/>
        <v>59</v>
      </c>
      <c r="F64" s="65">
        <f>VLOOKUP($A64,'Return Data'!$B$7:$R$2843,11,0)</f>
        <v>20.947399999999998</v>
      </c>
      <c r="G64" s="66">
        <f t="shared" si="17"/>
        <v>63</v>
      </c>
      <c r="H64" s="65">
        <f>VLOOKUP($A64,'Return Data'!$B$7:$R$2843,12,0)</f>
        <v>28.172999999999998</v>
      </c>
      <c r="I64" s="66">
        <f t="shared" si="11"/>
        <v>60</v>
      </c>
      <c r="J64" s="65">
        <f>VLOOKUP($A64,'Return Data'!$B$7:$R$2843,13,0)</f>
        <v>46.348700000000001</v>
      </c>
      <c r="K64" s="66">
        <f t="shared" si="18"/>
        <v>59</v>
      </c>
      <c r="L64" s="65">
        <f>VLOOKUP($A64,'Return Data'!$B$7:$R$2843,17,0)</f>
        <v>11.5532</v>
      </c>
      <c r="M64" s="66">
        <f t="shared" si="26"/>
        <v>43</v>
      </c>
      <c r="N64" s="65">
        <f>VLOOKUP($A64,'Return Data'!$B$7:$R$2843,14,0)</f>
        <v>8.3028999999999993</v>
      </c>
      <c r="O64" s="66">
        <f t="shared" si="27"/>
        <v>32</v>
      </c>
      <c r="P64" s="65">
        <f>VLOOKUP($A64,'Return Data'!$B$7:$R$2843,15,0)</f>
        <v>14.6557</v>
      </c>
      <c r="Q64" s="66">
        <f>RANK(P64,P$8:P$71,0)</f>
        <v>18</v>
      </c>
      <c r="R64" s="65">
        <f>VLOOKUP($A64,'Return Data'!$B$7:$R$2843,16,0)</f>
        <v>12.5288</v>
      </c>
      <c r="S64" s="67">
        <f t="shared" si="21"/>
        <v>43</v>
      </c>
    </row>
    <row r="65" spans="1:19" x14ac:dyDescent="0.3">
      <c r="A65" s="63" t="s">
        <v>220</v>
      </c>
      <c r="B65" s="64">
        <f>VLOOKUP($A65,'Return Data'!$B$7:$R$2843,3,0)</f>
        <v>44315</v>
      </c>
      <c r="C65" s="65">
        <f>VLOOKUP($A65,'Return Data'!$B$7:$R$2843,4,0)</f>
        <v>35.299999999999997</v>
      </c>
      <c r="D65" s="65">
        <f>VLOOKUP($A65,'Return Data'!$B$7:$R$2843,10,0)</f>
        <v>10.485099999999999</v>
      </c>
      <c r="E65" s="66">
        <f t="shared" si="16"/>
        <v>39</v>
      </c>
      <c r="F65" s="65">
        <f>VLOOKUP($A65,'Return Data'!$B$7:$R$2843,11,0)</f>
        <v>28.177199999999999</v>
      </c>
      <c r="G65" s="66">
        <f t="shared" si="17"/>
        <v>52</v>
      </c>
      <c r="H65" s="65">
        <f>VLOOKUP($A65,'Return Data'!$B$7:$R$2843,12,0)</f>
        <v>36.2408</v>
      </c>
      <c r="I65" s="66">
        <f t="shared" si="11"/>
        <v>45</v>
      </c>
      <c r="J65" s="65">
        <f>VLOOKUP($A65,'Return Data'!$B$7:$R$2843,13,0)</f>
        <v>57.589300000000001</v>
      </c>
      <c r="K65" s="66">
        <f t="shared" si="18"/>
        <v>44</v>
      </c>
      <c r="L65" s="65">
        <f>VLOOKUP($A65,'Return Data'!$B$7:$R$2843,17,0)</f>
        <v>17.805599999999998</v>
      </c>
      <c r="M65" s="66">
        <f t="shared" si="26"/>
        <v>20</v>
      </c>
      <c r="N65" s="65">
        <f>VLOOKUP($A65,'Return Data'!$B$7:$R$2843,14,0)</f>
        <v>12.1524</v>
      </c>
      <c r="O65" s="66">
        <f t="shared" si="27"/>
        <v>15</v>
      </c>
      <c r="P65" s="65">
        <f>VLOOKUP($A65,'Return Data'!$B$7:$R$2843,15,0)</f>
        <v>13.0626</v>
      </c>
      <c r="Q65" s="66">
        <f>RANK(P65,P$8:P$71,0)</f>
        <v>26</v>
      </c>
      <c r="R65" s="65">
        <f>VLOOKUP($A65,'Return Data'!$B$7:$R$2843,16,0)</f>
        <v>12.6081</v>
      </c>
      <c r="S65" s="67">
        <f t="shared" si="21"/>
        <v>42</v>
      </c>
    </row>
    <row r="66" spans="1:19" x14ac:dyDescent="0.3">
      <c r="A66" s="63" t="s">
        <v>221</v>
      </c>
      <c r="B66" s="64">
        <f>VLOOKUP($A66,'Return Data'!$B$7:$R$2843,3,0)</f>
        <v>44315</v>
      </c>
      <c r="C66" s="65">
        <f>VLOOKUP($A66,'Return Data'!$B$7:$R$2843,4,0)</f>
        <v>19.053799999999999</v>
      </c>
      <c r="D66" s="65">
        <f>VLOOKUP($A66,'Return Data'!$B$7:$R$2843,10,0)</f>
        <v>13.984</v>
      </c>
      <c r="E66" s="66">
        <f t="shared" si="16"/>
        <v>18</v>
      </c>
      <c r="F66" s="65">
        <f>VLOOKUP($A66,'Return Data'!$B$7:$R$2843,11,0)</f>
        <v>37.521900000000002</v>
      </c>
      <c r="G66" s="66">
        <f t="shared" si="17"/>
        <v>15</v>
      </c>
      <c r="H66" s="65">
        <f>VLOOKUP($A66,'Return Data'!$B$7:$R$2843,12,0)</f>
        <v>43.853299999999997</v>
      </c>
      <c r="I66" s="66">
        <f t="shared" si="11"/>
        <v>22</v>
      </c>
      <c r="J66" s="65">
        <f>VLOOKUP($A66,'Return Data'!$B$7:$R$2843,13,0)</f>
        <v>77.483999999999995</v>
      </c>
      <c r="K66" s="66">
        <f t="shared" si="18"/>
        <v>12</v>
      </c>
      <c r="L66" s="65">
        <f>VLOOKUP($A66,'Return Data'!$B$7:$R$2843,17,0)</f>
        <v>14.669700000000001</v>
      </c>
      <c r="M66" s="66">
        <f t="shared" si="26"/>
        <v>30</v>
      </c>
      <c r="N66" s="65">
        <f>VLOOKUP($A66,'Return Data'!$B$7:$R$2843,14,0)</f>
        <v>7.0359999999999996</v>
      </c>
      <c r="O66" s="66">
        <f t="shared" si="27"/>
        <v>37</v>
      </c>
      <c r="P66" s="65"/>
      <c r="Q66" s="66"/>
      <c r="R66" s="65">
        <f>VLOOKUP($A66,'Return Data'!$B$7:$R$2843,16,0)</f>
        <v>13.516999999999999</v>
      </c>
      <c r="S66" s="67">
        <f t="shared" si="21"/>
        <v>39</v>
      </c>
    </row>
    <row r="67" spans="1:19" x14ac:dyDescent="0.3">
      <c r="A67" s="63" t="s">
        <v>222</v>
      </c>
      <c r="B67" s="64">
        <f>VLOOKUP($A67,'Return Data'!$B$7:$R$2843,3,0)</f>
        <v>44315</v>
      </c>
      <c r="C67" s="65">
        <f>VLOOKUP($A67,'Return Data'!$B$7:$R$2843,4,0)</f>
        <v>13.6374</v>
      </c>
      <c r="D67" s="65">
        <f>VLOOKUP($A67,'Return Data'!$B$7:$R$2843,10,0)</f>
        <v>12.1487</v>
      </c>
      <c r="E67" s="66">
        <f t="shared" si="16"/>
        <v>26</v>
      </c>
      <c r="F67" s="65">
        <f>VLOOKUP($A67,'Return Data'!$B$7:$R$2843,11,0)</f>
        <v>38.494300000000003</v>
      </c>
      <c r="G67" s="66">
        <f t="shared" si="17"/>
        <v>14</v>
      </c>
      <c r="H67" s="65">
        <f>VLOOKUP($A67,'Return Data'!$B$7:$R$2843,12,0)</f>
        <v>44.396700000000003</v>
      </c>
      <c r="I67" s="66">
        <f t="shared" si="11"/>
        <v>20</v>
      </c>
      <c r="J67" s="65">
        <f>VLOOKUP($A67,'Return Data'!$B$7:$R$2843,13,0)</f>
        <v>70.599699999999999</v>
      </c>
      <c r="K67" s="66">
        <f t="shared" si="18"/>
        <v>15</v>
      </c>
      <c r="L67" s="65">
        <f>VLOOKUP($A67,'Return Data'!$B$7:$R$2843,17,0)</f>
        <v>11.279</v>
      </c>
      <c r="M67" s="66">
        <f t="shared" si="26"/>
        <v>44</v>
      </c>
      <c r="N67" s="65">
        <f>VLOOKUP($A67,'Return Data'!$B$7:$R$2843,14,0)</f>
        <v>4.5491000000000001</v>
      </c>
      <c r="O67" s="66">
        <f t="shared" si="27"/>
        <v>46</v>
      </c>
      <c r="P67" s="65"/>
      <c r="Q67" s="66"/>
      <c r="R67" s="65">
        <f>VLOOKUP($A67,'Return Data'!$B$7:$R$2843,16,0)</f>
        <v>7.5536000000000003</v>
      </c>
      <c r="S67" s="67">
        <f t="shared" si="21"/>
        <v>55</v>
      </c>
    </row>
    <row r="68" spans="1:19" x14ac:dyDescent="0.3">
      <c r="A68" s="63" t="s">
        <v>223</v>
      </c>
      <c r="B68" s="64">
        <f>VLOOKUP($A68,'Return Data'!$B$7:$R$2843,3,0)</f>
        <v>44315</v>
      </c>
      <c r="C68" s="65">
        <f>VLOOKUP($A68,'Return Data'!$B$7:$R$2843,4,0)</f>
        <v>12.693300000000001</v>
      </c>
      <c r="D68" s="65">
        <f>VLOOKUP($A68,'Return Data'!$B$7:$R$2843,10,0)</f>
        <v>12.2278</v>
      </c>
      <c r="E68" s="66">
        <f t="shared" si="16"/>
        <v>25</v>
      </c>
      <c r="F68" s="65">
        <f>VLOOKUP($A68,'Return Data'!$B$7:$R$2843,11,0)</f>
        <v>37.428400000000003</v>
      </c>
      <c r="G68" s="66">
        <f t="shared" si="17"/>
        <v>16</v>
      </c>
      <c r="H68" s="65">
        <f>VLOOKUP($A68,'Return Data'!$B$7:$R$2843,12,0)</f>
        <v>42.223399999999998</v>
      </c>
      <c r="I68" s="66">
        <f t="shared" si="11"/>
        <v>24</v>
      </c>
      <c r="J68" s="65">
        <f>VLOOKUP($A68,'Return Data'!$B$7:$R$2843,13,0)</f>
        <v>67.197500000000005</v>
      </c>
      <c r="K68" s="66">
        <f t="shared" si="18"/>
        <v>18</v>
      </c>
      <c r="L68" s="65">
        <f>VLOOKUP($A68,'Return Data'!$B$7:$R$2843,17,0)</f>
        <v>11.735099999999999</v>
      </c>
      <c r="M68" s="66">
        <f t="shared" si="26"/>
        <v>42</v>
      </c>
      <c r="N68" s="65">
        <f>VLOOKUP($A68,'Return Data'!$B$7:$R$2843,14,0)</f>
        <v>6.1241000000000003</v>
      </c>
      <c r="O68" s="66">
        <f t="shared" si="27"/>
        <v>41</v>
      </c>
      <c r="P68" s="65"/>
      <c r="Q68" s="66"/>
      <c r="R68" s="65">
        <f>VLOOKUP($A68,'Return Data'!$B$7:$R$2843,16,0)</f>
        <v>6.0079000000000002</v>
      </c>
      <c r="S68" s="67">
        <f t="shared" si="21"/>
        <v>56</v>
      </c>
    </row>
    <row r="69" spans="1:19" x14ac:dyDescent="0.3">
      <c r="A69" s="63" t="s">
        <v>224</v>
      </c>
      <c r="B69" s="64">
        <f>VLOOKUP($A69,'Return Data'!$B$7:$R$2843,3,0)</f>
        <v>44315</v>
      </c>
      <c r="C69" s="65">
        <f>VLOOKUP($A69,'Return Data'!$B$7:$R$2843,4,0)</f>
        <v>11.0558</v>
      </c>
      <c r="D69" s="65">
        <f>VLOOKUP($A69,'Return Data'!$B$7:$R$2843,10,0)</f>
        <v>8.3976000000000006</v>
      </c>
      <c r="E69" s="66">
        <f t="shared" si="16"/>
        <v>56</v>
      </c>
      <c r="F69" s="65">
        <f>VLOOKUP($A69,'Return Data'!$B$7:$R$2843,11,0)</f>
        <v>31.059699999999999</v>
      </c>
      <c r="G69" s="66">
        <f t="shared" si="17"/>
        <v>33</v>
      </c>
      <c r="H69" s="65">
        <f>VLOOKUP($A69,'Return Data'!$B$7:$R$2843,12,0)</f>
        <v>29.2441</v>
      </c>
      <c r="I69" s="66">
        <f t="shared" si="11"/>
        <v>59</v>
      </c>
      <c r="J69" s="65">
        <f>VLOOKUP($A69,'Return Data'!$B$7:$R$2843,13,0)</f>
        <v>60.7742</v>
      </c>
      <c r="K69" s="66">
        <f t="shared" si="18"/>
        <v>34</v>
      </c>
      <c r="L69" s="65">
        <f>VLOOKUP($A69,'Return Data'!$B$7:$R$2843,17,0)</f>
        <v>10.517799999999999</v>
      </c>
      <c r="M69" s="66">
        <f t="shared" si="26"/>
        <v>53</v>
      </c>
      <c r="N69" s="65"/>
      <c r="O69" s="66"/>
      <c r="P69" s="65"/>
      <c r="Q69" s="66"/>
      <c r="R69" s="65">
        <f>VLOOKUP($A69,'Return Data'!$B$7:$R$2843,16,0)</f>
        <v>3.1078999999999999</v>
      </c>
      <c r="S69" s="67">
        <f t="shared" si="21"/>
        <v>60</v>
      </c>
    </row>
    <row r="70" spans="1:19" x14ac:dyDescent="0.3">
      <c r="A70" s="63" t="s">
        <v>225</v>
      </c>
      <c r="B70" s="64">
        <f>VLOOKUP($A70,'Return Data'!$B$7:$R$2843,3,0)</f>
        <v>44315</v>
      </c>
      <c r="C70" s="65">
        <f>VLOOKUP($A70,'Return Data'!$B$7:$R$2843,4,0)</f>
        <v>11.4511</v>
      </c>
      <c r="D70" s="65">
        <f>VLOOKUP($A70,'Return Data'!$B$7:$R$2843,10,0)</f>
        <v>7.7507000000000001</v>
      </c>
      <c r="E70" s="66">
        <f t="shared" si="16"/>
        <v>60</v>
      </c>
      <c r="F70" s="65">
        <f>VLOOKUP($A70,'Return Data'!$B$7:$R$2843,11,0)</f>
        <v>29.661999999999999</v>
      </c>
      <c r="G70" s="66">
        <f t="shared" si="17"/>
        <v>42</v>
      </c>
      <c r="H70" s="65">
        <f>VLOOKUP($A70,'Return Data'!$B$7:$R$2843,12,0)</f>
        <v>28.046800000000001</v>
      </c>
      <c r="I70" s="66">
        <f t="shared" si="11"/>
        <v>61</v>
      </c>
      <c r="J70" s="65">
        <f>VLOOKUP($A70,'Return Data'!$B$7:$R$2843,13,0)</f>
        <v>58.692599999999999</v>
      </c>
      <c r="K70" s="66">
        <f t="shared" si="18"/>
        <v>40</v>
      </c>
      <c r="L70" s="65">
        <f>VLOOKUP($A70,'Return Data'!$B$7:$R$2843,17,0)</f>
        <v>11.1373</v>
      </c>
      <c r="M70" s="66">
        <f t="shared" si="26"/>
        <v>47</v>
      </c>
      <c r="N70" s="65"/>
      <c r="O70" s="66"/>
      <c r="P70" s="65"/>
      <c r="Q70" s="66"/>
      <c r="R70" s="65">
        <f>VLOOKUP($A70,'Return Data'!$B$7:$R$2843,16,0)</f>
        <v>4.4779999999999998</v>
      </c>
      <c r="S70" s="67">
        <f t="shared" si="21"/>
        <v>59</v>
      </c>
    </row>
    <row r="71" spans="1:19" x14ac:dyDescent="0.3">
      <c r="A71" s="63" t="s">
        <v>226</v>
      </c>
      <c r="B71" s="64">
        <f>VLOOKUP($A71,'Return Data'!$B$7:$R$2843,3,0)</f>
        <v>44315</v>
      </c>
      <c r="C71" s="65">
        <f>VLOOKUP($A71,'Return Data'!$B$7:$R$2843,4,0)</f>
        <v>128.1223</v>
      </c>
      <c r="D71" s="65">
        <f>VLOOKUP($A71,'Return Data'!$B$7:$R$2843,10,0)</f>
        <v>9.0197000000000003</v>
      </c>
      <c r="E71" s="66">
        <f t="shared" si="16"/>
        <v>48</v>
      </c>
      <c r="F71" s="65">
        <f>VLOOKUP($A71,'Return Data'!$B$7:$R$2843,11,0)</f>
        <v>31.7254</v>
      </c>
      <c r="G71" s="66">
        <f t="shared" si="17"/>
        <v>31</v>
      </c>
      <c r="H71" s="65">
        <f>VLOOKUP($A71,'Return Data'!$B$7:$R$2843,12,0)</f>
        <v>40.577500000000001</v>
      </c>
      <c r="I71" s="66">
        <f t="shared" si="11"/>
        <v>31</v>
      </c>
      <c r="J71" s="65">
        <f>VLOOKUP($A71,'Return Data'!$B$7:$R$2843,13,0)</f>
        <v>60.728299999999997</v>
      </c>
      <c r="K71" s="66">
        <f t="shared" si="18"/>
        <v>35</v>
      </c>
      <c r="L71" s="65">
        <f>VLOOKUP($A71,'Return Data'!$B$7:$R$2843,17,0)</f>
        <v>18.120999999999999</v>
      </c>
      <c r="M71" s="66">
        <f t="shared" si="26"/>
        <v>17</v>
      </c>
      <c r="N71" s="65">
        <f>VLOOKUP($A71,'Return Data'!$B$7:$R$2843,14,0)</f>
        <v>11.797599999999999</v>
      </c>
      <c r="O71" s="66">
        <f>RANK(N71,N$8:N$71,0)</f>
        <v>18</v>
      </c>
      <c r="P71" s="65">
        <f>VLOOKUP($A71,'Return Data'!$B$7:$R$2843,15,0)</f>
        <v>14.680899999999999</v>
      </c>
      <c r="Q71" s="66">
        <f>RANK(P71,P$8:P$71,0)</f>
        <v>17</v>
      </c>
      <c r="R71" s="65">
        <f>VLOOKUP($A71,'Return Data'!$B$7:$R$2843,16,0)</f>
        <v>14.1782</v>
      </c>
      <c r="S71" s="67">
        <f t="shared" si="21"/>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12.170354687500001</v>
      </c>
      <c r="E73" s="74"/>
      <c r="F73" s="75">
        <f>AVERAGE(F8:F71)</f>
        <v>32.740481249999995</v>
      </c>
      <c r="G73" s="74"/>
      <c r="H73" s="75">
        <f>AVERAGE(H8:H71)</f>
        <v>42.414257812499997</v>
      </c>
      <c r="I73" s="74"/>
      <c r="J73" s="75">
        <f>AVERAGE(J8:J71)</f>
        <v>63.617745312500006</v>
      </c>
      <c r="K73" s="74"/>
      <c r="L73" s="75">
        <f>AVERAGE(L8:L71)</f>
        <v>15.982832786885243</v>
      </c>
      <c r="M73" s="74"/>
      <c r="N73" s="75">
        <f>AVERAGE(N8:N71)</f>
        <v>9.6969882352941195</v>
      </c>
      <c r="O73" s="74"/>
      <c r="P73" s="75">
        <f>AVERAGE(P8:P71)</f>
        <v>14.895643243243246</v>
      </c>
      <c r="Q73" s="74"/>
      <c r="R73" s="75">
        <f>AVERAGE(R8:R71)</f>
        <v>13.560217187499997</v>
      </c>
      <c r="S73" s="76"/>
    </row>
    <row r="74" spans="1:19" x14ac:dyDescent="0.3">
      <c r="A74" s="73" t="s">
        <v>28</v>
      </c>
      <c r="B74" s="74"/>
      <c r="C74" s="74"/>
      <c r="D74" s="75">
        <f>MIN(D8:D71)</f>
        <v>6.4236000000000004</v>
      </c>
      <c r="E74" s="74"/>
      <c r="F74" s="75">
        <f>MIN(F8:F71)</f>
        <v>18.531700000000001</v>
      </c>
      <c r="G74" s="74"/>
      <c r="H74" s="75">
        <f>MIN(H8:H71)</f>
        <v>23.132400000000001</v>
      </c>
      <c r="I74" s="74"/>
      <c r="J74" s="75">
        <f>MIN(J8:J71)</f>
        <v>39.378100000000003</v>
      </c>
      <c r="K74" s="74"/>
      <c r="L74" s="75">
        <f>MIN(L8:L71)</f>
        <v>6.3586</v>
      </c>
      <c r="M74" s="74"/>
      <c r="N74" s="75">
        <f>MIN(N8:N71)</f>
        <v>-2.3010000000000002</v>
      </c>
      <c r="O74" s="74"/>
      <c r="P74" s="75">
        <f>MIN(P8:P71)</f>
        <v>8.6188000000000002</v>
      </c>
      <c r="Q74" s="74"/>
      <c r="R74" s="75">
        <f>MIN(R8:R71)</f>
        <v>0.75660000000000005</v>
      </c>
      <c r="S74" s="76"/>
    </row>
    <row r="75" spans="1:19" ht="15" thickBot="1" x14ac:dyDescent="0.35">
      <c r="A75" s="77" t="s">
        <v>29</v>
      </c>
      <c r="B75" s="78"/>
      <c r="C75" s="78"/>
      <c r="D75" s="79">
        <f>MAX(D8:D71)</f>
        <v>23.722100000000001</v>
      </c>
      <c r="E75" s="78"/>
      <c r="F75" s="79">
        <f>MAX(F8:F71)</f>
        <v>49.104599999999998</v>
      </c>
      <c r="G75" s="78"/>
      <c r="H75" s="79">
        <f>MAX(H8:H71)</f>
        <v>73.374600000000001</v>
      </c>
      <c r="I75" s="78"/>
      <c r="J75" s="79">
        <f>MAX(J8:J71)</f>
        <v>118.5167</v>
      </c>
      <c r="K75" s="78"/>
      <c r="L75" s="79">
        <f>MAX(L8:L71)</f>
        <v>37.189300000000003</v>
      </c>
      <c r="M75" s="78"/>
      <c r="N75" s="79">
        <f>MAX(N8:N71)</f>
        <v>24.5914</v>
      </c>
      <c r="O75" s="78"/>
      <c r="P75" s="79">
        <f>MAX(P8:P71)</f>
        <v>24.096</v>
      </c>
      <c r="Q75" s="78"/>
      <c r="R75" s="79">
        <f>MAX(R8:R71)</f>
        <v>27.283100000000001</v>
      </c>
      <c r="S75" s="80"/>
    </row>
    <row r="76" spans="1:19" x14ac:dyDescent="0.3">
      <c r="A76" s="112" t="s">
        <v>432</v>
      </c>
    </row>
    <row r="77" spans="1:19" x14ac:dyDescent="0.3">
      <c r="A77" s="14" t="s">
        <v>340</v>
      </c>
    </row>
  </sheetData>
  <sheetProtection algorithmName="SHA-512" hashValue="hhXBVSO0d+rfeO5usQnoNlw8KsWNGY+ueW82cIv/WD9PWFnC7aEF3s3fVTdFXUctJKiDFsPIecsc2NtRI2wVtQ==" saltValue="DG0VsZB+0JOBZ3E/VFrAlg==" spinCount="100000" sheet="1" objects="1" scenarios="1"/>
  <sortState xmlns:xlrd2="http://schemas.microsoft.com/office/spreadsheetml/2017/richdata2" ref="A8:T72">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44315</v>
      </c>
      <c r="C8" s="65">
        <f>VLOOKUP($A8,'Return Data'!$B$7:$R$2843,4,0)</f>
        <v>46.93</v>
      </c>
      <c r="D8" s="65">
        <f>VLOOKUP($A8,'Return Data'!$B$7:$R$2843,10,0)</f>
        <v>6.7804000000000002</v>
      </c>
      <c r="E8" s="66">
        <f t="shared" ref="E8" si="0">RANK(D8,D$8:D$73,0)</f>
        <v>64</v>
      </c>
      <c r="F8" s="65">
        <f>VLOOKUP($A8,'Return Data'!$B$7:$R$2843,11,0)</f>
        <v>21.203499999999998</v>
      </c>
      <c r="G8" s="66">
        <f t="shared" ref="G8" si="1">RANK(F8,F$8:F$73,0)</f>
        <v>63</v>
      </c>
      <c r="H8" s="65">
        <f>VLOOKUP($A8,'Return Data'!$B$7:$R$2843,12,0)</f>
        <v>25.885200000000001</v>
      </c>
      <c r="I8" s="66">
        <f>RANK(H8,H$8:H$73,0)</f>
        <v>65</v>
      </c>
      <c r="J8" s="65">
        <f>VLOOKUP($A8,'Return Data'!$B$7:$R$2843,13,0)</f>
        <v>38.477400000000003</v>
      </c>
      <c r="K8" s="66">
        <f t="shared" ref="K8" si="2">RANK(J8,J$8:J$73,0)</f>
        <v>64</v>
      </c>
      <c r="L8" s="65">
        <f>VLOOKUP($A8,'Return Data'!$B$7:$R$2843,17,0)</f>
        <v>8.8666999999999998</v>
      </c>
      <c r="M8" s="66">
        <f t="shared" ref="M8" si="3">RANK(L8,L$8:L$73,0)</f>
        <v>61</v>
      </c>
      <c r="N8" s="65">
        <f>VLOOKUP($A8,'Return Data'!$B$7:$R$2843,14,0)</f>
        <v>5.0204000000000004</v>
      </c>
      <c r="O8" s="66">
        <f>RANK(N8,N$8:N$73,0)</f>
        <v>44</v>
      </c>
      <c r="P8" s="65">
        <f>VLOOKUP($A8,'Return Data'!$B$7:$R$2843,15,0)</f>
        <v>11.593299999999999</v>
      </c>
      <c r="Q8" s="66">
        <f>RANK(P8,P$8:P$73,0)</f>
        <v>29</v>
      </c>
      <c r="R8" s="65">
        <f>VLOOKUP($A8,'Return Data'!$B$7:$R$2843,16,0)</f>
        <v>11.186</v>
      </c>
      <c r="S8" s="67">
        <f t="shared" ref="S8" si="4">RANK(R8,R$8:R$73,0)</f>
        <v>45</v>
      </c>
    </row>
    <row r="9" spans="1:20" x14ac:dyDescent="0.3">
      <c r="A9" s="63" t="s">
        <v>267</v>
      </c>
      <c r="B9" s="64">
        <f>VLOOKUP($A9,'Return Data'!$B$7:$R$2843,3,0)</f>
        <v>44315</v>
      </c>
      <c r="C9" s="65">
        <f>VLOOKUP($A9,'Return Data'!$B$7:$R$2843,4,0)</f>
        <v>38.380000000000003</v>
      </c>
      <c r="D9" s="65">
        <f>VLOOKUP($A9,'Return Data'!$B$7:$R$2843,10,0)</f>
        <v>6.9081000000000001</v>
      </c>
      <c r="E9" s="66">
        <f t="shared" ref="E9:E72" si="5">RANK(D9,D$8:D$73,0)</f>
        <v>63</v>
      </c>
      <c r="F9" s="65">
        <f>VLOOKUP($A9,'Return Data'!$B$7:$R$2843,11,0)</f>
        <v>21.2638</v>
      </c>
      <c r="G9" s="66">
        <f t="shared" ref="G9:G72" si="6">RANK(F9,F$8:F$73,0)</f>
        <v>62</v>
      </c>
      <c r="H9" s="65">
        <f>VLOOKUP($A9,'Return Data'!$B$7:$R$2843,12,0)</f>
        <v>26.25</v>
      </c>
      <c r="I9" s="66">
        <f t="shared" ref="I9:I72" si="7">RANK(H9,H$8:H$73,0)</f>
        <v>64</v>
      </c>
      <c r="J9" s="65">
        <f>VLOOKUP($A9,'Return Data'!$B$7:$R$2843,13,0)</f>
        <v>38.8065</v>
      </c>
      <c r="K9" s="66">
        <f t="shared" ref="K9:K72" si="8">RANK(J9,J$8:J$73,0)</f>
        <v>63</v>
      </c>
      <c r="L9" s="65">
        <f>VLOOKUP($A9,'Return Data'!$B$7:$R$2843,17,0)</f>
        <v>9.8378999999999994</v>
      </c>
      <c r="M9" s="66">
        <f t="shared" ref="M9:M72" si="9">RANK(L9,L$8:L$73,0)</f>
        <v>53</v>
      </c>
      <c r="N9" s="65">
        <f>VLOOKUP($A9,'Return Data'!$B$7:$R$2843,14,0)</f>
        <v>5.8571999999999997</v>
      </c>
      <c r="O9" s="66">
        <f t="shared" ref="O9:O72" si="10">RANK(N9,N$8:N$73,0)</f>
        <v>42</v>
      </c>
      <c r="P9" s="65">
        <f>VLOOKUP($A9,'Return Data'!$B$7:$R$2843,15,0)</f>
        <v>12.312200000000001</v>
      </c>
      <c r="Q9" s="66">
        <f t="shared" ref="Q9:Q72" si="11">RANK(P9,P$8:P$73,0)</f>
        <v>26</v>
      </c>
      <c r="R9" s="65">
        <f>VLOOKUP($A9,'Return Data'!$B$7:$R$2843,16,0)</f>
        <v>10.875</v>
      </c>
      <c r="S9" s="67">
        <f t="shared" ref="S9:S72" si="12">RANK(R9,R$8:R$73,0)</f>
        <v>46</v>
      </c>
    </row>
    <row r="10" spans="1:20" x14ac:dyDescent="0.3">
      <c r="A10" s="63" t="s">
        <v>268</v>
      </c>
      <c r="B10" s="64">
        <f>VLOOKUP($A10,'Return Data'!$B$7:$R$2843,3,0)</f>
        <v>44315</v>
      </c>
      <c r="C10" s="65">
        <f>VLOOKUP($A10,'Return Data'!$B$7:$R$2843,4,0)</f>
        <v>62.258400000000002</v>
      </c>
      <c r="D10" s="65">
        <f>VLOOKUP($A10,'Return Data'!$B$7:$R$2843,10,0)</f>
        <v>11.2532</v>
      </c>
      <c r="E10" s="66">
        <f t="shared" si="5"/>
        <v>32</v>
      </c>
      <c r="F10" s="65">
        <f>VLOOKUP($A10,'Return Data'!$B$7:$R$2843,11,0)</f>
        <v>28.224299999999999</v>
      </c>
      <c r="G10" s="66">
        <f t="shared" si="6"/>
        <v>50</v>
      </c>
      <c r="H10" s="65">
        <f>VLOOKUP($A10,'Return Data'!$B$7:$R$2843,12,0)</f>
        <v>39.015599999999999</v>
      </c>
      <c r="I10" s="66">
        <f t="shared" si="7"/>
        <v>34</v>
      </c>
      <c r="J10" s="65">
        <f>VLOOKUP($A10,'Return Data'!$B$7:$R$2843,13,0)</f>
        <v>49.296100000000003</v>
      </c>
      <c r="K10" s="66">
        <f t="shared" si="8"/>
        <v>58</v>
      </c>
      <c r="L10" s="65">
        <f>VLOOKUP($A10,'Return Data'!$B$7:$R$2843,17,0)</f>
        <v>18.453800000000001</v>
      </c>
      <c r="M10" s="66">
        <f t="shared" si="9"/>
        <v>13</v>
      </c>
      <c r="N10" s="65">
        <f>VLOOKUP($A10,'Return Data'!$B$7:$R$2843,14,0)</f>
        <v>12.942600000000001</v>
      </c>
      <c r="O10" s="66">
        <f t="shared" si="10"/>
        <v>10</v>
      </c>
      <c r="P10" s="65">
        <f>VLOOKUP($A10,'Return Data'!$B$7:$R$2843,15,0)</f>
        <v>15.91</v>
      </c>
      <c r="Q10" s="66">
        <f t="shared" si="11"/>
        <v>9</v>
      </c>
      <c r="R10" s="65">
        <f>VLOOKUP($A10,'Return Data'!$B$7:$R$2843,16,0)</f>
        <v>17.499700000000001</v>
      </c>
      <c r="S10" s="67">
        <f t="shared" si="12"/>
        <v>17</v>
      </c>
    </row>
    <row r="11" spans="1:20" x14ac:dyDescent="0.3">
      <c r="A11" s="63" t="s">
        <v>269</v>
      </c>
      <c r="B11" s="64">
        <f>VLOOKUP($A11,'Return Data'!$B$7:$R$2843,3,0)</f>
        <v>44315</v>
      </c>
      <c r="C11" s="65">
        <f>VLOOKUP($A11,'Return Data'!$B$7:$R$2843,4,0)</f>
        <v>57.81</v>
      </c>
      <c r="D11" s="65">
        <f>VLOOKUP($A11,'Return Data'!$B$7:$R$2843,10,0)</f>
        <v>11.5162</v>
      </c>
      <c r="E11" s="66">
        <f t="shared" si="5"/>
        <v>31</v>
      </c>
      <c r="F11" s="65">
        <f>VLOOKUP($A11,'Return Data'!$B$7:$R$2843,11,0)</f>
        <v>29.939299999999999</v>
      </c>
      <c r="G11" s="66">
        <f t="shared" si="6"/>
        <v>37</v>
      </c>
      <c r="H11" s="65">
        <f>VLOOKUP($A11,'Return Data'!$B$7:$R$2843,12,0)</f>
        <v>37.642899999999997</v>
      </c>
      <c r="I11" s="66">
        <f t="shared" si="7"/>
        <v>39</v>
      </c>
      <c r="J11" s="65">
        <f>VLOOKUP($A11,'Return Data'!$B$7:$R$2843,13,0)</f>
        <v>59.696100000000001</v>
      </c>
      <c r="K11" s="66">
        <f t="shared" si="8"/>
        <v>34</v>
      </c>
      <c r="L11" s="65">
        <f>VLOOKUP($A11,'Return Data'!$B$7:$R$2843,17,0)</f>
        <v>14.4352</v>
      </c>
      <c r="M11" s="66">
        <f t="shared" si="9"/>
        <v>28</v>
      </c>
      <c r="N11" s="65">
        <f>VLOOKUP($A11,'Return Data'!$B$7:$R$2843,14,0)</f>
        <v>6.6433999999999997</v>
      </c>
      <c r="O11" s="66">
        <f t="shared" si="10"/>
        <v>36</v>
      </c>
      <c r="P11" s="65">
        <f>VLOOKUP($A11,'Return Data'!$B$7:$R$2843,15,0)</f>
        <v>11.1153</v>
      </c>
      <c r="Q11" s="66">
        <f t="shared" si="11"/>
        <v>34</v>
      </c>
      <c r="R11" s="65">
        <f>VLOOKUP($A11,'Return Data'!$B$7:$R$2843,16,0)</f>
        <v>6.6466000000000003</v>
      </c>
      <c r="S11" s="67">
        <f t="shared" si="12"/>
        <v>56</v>
      </c>
    </row>
    <row r="12" spans="1:20" x14ac:dyDescent="0.3">
      <c r="A12" s="63" t="s">
        <v>270</v>
      </c>
      <c r="B12" s="64">
        <f>VLOOKUP($A12,'Return Data'!$B$7:$R$2843,3,0)</f>
        <v>44315</v>
      </c>
      <c r="C12" s="65">
        <f>VLOOKUP($A12,'Return Data'!$B$7:$R$2843,4,0)</f>
        <v>51.575000000000003</v>
      </c>
      <c r="D12" s="65">
        <f>VLOOKUP($A12,'Return Data'!$B$7:$R$2843,10,0)</f>
        <v>7.5891000000000002</v>
      </c>
      <c r="E12" s="66">
        <f t="shared" si="5"/>
        <v>61</v>
      </c>
      <c r="F12" s="65">
        <f>VLOOKUP($A12,'Return Data'!$B$7:$R$2843,11,0)</f>
        <v>23.090699999999998</v>
      </c>
      <c r="G12" s="66">
        <f t="shared" si="6"/>
        <v>60</v>
      </c>
      <c r="H12" s="65">
        <f>VLOOKUP($A12,'Return Data'!$B$7:$R$2843,12,0)</f>
        <v>30.4177</v>
      </c>
      <c r="I12" s="66">
        <f t="shared" si="7"/>
        <v>58</v>
      </c>
      <c r="J12" s="65">
        <f>VLOOKUP($A12,'Return Data'!$B$7:$R$2843,13,0)</f>
        <v>48.025399999999998</v>
      </c>
      <c r="K12" s="66">
        <f t="shared" si="8"/>
        <v>59</v>
      </c>
      <c r="L12" s="65">
        <f>VLOOKUP($A12,'Return Data'!$B$7:$R$2843,17,0)</f>
        <v>16.490500000000001</v>
      </c>
      <c r="M12" s="66">
        <f t="shared" si="9"/>
        <v>20</v>
      </c>
      <c r="N12" s="65">
        <f>VLOOKUP($A12,'Return Data'!$B$7:$R$2843,14,0)</f>
        <v>10.818300000000001</v>
      </c>
      <c r="O12" s="66">
        <f t="shared" si="10"/>
        <v>17</v>
      </c>
      <c r="P12" s="65">
        <f>VLOOKUP($A12,'Return Data'!$B$7:$R$2843,15,0)</f>
        <v>12.1074</v>
      </c>
      <c r="Q12" s="66">
        <f t="shared" si="11"/>
        <v>28</v>
      </c>
      <c r="R12" s="65">
        <f>VLOOKUP($A12,'Return Data'!$B$7:$R$2843,16,0)</f>
        <v>11.2997</v>
      </c>
      <c r="S12" s="67">
        <f t="shared" si="12"/>
        <v>43</v>
      </c>
    </row>
    <row r="13" spans="1:20" x14ac:dyDescent="0.3">
      <c r="A13" s="63" t="s">
        <v>271</v>
      </c>
      <c r="B13" s="64">
        <f>VLOOKUP($A13,'Return Data'!$B$7:$R$2843,3,0)</f>
        <v>44315</v>
      </c>
      <c r="C13" s="65">
        <f>VLOOKUP($A13,'Return Data'!$B$7:$R$2843,4,0)</f>
        <v>13.81</v>
      </c>
      <c r="D13" s="65">
        <f>VLOOKUP($A13,'Return Data'!$B$7:$R$2843,10,0)</f>
        <v>16.540099999999999</v>
      </c>
      <c r="E13" s="66">
        <f t="shared" si="5"/>
        <v>13</v>
      </c>
      <c r="F13" s="65">
        <f>VLOOKUP($A13,'Return Data'!$B$7:$R$2843,11,0)</f>
        <v>33.0443</v>
      </c>
      <c r="G13" s="66">
        <f t="shared" si="6"/>
        <v>25</v>
      </c>
      <c r="H13" s="65">
        <f>VLOOKUP($A13,'Return Data'!$B$7:$R$2843,12,0)</f>
        <v>49.783099999999997</v>
      </c>
      <c r="I13" s="66">
        <f t="shared" si="7"/>
        <v>16</v>
      </c>
      <c r="J13" s="65">
        <f>VLOOKUP($A13,'Return Data'!$B$7:$R$2843,13,0)</f>
        <v>65.389200000000002</v>
      </c>
      <c r="K13" s="66">
        <f t="shared" si="8"/>
        <v>20</v>
      </c>
      <c r="L13" s="65">
        <f>VLOOKUP($A13,'Return Data'!$B$7:$R$2843,17,0)</f>
        <v>26.557300000000001</v>
      </c>
      <c r="M13" s="66">
        <f t="shared" si="9"/>
        <v>6</v>
      </c>
      <c r="N13" s="65"/>
      <c r="O13" s="66"/>
      <c r="P13" s="65"/>
      <c r="Q13" s="66"/>
      <c r="R13" s="65">
        <f>VLOOKUP($A13,'Return Data'!$B$7:$R$2843,16,0)</f>
        <v>10.642799999999999</v>
      </c>
      <c r="S13" s="67">
        <f t="shared" si="12"/>
        <v>48</v>
      </c>
    </row>
    <row r="14" spans="1:20" x14ac:dyDescent="0.3">
      <c r="A14" s="63" t="s">
        <v>272</v>
      </c>
      <c r="B14" s="64">
        <f>VLOOKUP($A14,'Return Data'!$B$7:$R$2843,3,0)</f>
        <v>44315</v>
      </c>
      <c r="C14" s="65">
        <f>VLOOKUP($A14,'Return Data'!$B$7:$R$2843,4,0)</f>
        <v>16.72</v>
      </c>
      <c r="D14" s="65">
        <f>VLOOKUP($A14,'Return Data'!$B$7:$R$2843,10,0)</f>
        <v>16.0305</v>
      </c>
      <c r="E14" s="66">
        <f t="shared" si="5"/>
        <v>15</v>
      </c>
      <c r="F14" s="65">
        <f>VLOOKUP($A14,'Return Data'!$B$7:$R$2843,11,0)</f>
        <v>33.121000000000002</v>
      </c>
      <c r="G14" s="66">
        <f t="shared" si="6"/>
        <v>24</v>
      </c>
      <c r="H14" s="65">
        <f>VLOOKUP($A14,'Return Data'!$B$7:$R$2843,12,0)</f>
        <v>51.312199999999997</v>
      </c>
      <c r="I14" s="66">
        <f t="shared" si="7"/>
        <v>15</v>
      </c>
      <c r="J14" s="65">
        <f>VLOOKUP($A14,'Return Data'!$B$7:$R$2843,13,0)</f>
        <v>65.873000000000005</v>
      </c>
      <c r="K14" s="66">
        <f t="shared" si="8"/>
        <v>19</v>
      </c>
      <c r="L14" s="65">
        <f>VLOOKUP($A14,'Return Data'!$B$7:$R$2843,17,0)</f>
        <v>24.448499999999999</v>
      </c>
      <c r="M14" s="66">
        <f t="shared" ref="M14" si="13">RANK(L14,L$8:L$73,0)</f>
        <v>7</v>
      </c>
      <c r="N14" s="65"/>
      <c r="O14" s="66"/>
      <c r="P14" s="65"/>
      <c r="Q14" s="66"/>
      <c r="R14" s="65">
        <f>VLOOKUP($A14,'Return Data'!$B$7:$R$2843,16,0)</f>
        <v>22.540199999999999</v>
      </c>
      <c r="S14" s="67">
        <f t="shared" si="12"/>
        <v>4</v>
      </c>
    </row>
    <row r="15" spans="1:20" x14ac:dyDescent="0.3">
      <c r="A15" s="63" t="s">
        <v>273</v>
      </c>
      <c r="B15" s="64">
        <f>VLOOKUP($A15,'Return Data'!$B$7:$R$2843,3,0)</f>
        <v>44315</v>
      </c>
      <c r="C15" s="65">
        <f>VLOOKUP($A15,'Return Data'!$B$7:$R$2843,4,0)</f>
        <v>82.66</v>
      </c>
      <c r="D15" s="65">
        <f>VLOOKUP($A15,'Return Data'!$B$7:$R$2843,10,0)</f>
        <v>16.685500000000001</v>
      </c>
      <c r="E15" s="66">
        <f t="shared" si="5"/>
        <v>12</v>
      </c>
      <c r="F15" s="65">
        <f>VLOOKUP($A15,'Return Data'!$B$7:$R$2843,11,0)</f>
        <v>33.000799999999998</v>
      </c>
      <c r="G15" s="66">
        <f t="shared" si="6"/>
        <v>26</v>
      </c>
      <c r="H15" s="65">
        <f>VLOOKUP($A15,'Return Data'!$B$7:$R$2843,12,0)</f>
        <v>48.402200000000001</v>
      </c>
      <c r="I15" s="66">
        <f t="shared" si="7"/>
        <v>17</v>
      </c>
      <c r="J15" s="65">
        <f>VLOOKUP($A15,'Return Data'!$B$7:$R$2843,13,0)</f>
        <v>64.301299999999998</v>
      </c>
      <c r="K15" s="66">
        <f t="shared" si="8"/>
        <v>23</v>
      </c>
      <c r="L15" s="65">
        <f>VLOOKUP($A15,'Return Data'!$B$7:$R$2843,17,0)</f>
        <v>28.196999999999999</v>
      </c>
      <c r="M15" s="66">
        <f t="shared" si="9"/>
        <v>5</v>
      </c>
      <c r="N15" s="65">
        <f>VLOOKUP($A15,'Return Data'!$B$7:$R$2843,14,0)</f>
        <v>12.2104</v>
      </c>
      <c r="O15" s="66">
        <f t="shared" si="10"/>
        <v>12</v>
      </c>
      <c r="P15" s="65">
        <f>VLOOKUP($A15,'Return Data'!$B$7:$R$2843,15,0)</f>
        <v>18.2135</v>
      </c>
      <c r="Q15" s="66">
        <f t="shared" si="11"/>
        <v>4</v>
      </c>
      <c r="R15" s="65">
        <f>VLOOKUP($A15,'Return Data'!$B$7:$R$2843,16,0)</f>
        <v>18.934100000000001</v>
      </c>
      <c r="S15" s="67">
        <f t="shared" si="12"/>
        <v>13</v>
      </c>
    </row>
    <row r="16" spans="1:20" x14ac:dyDescent="0.3">
      <c r="A16" s="63" t="s">
        <v>274</v>
      </c>
      <c r="B16" s="64">
        <f>VLOOKUP($A16,'Return Data'!$B$7:$R$2843,3,0)</f>
        <v>44315</v>
      </c>
      <c r="C16" s="65">
        <f>VLOOKUP($A16,'Return Data'!$B$7:$R$2843,4,0)</f>
        <v>96.04</v>
      </c>
      <c r="D16" s="65">
        <f>VLOOKUP($A16,'Return Data'!$B$7:$R$2843,10,0)</f>
        <v>10.8111</v>
      </c>
      <c r="E16" s="66">
        <f t="shared" si="5"/>
        <v>33</v>
      </c>
      <c r="F16" s="65">
        <f>VLOOKUP($A16,'Return Data'!$B$7:$R$2843,11,0)</f>
        <v>29.818899999999999</v>
      </c>
      <c r="G16" s="66">
        <f t="shared" si="6"/>
        <v>39</v>
      </c>
      <c r="H16" s="65">
        <f>VLOOKUP($A16,'Return Data'!$B$7:$R$2843,12,0)</f>
        <v>40.676699999999997</v>
      </c>
      <c r="I16" s="66">
        <f t="shared" si="7"/>
        <v>28</v>
      </c>
      <c r="J16" s="65">
        <f>VLOOKUP($A16,'Return Data'!$B$7:$R$2843,13,0)</f>
        <v>59.694000000000003</v>
      </c>
      <c r="K16" s="66">
        <f t="shared" si="8"/>
        <v>35</v>
      </c>
      <c r="L16" s="65">
        <f>VLOOKUP($A16,'Return Data'!$B$7:$R$2843,17,0)</f>
        <v>20.907900000000001</v>
      </c>
      <c r="M16" s="66">
        <f t="shared" si="9"/>
        <v>11</v>
      </c>
      <c r="N16" s="65">
        <f>VLOOKUP($A16,'Return Data'!$B$7:$R$2843,14,0)</f>
        <v>16.273499999999999</v>
      </c>
      <c r="O16" s="66">
        <f t="shared" si="10"/>
        <v>5</v>
      </c>
      <c r="P16" s="65">
        <f>VLOOKUP($A16,'Return Data'!$B$7:$R$2843,15,0)</f>
        <v>16.886099999999999</v>
      </c>
      <c r="Q16" s="66">
        <f t="shared" si="11"/>
        <v>6</v>
      </c>
      <c r="R16" s="65">
        <f>VLOOKUP($A16,'Return Data'!$B$7:$R$2843,16,0)</f>
        <v>19.889500000000002</v>
      </c>
      <c r="S16" s="67">
        <f t="shared" si="12"/>
        <v>9</v>
      </c>
    </row>
    <row r="17" spans="1:19" x14ac:dyDescent="0.3">
      <c r="A17" s="63" t="s">
        <v>275</v>
      </c>
      <c r="B17" s="64">
        <f>VLOOKUP($A17,'Return Data'!$B$7:$R$2843,3,0)</f>
        <v>44315</v>
      </c>
      <c r="C17" s="65">
        <f>VLOOKUP($A17,'Return Data'!$B$7:$R$2843,4,0)</f>
        <v>67.022999999999996</v>
      </c>
      <c r="D17" s="65">
        <f>VLOOKUP($A17,'Return Data'!$B$7:$R$2843,10,0)</f>
        <v>13.0274</v>
      </c>
      <c r="E17" s="66">
        <f t="shared" si="5"/>
        <v>21</v>
      </c>
      <c r="F17" s="65">
        <f>VLOOKUP($A17,'Return Data'!$B$7:$R$2843,11,0)</f>
        <v>35.506799999999998</v>
      </c>
      <c r="G17" s="66">
        <f t="shared" si="6"/>
        <v>18</v>
      </c>
      <c r="H17" s="65">
        <f>VLOOKUP($A17,'Return Data'!$B$7:$R$2843,12,0)</f>
        <v>41.5092</v>
      </c>
      <c r="I17" s="66">
        <f t="shared" si="7"/>
        <v>25</v>
      </c>
      <c r="J17" s="65">
        <f>VLOOKUP($A17,'Return Data'!$B$7:$R$2843,13,0)</f>
        <v>62.645600000000002</v>
      </c>
      <c r="K17" s="66">
        <f t="shared" si="8"/>
        <v>26</v>
      </c>
      <c r="L17" s="65">
        <f>VLOOKUP($A17,'Return Data'!$B$7:$R$2843,17,0)</f>
        <v>17.477900000000002</v>
      </c>
      <c r="M17" s="66">
        <f t="shared" si="9"/>
        <v>15</v>
      </c>
      <c r="N17" s="65">
        <f>VLOOKUP($A17,'Return Data'!$B$7:$R$2843,14,0)</f>
        <v>12.598699999999999</v>
      </c>
      <c r="O17" s="66">
        <f t="shared" si="10"/>
        <v>11</v>
      </c>
      <c r="P17" s="65">
        <f>VLOOKUP($A17,'Return Data'!$B$7:$R$2843,15,0)</f>
        <v>15.9003</v>
      </c>
      <c r="Q17" s="66">
        <f t="shared" si="11"/>
        <v>10</v>
      </c>
      <c r="R17" s="65">
        <f>VLOOKUP($A17,'Return Data'!$B$7:$R$2843,16,0)</f>
        <v>14.2425</v>
      </c>
      <c r="S17" s="67">
        <f t="shared" si="12"/>
        <v>28</v>
      </c>
    </row>
    <row r="18" spans="1:19" x14ac:dyDescent="0.3">
      <c r="A18" s="63" t="s">
        <v>276</v>
      </c>
      <c r="B18" s="64">
        <f>VLOOKUP($A18,'Return Data'!$B$7:$R$2843,3,0)</f>
        <v>44315</v>
      </c>
      <c r="C18" s="65">
        <f>VLOOKUP($A18,'Return Data'!$B$7:$R$2843,4,0)</f>
        <v>59.27</v>
      </c>
      <c r="D18" s="65">
        <f>VLOOKUP($A18,'Return Data'!$B$7:$R$2843,10,0)</f>
        <v>9.3743999999999996</v>
      </c>
      <c r="E18" s="66">
        <f t="shared" si="5"/>
        <v>45</v>
      </c>
      <c r="F18" s="65">
        <f>VLOOKUP($A18,'Return Data'!$B$7:$R$2843,11,0)</f>
        <v>27.434999999999999</v>
      </c>
      <c r="G18" s="66">
        <f t="shared" si="6"/>
        <v>53</v>
      </c>
      <c r="H18" s="65">
        <f>VLOOKUP($A18,'Return Data'!$B$7:$R$2843,12,0)</f>
        <v>35.134500000000003</v>
      </c>
      <c r="I18" s="66">
        <f t="shared" si="7"/>
        <v>49</v>
      </c>
      <c r="J18" s="65">
        <f>VLOOKUP($A18,'Return Data'!$B$7:$R$2843,13,0)</f>
        <v>50.929499999999997</v>
      </c>
      <c r="K18" s="66">
        <f t="shared" si="8"/>
        <v>54</v>
      </c>
      <c r="L18" s="65">
        <f>VLOOKUP($A18,'Return Data'!$B$7:$R$2843,17,0)</f>
        <v>12.945499999999999</v>
      </c>
      <c r="M18" s="66">
        <f t="shared" si="9"/>
        <v>33</v>
      </c>
      <c r="N18" s="65">
        <f>VLOOKUP($A18,'Return Data'!$B$7:$R$2843,14,0)</f>
        <v>7.5387000000000004</v>
      </c>
      <c r="O18" s="66">
        <f t="shared" si="10"/>
        <v>32</v>
      </c>
      <c r="P18" s="65">
        <f>VLOOKUP($A18,'Return Data'!$B$7:$R$2843,15,0)</f>
        <v>11.488300000000001</v>
      </c>
      <c r="Q18" s="66">
        <f t="shared" si="11"/>
        <v>31</v>
      </c>
      <c r="R18" s="65">
        <f>VLOOKUP($A18,'Return Data'!$B$7:$R$2843,16,0)</f>
        <v>15.516400000000001</v>
      </c>
      <c r="S18" s="67">
        <f t="shared" si="12"/>
        <v>21</v>
      </c>
    </row>
    <row r="19" spans="1:19" x14ac:dyDescent="0.3">
      <c r="A19" s="63" t="s">
        <v>277</v>
      </c>
      <c r="B19" s="64">
        <f>VLOOKUP($A19,'Return Data'!$B$7:$R$2843,3,0)</f>
        <v>44315</v>
      </c>
      <c r="C19" s="65">
        <f>VLOOKUP($A19,'Return Data'!$B$7:$R$2843,4,0)</f>
        <v>17.308800000000002</v>
      </c>
      <c r="D19" s="65">
        <f>VLOOKUP($A19,'Return Data'!$B$7:$R$2843,10,0)</f>
        <v>9.3666</v>
      </c>
      <c r="E19" s="66">
        <f t="shared" si="5"/>
        <v>46</v>
      </c>
      <c r="F19" s="65">
        <f>VLOOKUP($A19,'Return Data'!$B$7:$R$2843,11,0)</f>
        <v>24.1691</v>
      </c>
      <c r="G19" s="66">
        <f t="shared" si="6"/>
        <v>57</v>
      </c>
      <c r="H19" s="65">
        <f>VLOOKUP($A19,'Return Data'!$B$7:$R$2843,12,0)</f>
        <v>31.362100000000002</v>
      </c>
      <c r="I19" s="66">
        <f t="shared" si="7"/>
        <v>56</v>
      </c>
      <c r="J19" s="65">
        <f>VLOOKUP($A19,'Return Data'!$B$7:$R$2843,13,0)</f>
        <v>50.325699999999998</v>
      </c>
      <c r="K19" s="66">
        <f t="shared" si="8"/>
        <v>55</v>
      </c>
      <c r="L19" s="65">
        <f>VLOOKUP($A19,'Return Data'!$B$7:$R$2843,17,0)</f>
        <v>9.1870999999999992</v>
      </c>
      <c r="M19" s="66">
        <f t="shared" si="9"/>
        <v>58</v>
      </c>
      <c r="N19" s="65">
        <f>VLOOKUP($A19,'Return Data'!$B$7:$R$2843,14,0)</f>
        <v>7.4279999999999999</v>
      </c>
      <c r="O19" s="66">
        <f t="shared" si="10"/>
        <v>34</v>
      </c>
      <c r="P19" s="65"/>
      <c r="Q19" s="66"/>
      <c r="R19" s="65">
        <f>VLOOKUP($A19,'Return Data'!$B$7:$R$2843,16,0)</f>
        <v>10.832599999999999</v>
      </c>
      <c r="S19" s="67">
        <f t="shared" si="12"/>
        <v>47</v>
      </c>
    </row>
    <row r="20" spans="1:19" x14ac:dyDescent="0.3">
      <c r="A20" s="63" t="s">
        <v>278</v>
      </c>
      <c r="B20" s="64">
        <f>VLOOKUP($A20,'Return Data'!$B$7:$R$2843,3,0)</f>
        <v>44315</v>
      </c>
      <c r="C20" s="65">
        <f>VLOOKUP($A20,'Return Data'!$B$7:$R$2843,4,0)</f>
        <v>705.54610000000002</v>
      </c>
      <c r="D20" s="65">
        <f>VLOOKUP($A20,'Return Data'!$B$7:$R$2843,10,0)</f>
        <v>10.6167</v>
      </c>
      <c r="E20" s="66">
        <f t="shared" si="5"/>
        <v>34</v>
      </c>
      <c r="F20" s="65">
        <f>VLOOKUP($A20,'Return Data'!$B$7:$R$2843,11,0)</f>
        <v>36.1342</v>
      </c>
      <c r="G20" s="66">
        <f t="shared" si="6"/>
        <v>17</v>
      </c>
      <c r="H20" s="65">
        <f>VLOOKUP($A20,'Return Data'!$B$7:$R$2843,12,0)</f>
        <v>43.7575</v>
      </c>
      <c r="I20" s="66">
        <f t="shared" si="7"/>
        <v>21</v>
      </c>
      <c r="J20" s="65">
        <f>VLOOKUP($A20,'Return Data'!$B$7:$R$2843,13,0)</f>
        <v>64.762500000000003</v>
      </c>
      <c r="K20" s="66">
        <f t="shared" si="8"/>
        <v>21</v>
      </c>
      <c r="L20" s="65">
        <f>VLOOKUP($A20,'Return Data'!$B$7:$R$2843,17,0)</f>
        <v>10.976000000000001</v>
      </c>
      <c r="M20" s="66">
        <f t="shared" si="9"/>
        <v>43</v>
      </c>
      <c r="N20" s="65">
        <f>VLOOKUP($A20,'Return Data'!$B$7:$R$2843,14,0)</f>
        <v>8.2005999999999997</v>
      </c>
      <c r="O20" s="66">
        <f t="shared" si="10"/>
        <v>29</v>
      </c>
      <c r="P20" s="65">
        <f>VLOOKUP($A20,'Return Data'!$B$7:$R$2843,15,0)</f>
        <v>10.800599999999999</v>
      </c>
      <c r="Q20" s="66">
        <f t="shared" si="11"/>
        <v>36</v>
      </c>
      <c r="R20" s="65">
        <f>VLOOKUP($A20,'Return Data'!$B$7:$R$2843,16,0)</f>
        <v>21.2727</v>
      </c>
      <c r="S20" s="67">
        <f t="shared" si="12"/>
        <v>6</v>
      </c>
    </row>
    <row r="21" spans="1:19" x14ac:dyDescent="0.3">
      <c r="A21" s="63" t="s">
        <v>279</v>
      </c>
      <c r="B21" s="64">
        <f>VLOOKUP($A21,'Return Data'!$B$7:$R$2843,3,0)</f>
        <v>44315</v>
      </c>
      <c r="C21" s="65">
        <f>VLOOKUP($A21,'Return Data'!$B$7:$R$2843,4,0)</f>
        <v>462.66800000000001</v>
      </c>
      <c r="D21" s="65">
        <f>VLOOKUP($A21,'Return Data'!$B$7:$R$2843,10,0)</f>
        <v>11.602399999999999</v>
      </c>
      <c r="E21" s="66">
        <f t="shared" si="5"/>
        <v>29</v>
      </c>
      <c r="F21" s="65">
        <f>VLOOKUP($A21,'Return Data'!$B$7:$R$2843,11,0)</f>
        <v>34.621000000000002</v>
      </c>
      <c r="G21" s="66">
        <f t="shared" si="6"/>
        <v>21</v>
      </c>
      <c r="H21" s="65">
        <f>VLOOKUP($A21,'Return Data'!$B$7:$R$2843,12,0)</f>
        <v>39.426699999999997</v>
      </c>
      <c r="I21" s="66">
        <f t="shared" si="7"/>
        <v>33</v>
      </c>
      <c r="J21" s="65">
        <f>VLOOKUP($A21,'Return Data'!$B$7:$R$2843,13,0)</f>
        <v>61.197699999999998</v>
      </c>
      <c r="K21" s="66">
        <f t="shared" si="8"/>
        <v>27</v>
      </c>
      <c r="L21" s="65">
        <f>VLOOKUP($A21,'Return Data'!$B$7:$R$2843,17,0)</f>
        <v>12.724600000000001</v>
      </c>
      <c r="M21" s="66">
        <f t="shared" si="9"/>
        <v>34</v>
      </c>
      <c r="N21" s="65">
        <f>VLOOKUP($A21,'Return Data'!$B$7:$R$2843,14,0)</f>
        <v>10.458299999999999</v>
      </c>
      <c r="O21" s="66">
        <f t="shared" si="10"/>
        <v>19</v>
      </c>
      <c r="P21" s="65">
        <f>VLOOKUP($A21,'Return Data'!$B$7:$R$2843,15,0)</f>
        <v>14.665699999999999</v>
      </c>
      <c r="Q21" s="66">
        <f t="shared" si="11"/>
        <v>15</v>
      </c>
      <c r="R21" s="65">
        <f>VLOOKUP($A21,'Return Data'!$B$7:$R$2843,16,0)</f>
        <v>20.752099999999999</v>
      </c>
      <c r="S21" s="67">
        <f t="shared" si="12"/>
        <v>7</v>
      </c>
    </row>
    <row r="22" spans="1:19" x14ac:dyDescent="0.3">
      <c r="A22" s="63" t="s">
        <v>280</v>
      </c>
      <c r="B22" s="64">
        <f>VLOOKUP($A22,'Return Data'!$B$7:$R$2843,3,0)</f>
        <v>44315</v>
      </c>
      <c r="C22" s="65">
        <f>VLOOKUP($A22,'Return Data'!$B$7:$R$2843,4,0)</f>
        <v>1927.3760316502401</v>
      </c>
      <c r="D22" s="65">
        <f>VLOOKUP($A22,'Return Data'!$B$7:$R$2843,10,0)</f>
        <v>8.4832000000000001</v>
      </c>
      <c r="E22" s="66">
        <f t="shared" si="5"/>
        <v>54</v>
      </c>
      <c r="F22" s="65">
        <f>VLOOKUP($A22,'Return Data'!$B$7:$R$2843,11,0)</f>
        <v>28.4605</v>
      </c>
      <c r="G22" s="66">
        <f t="shared" si="6"/>
        <v>48</v>
      </c>
      <c r="H22" s="65">
        <f>VLOOKUP($A22,'Return Data'!$B$7:$R$2843,12,0)</f>
        <v>30.623999999999999</v>
      </c>
      <c r="I22" s="66">
        <f t="shared" si="7"/>
        <v>57</v>
      </c>
      <c r="J22" s="65">
        <f>VLOOKUP($A22,'Return Data'!$B$7:$R$2843,13,0)</f>
        <v>49.440600000000003</v>
      </c>
      <c r="K22" s="66">
        <f t="shared" si="8"/>
        <v>57</v>
      </c>
      <c r="L22" s="65">
        <f>VLOOKUP($A22,'Return Data'!$B$7:$R$2843,17,0)</f>
        <v>5.7493999999999996</v>
      </c>
      <c r="M22" s="66">
        <f t="shared" si="9"/>
        <v>63</v>
      </c>
      <c r="N22" s="65">
        <f>VLOOKUP($A22,'Return Data'!$B$7:$R$2843,14,0)</f>
        <v>4.5648999999999997</v>
      </c>
      <c r="O22" s="66">
        <f t="shared" si="10"/>
        <v>46</v>
      </c>
      <c r="P22" s="65">
        <f>VLOOKUP($A22,'Return Data'!$B$7:$R$2843,15,0)</f>
        <v>10.3735</v>
      </c>
      <c r="Q22" s="66">
        <f t="shared" si="11"/>
        <v>37</v>
      </c>
      <c r="R22" s="65">
        <f>VLOOKUP($A22,'Return Data'!$B$7:$R$2843,16,0)</f>
        <v>23.3245</v>
      </c>
      <c r="S22" s="67">
        <f t="shared" si="12"/>
        <v>3</v>
      </c>
    </row>
    <row r="23" spans="1:19" x14ac:dyDescent="0.3">
      <c r="A23" s="63" t="s">
        <v>281</v>
      </c>
      <c r="B23" s="64">
        <f>VLOOKUP($A23,'Return Data'!$B$7:$R$2843,3,0)</f>
        <v>44315</v>
      </c>
      <c r="C23" s="65">
        <f>VLOOKUP($A23,'Return Data'!$B$7:$R$2843,4,0)</f>
        <v>46.052999999999997</v>
      </c>
      <c r="D23" s="65">
        <f>VLOOKUP($A23,'Return Data'!$B$7:$R$2843,10,0)</f>
        <v>9.1900999999999993</v>
      </c>
      <c r="E23" s="66">
        <f t="shared" si="5"/>
        <v>47</v>
      </c>
      <c r="F23" s="65">
        <f>VLOOKUP($A23,'Return Data'!$B$7:$R$2843,11,0)</f>
        <v>27.349499999999999</v>
      </c>
      <c r="G23" s="66">
        <f t="shared" si="6"/>
        <v>54</v>
      </c>
      <c r="H23" s="65">
        <f>VLOOKUP($A23,'Return Data'!$B$7:$R$2843,12,0)</f>
        <v>34.521799999999999</v>
      </c>
      <c r="I23" s="66">
        <f t="shared" si="7"/>
        <v>50</v>
      </c>
      <c r="J23" s="65">
        <f>VLOOKUP($A23,'Return Data'!$B$7:$R$2843,13,0)</f>
        <v>51.888800000000003</v>
      </c>
      <c r="K23" s="66">
        <f t="shared" si="8"/>
        <v>53</v>
      </c>
      <c r="L23" s="65">
        <f>VLOOKUP($A23,'Return Data'!$B$7:$R$2843,17,0)</f>
        <v>11.9786</v>
      </c>
      <c r="M23" s="66">
        <f t="shared" si="9"/>
        <v>40</v>
      </c>
      <c r="N23" s="65">
        <f>VLOOKUP($A23,'Return Data'!$B$7:$R$2843,14,0)</f>
        <v>6.2069000000000001</v>
      </c>
      <c r="O23" s="66">
        <f t="shared" si="10"/>
        <v>40</v>
      </c>
      <c r="P23" s="65">
        <f>VLOOKUP($A23,'Return Data'!$B$7:$R$2843,15,0)</f>
        <v>12.2605</v>
      </c>
      <c r="Q23" s="66">
        <f t="shared" si="11"/>
        <v>27</v>
      </c>
      <c r="R23" s="65">
        <f>VLOOKUP($A23,'Return Data'!$B$7:$R$2843,16,0)</f>
        <v>11.2516</v>
      </c>
      <c r="S23" s="67">
        <f t="shared" si="12"/>
        <v>44</v>
      </c>
    </row>
    <row r="24" spans="1:19" x14ac:dyDescent="0.3">
      <c r="A24" s="63" t="s">
        <v>282</v>
      </c>
      <c r="B24" s="64">
        <f>VLOOKUP($A24,'Return Data'!$B$7:$R$2843,3,0)</f>
        <v>44315</v>
      </c>
      <c r="C24" s="65">
        <f>VLOOKUP($A24,'Return Data'!$B$7:$R$2843,4,0)</f>
        <v>485.96</v>
      </c>
      <c r="D24" s="65">
        <f>VLOOKUP($A24,'Return Data'!$B$7:$R$2843,10,0)</f>
        <v>10.5686</v>
      </c>
      <c r="E24" s="66">
        <f t="shared" si="5"/>
        <v>35</v>
      </c>
      <c r="F24" s="65">
        <f>VLOOKUP($A24,'Return Data'!$B$7:$R$2843,11,0)</f>
        <v>32.808599999999998</v>
      </c>
      <c r="G24" s="66">
        <f t="shared" si="6"/>
        <v>27</v>
      </c>
      <c r="H24" s="65">
        <f>VLOOKUP($A24,'Return Data'!$B$7:$R$2843,12,0)</f>
        <v>38.398899999999998</v>
      </c>
      <c r="I24" s="66">
        <f t="shared" si="7"/>
        <v>36</v>
      </c>
      <c r="J24" s="65">
        <f>VLOOKUP($A24,'Return Data'!$B$7:$R$2843,13,0)</f>
        <v>59.892099999999999</v>
      </c>
      <c r="K24" s="66">
        <f t="shared" si="8"/>
        <v>32</v>
      </c>
      <c r="L24" s="65">
        <f>VLOOKUP($A24,'Return Data'!$B$7:$R$2843,17,0)</f>
        <v>12.724299999999999</v>
      </c>
      <c r="M24" s="66">
        <f t="shared" si="9"/>
        <v>35</v>
      </c>
      <c r="N24" s="65">
        <f>VLOOKUP($A24,'Return Data'!$B$7:$R$2843,14,0)</f>
        <v>10.435700000000001</v>
      </c>
      <c r="O24" s="66">
        <f t="shared" si="10"/>
        <v>20</v>
      </c>
      <c r="P24" s="65">
        <f>VLOOKUP($A24,'Return Data'!$B$7:$R$2843,15,0)</f>
        <v>12.975300000000001</v>
      </c>
      <c r="Q24" s="66">
        <f t="shared" si="11"/>
        <v>22</v>
      </c>
      <c r="R24" s="65">
        <f>VLOOKUP($A24,'Return Data'!$B$7:$R$2843,16,0)</f>
        <v>19.5884</v>
      </c>
      <c r="S24" s="67">
        <f t="shared" si="12"/>
        <v>10</v>
      </c>
    </row>
    <row r="25" spans="1:19" x14ac:dyDescent="0.3">
      <c r="A25" s="63" t="s">
        <v>283</v>
      </c>
      <c r="B25" s="64">
        <f>VLOOKUP($A25,'Return Data'!$B$7:$R$2843,3,0)</f>
        <v>44315</v>
      </c>
      <c r="C25" s="65">
        <f>VLOOKUP($A25,'Return Data'!$B$7:$R$2843,4,0)</f>
        <v>13.12</v>
      </c>
      <c r="D25" s="65">
        <f>VLOOKUP($A25,'Return Data'!$B$7:$R$2843,10,0)</f>
        <v>7.3650000000000002</v>
      </c>
      <c r="E25" s="66">
        <f t="shared" si="5"/>
        <v>62</v>
      </c>
      <c r="F25" s="65">
        <f>VLOOKUP($A25,'Return Data'!$B$7:$R$2843,11,0)</f>
        <v>28.375699999999998</v>
      </c>
      <c r="G25" s="66">
        <f t="shared" si="6"/>
        <v>49</v>
      </c>
      <c r="H25" s="65">
        <f>VLOOKUP($A25,'Return Data'!$B$7:$R$2843,12,0)</f>
        <v>39.5745</v>
      </c>
      <c r="I25" s="66">
        <f t="shared" si="7"/>
        <v>30</v>
      </c>
      <c r="J25" s="65">
        <f>VLOOKUP($A25,'Return Data'!$B$7:$R$2843,13,0)</f>
        <v>56.563200000000002</v>
      </c>
      <c r="K25" s="66">
        <f t="shared" si="8"/>
        <v>46</v>
      </c>
      <c r="L25" s="65">
        <f>VLOOKUP($A25,'Return Data'!$B$7:$R$2843,17,0)</f>
        <v>10.516999999999999</v>
      </c>
      <c r="M25" s="66">
        <f t="shared" si="9"/>
        <v>47</v>
      </c>
      <c r="N25" s="65"/>
      <c r="O25" s="66"/>
      <c r="P25" s="65"/>
      <c r="Q25" s="66"/>
      <c r="R25" s="65">
        <f>VLOOKUP($A25,'Return Data'!$B$7:$R$2843,16,0)</f>
        <v>9.1422000000000008</v>
      </c>
      <c r="S25" s="67">
        <f t="shared" si="12"/>
        <v>53</v>
      </c>
    </row>
    <row r="26" spans="1:19" x14ac:dyDescent="0.3">
      <c r="A26" s="63" t="s">
        <v>284</v>
      </c>
      <c r="B26" s="64">
        <f>VLOOKUP($A26,'Return Data'!$B$7:$R$2843,3,0)</f>
        <v>44315</v>
      </c>
      <c r="C26" s="65">
        <f>VLOOKUP($A26,'Return Data'!$B$7:$R$2843,4,0)</f>
        <v>32.08</v>
      </c>
      <c r="D26" s="65">
        <f>VLOOKUP($A26,'Return Data'!$B$7:$R$2843,10,0)</f>
        <v>7.8319000000000001</v>
      </c>
      <c r="E26" s="66">
        <f t="shared" si="5"/>
        <v>58</v>
      </c>
      <c r="F26" s="65">
        <f>VLOOKUP($A26,'Return Data'!$B$7:$R$2843,11,0)</f>
        <v>23.622399999999999</v>
      </c>
      <c r="G26" s="66">
        <f t="shared" si="6"/>
        <v>58</v>
      </c>
      <c r="H26" s="65">
        <f>VLOOKUP($A26,'Return Data'!$B$7:$R$2843,12,0)</f>
        <v>30.406500000000001</v>
      </c>
      <c r="I26" s="66">
        <f t="shared" si="7"/>
        <v>59</v>
      </c>
      <c r="J26" s="65">
        <f>VLOOKUP($A26,'Return Data'!$B$7:$R$2843,13,0)</f>
        <v>37.800699999999999</v>
      </c>
      <c r="K26" s="66">
        <f t="shared" si="8"/>
        <v>65</v>
      </c>
      <c r="L26" s="65">
        <f>VLOOKUP($A26,'Return Data'!$B$7:$R$2843,17,0)</f>
        <v>10.930199999999999</v>
      </c>
      <c r="M26" s="66">
        <f t="shared" si="9"/>
        <v>44</v>
      </c>
      <c r="N26" s="65">
        <f>VLOOKUP($A26,'Return Data'!$B$7:$R$2843,14,0)</f>
        <v>4.5636000000000001</v>
      </c>
      <c r="O26" s="66">
        <f t="shared" si="10"/>
        <v>47</v>
      </c>
      <c r="P26" s="65">
        <f>VLOOKUP($A26,'Return Data'!$B$7:$R$2843,15,0)</f>
        <v>10.327500000000001</v>
      </c>
      <c r="Q26" s="66">
        <f t="shared" si="11"/>
        <v>38</v>
      </c>
      <c r="R26" s="65">
        <f>VLOOKUP($A26,'Return Data'!$B$7:$R$2843,16,0)</f>
        <v>16.4864</v>
      </c>
      <c r="S26" s="67">
        <f t="shared" si="12"/>
        <v>18</v>
      </c>
    </row>
    <row r="27" spans="1:19" x14ac:dyDescent="0.3">
      <c r="A27" s="63" t="s">
        <v>285</v>
      </c>
      <c r="B27" s="64">
        <f>VLOOKUP($A27,'Return Data'!$B$7:$R$2843,3,0)</f>
        <v>44315</v>
      </c>
      <c r="C27" s="65">
        <f>VLOOKUP($A27,'Return Data'!$B$7:$R$2843,4,0)</f>
        <v>77.87</v>
      </c>
      <c r="D27" s="65">
        <f>VLOOKUP($A27,'Return Data'!$B$7:$R$2843,10,0)</f>
        <v>17.949100000000001</v>
      </c>
      <c r="E27" s="66">
        <f t="shared" si="5"/>
        <v>7</v>
      </c>
      <c r="F27" s="65">
        <f>VLOOKUP($A27,'Return Data'!$B$7:$R$2843,11,0)</f>
        <v>44.257100000000001</v>
      </c>
      <c r="G27" s="66">
        <f t="shared" si="6"/>
        <v>6</v>
      </c>
      <c r="H27" s="65">
        <f>VLOOKUP($A27,'Return Data'!$B$7:$R$2843,12,0)</f>
        <v>55.677700000000002</v>
      </c>
      <c r="I27" s="66">
        <f t="shared" si="7"/>
        <v>10</v>
      </c>
      <c r="J27" s="65">
        <f>VLOOKUP($A27,'Return Data'!$B$7:$R$2843,13,0)</f>
        <v>82.536299999999997</v>
      </c>
      <c r="K27" s="66">
        <f t="shared" si="8"/>
        <v>9</v>
      </c>
      <c r="L27" s="65">
        <f>VLOOKUP($A27,'Return Data'!$B$7:$R$2843,17,0)</f>
        <v>17.233599999999999</v>
      </c>
      <c r="M27" s="66">
        <f t="shared" si="9"/>
        <v>18</v>
      </c>
      <c r="N27" s="65">
        <f>VLOOKUP($A27,'Return Data'!$B$7:$R$2843,14,0)</f>
        <v>9.1644000000000005</v>
      </c>
      <c r="O27" s="66">
        <f t="shared" si="10"/>
        <v>25</v>
      </c>
      <c r="P27" s="65">
        <f>VLOOKUP($A27,'Return Data'!$B$7:$R$2843,15,0)</f>
        <v>15.922700000000001</v>
      </c>
      <c r="Q27" s="66">
        <f t="shared" si="11"/>
        <v>8</v>
      </c>
      <c r="R27" s="65">
        <f>VLOOKUP($A27,'Return Data'!$B$7:$R$2843,16,0)</f>
        <v>18.083100000000002</v>
      </c>
      <c r="S27" s="67">
        <f t="shared" si="12"/>
        <v>15</v>
      </c>
    </row>
    <row r="28" spans="1:19" x14ac:dyDescent="0.3">
      <c r="A28" s="63" t="s">
        <v>286</v>
      </c>
      <c r="B28" s="64">
        <f>VLOOKUP($A28,'Return Data'!$B$7:$R$2843,3,0)</f>
        <v>44315</v>
      </c>
      <c r="C28" s="65">
        <f>VLOOKUP($A28,'Return Data'!$B$7:$R$2843,4,0)</f>
        <v>11.42</v>
      </c>
      <c r="D28" s="65">
        <f>VLOOKUP($A28,'Return Data'!$B$7:$R$2843,10,0)</f>
        <v>6.6292999999999997</v>
      </c>
      <c r="E28" s="66">
        <f t="shared" si="5"/>
        <v>65</v>
      </c>
      <c r="F28" s="65">
        <f>VLOOKUP($A28,'Return Data'!$B$7:$R$2843,11,0)</f>
        <v>20.2105</v>
      </c>
      <c r="G28" s="66">
        <f t="shared" si="6"/>
        <v>65</v>
      </c>
      <c r="H28" s="65">
        <f>VLOOKUP($A28,'Return Data'!$B$7:$R$2843,12,0)</f>
        <v>26.8889</v>
      </c>
      <c r="I28" s="66">
        <f t="shared" si="7"/>
        <v>63</v>
      </c>
      <c r="J28" s="65">
        <f>VLOOKUP($A28,'Return Data'!$B$7:$R$2843,13,0)</f>
        <v>41.336599999999997</v>
      </c>
      <c r="K28" s="66">
        <f t="shared" si="8"/>
        <v>62</v>
      </c>
      <c r="L28" s="65">
        <f>VLOOKUP($A28,'Return Data'!$B$7:$R$2843,17,0)</f>
        <v>8.9037000000000006</v>
      </c>
      <c r="M28" s="66">
        <f t="shared" si="9"/>
        <v>59</v>
      </c>
      <c r="N28" s="65"/>
      <c r="O28" s="66"/>
      <c r="P28" s="65"/>
      <c r="Q28" s="66"/>
      <c r="R28" s="65">
        <f>VLOOKUP($A28,'Return Data'!$B$7:$R$2843,16,0)</f>
        <v>4.0593000000000004</v>
      </c>
      <c r="S28" s="67">
        <f t="shared" si="12"/>
        <v>60</v>
      </c>
    </row>
    <row r="29" spans="1:19" x14ac:dyDescent="0.3">
      <c r="A29" s="63" t="s">
        <v>287</v>
      </c>
      <c r="B29" s="64">
        <f>VLOOKUP($A29,'Return Data'!$B$7:$R$2843,3,0)</f>
        <v>44315</v>
      </c>
      <c r="C29" s="65">
        <f>VLOOKUP($A29,'Return Data'!$B$7:$R$2843,4,0)</f>
        <v>68.78</v>
      </c>
      <c r="D29" s="65">
        <f>VLOOKUP($A29,'Return Data'!$B$7:$R$2843,10,0)</f>
        <v>9.14</v>
      </c>
      <c r="E29" s="66">
        <f t="shared" si="5"/>
        <v>48</v>
      </c>
      <c r="F29" s="65">
        <f>VLOOKUP($A29,'Return Data'!$B$7:$R$2843,11,0)</f>
        <v>27.654</v>
      </c>
      <c r="G29" s="66">
        <f t="shared" si="6"/>
        <v>52</v>
      </c>
      <c r="H29" s="65">
        <f>VLOOKUP($A29,'Return Data'!$B$7:$R$2843,12,0)</f>
        <v>34.441000000000003</v>
      </c>
      <c r="I29" s="66">
        <f t="shared" si="7"/>
        <v>51</v>
      </c>
      <c r="J29" s="65">
        <f>VLOOKUP($A29,'Return Data'!$B$7:$R$2843,13,0)</f>
        <v>52.201799999999999</v>
      </c>
      <c r="K29" s="66">
        <f t="shared" si="8"/>
        <v>52</v>
      </c>
      <c r="L29" s="65">
        <f>VLOOKUP($A29,'Return Data'!$B$7:$R$2843,17,0)</f>
        <v>16.2059</v>
      </c>
      <c r="M29" s="66">
        <f t="shared" si="9"/>
        <v>22</v>
      </c>
      <c r="N29" s="65">
        <f>VLOOKUP($A29,'Return Data'!$B$7:$R$2843,14,0)</f>
        <v>11.0207</v>
      </c>
      <c r="O29" s="66">
        <f t="shared" si="10"/>
        <v>16</v>
      </c>
      <c r="P29" s="65">
        <f>VLOOKUP($A29,'Return Data'!$B$7:$R$2843,15,0)</f>
        <v>14.8544</v>
      </c>
      <c r="Q29" s="66">
        <f t="shared" si="11"/>
        <v>14</v>
      </c>
      <c r="R29" s="65">
        <f>VLOOKUP($A29,'Return Data'!$B$7:$R$2843,16,0)</f>
        <v>14.390599999999999</v>
      </c>
      <c r="S29" s="67">
        <f t="shared" si="12"/>
        <v>27</v>
      </c>
    </row>
    <row r="30" spans="1:19" x14ac:dyDescent="0.3">
      <c r="A30" s="63" t="s">
        <v>288</v>
      </c>
      <c r="B30" s="64">
        <f>VLOOKUP($A30,'Return Data'!$B$7:$R$2843,3,0)</f>
        <v>44315</v>
      </c>
      <c r="C30" s="65">
        <f>VLOOKUP($A30,'Return Data'!$B$7:$R$2843,4,0)</f>
        <v>13.116199999999999</v>
      </c>
      <c r="D30" s="65">
        <f>VLOOKUP($A30,'Return Data'!$B$7:$R$2843,10,0)</f>
        <v>11.7699</v>
      </c>
      <c r="E30" s="66">
        <f t="shared" si="5"/>
        <v>27</v>
      </c>
      <c r="F30" s="65">
        <f>VLOOKUP($A30,'Return Data'!$B$7:$R$2843,11,0)</f>
        <v>30.814</v>
      </c>
      <c r="G30" s="66">
        <f t="shared" si="6"/>
        <v>32</v>
      </c>
      <c r="H30" s="65">
        <f>VLOOKUP($A30,'Return Data'!$B$7:$R$2843,12,0)</f>
        <v>38.869199999999999</v>
      </c>
      <c r="I30" s="66">
        <f t="shared" ref="I30" si="14">RANK(H30,H$8:H$73,0)</f>
        <v>35</v>
      </c>
      <c r="J30" s="65">
        <f>VLOOKUP($A30,'Return Data'!$B$7:$R$2843,13,0)</f>
        <v>58.774500000000003</v>
      </c>
      <c r="K30" s="66">
        <f t="shared" ref="K30" si="15">RANK(J30,J$8:J$73,0)</f>
        <v>38</v>
      </c>
      <c r="L30" s="65"/>
      <c r="M30" s="66"/>
      <c r="N30" s="65"/>
      <c r="O30" s="66"/>
      <c r="P30" s="65"/>
      <c r="Q30" s="66"/>
      <c r="R30" s="65">
        <f>VLOOKUP($A30,'Return Data'!$B$7:$R$2843,16,0)</f>
        <v>19.377600000000001</v>
      </c>
      <c r="S30" s="67">
        <f t="shared" si="12"/>
        <v>12</v>
      </c>
    </row>
    <row r="31" spans="1:19" x14ac:dyDescent="0.3">
      <c r="A31" s="63" t="s">
        <v>289</v>
      </c>
      <c r="B31" s="64">
        <f>VLOOKUP($A31,'Return Data'!$B$7:$R$2843,3,0)</f>
        <v>44315</v>
      </c>
      <c r="C31" s="65">
        <f>VLOOKUP($A31,'Return Data'!$B$7:$R$2843,4,0)</f>
        <v>23.389600000000002</v>
      </c>
      <c r="D31" s="65">
        <f>VLOOKUP($A31,'Return Data'!$B$7:$R$2843,10,0)</f>
        <v>10.4533</v>
      </c>
      <c r="E31" s="66">
        <f t="shared" si="5"/>
        <v>37</v>
      </c>
      <c r="F31" s="65">
        <f>VLOOKUP($A31,'Return Data'!$B$7:$R$2843,11,0)</f>
        <v>29.992100000000001</v>
      </c>
      <c r="G31" s="66">
        <f t="shared" si="6"/>
        <v>36</v>
      </c>
      <c r="H31" s="65">
        <f>VLOOKUP($A31,'Return Data'!$B$7:$R$2843,12,0)</f>
        <v>40.896999999999998</v>
      </c>
      <c r="I31" s="66">
        <f t="shared" si="7"/>
        <v>26</v>
      </c>
      <c r="J31" s="65">
        <f>VLOOKUP($A31,'Return Data'!$B$7:$R$2843,13,0)</f>
        <v>63.569400000000002</v>
      </c>
      <c r="K31" s="66">
        <f t="shared" si="8"/>
        <v>25</v>
      </c>
      <c r="L31" s="65">
        <f>VLOOKUP($A31,'Return Data'!$B$7:$R$2843,17,0)</f>
        <v>17.380299999999998</v>
      </c>
      <c r="M31" s="66">
        <f t="shared" si="9"/>
        <v>16</v>
      </c>
      <c r="N31" s="65">
        <f>VLOOKUP($A31,'Return Data'!$B$7:$R$2843,14,0)</f>
        <v>12.01</v>
      </c>
      <c r="O31" s="66">
        <f t="shared" si="10"/>
        <v>13</v>
      </c>
      <c r="P31" s="65">
        <f>VLOOKUP($A31,'Return Data'!$B$7:$R$2843,15,0)</f>
        <v>16.544699999999999</v>
      </c>
      <c r="Q31" s="66">
        <f t="shared" si="11"/>
        <v>7</v>
      </c>
      <c r="R31" s="65">
        <f>VLOOKUP($A31,'Return Data'!$B$7:$R$2843,16,0)</f>
        <v>6.7077999999999998</v>
      </c>
      <c r="S31" s="67">
        <f t="shared" si="12"/>
        <v>55</v>
      </c>
    </row>
    <row r="32" spans="1:19" x14ac:dyDescent="0.3">
      <c r="A32" s="63" t="s">
        <v>290</v>
      </c>
      <c r="B32" s="64">
        <f>VLOOKUP($A32,'Return Data'!$B$7:$R$2843,3,0)</f>
        <v>44315</v>
      </c>
      <c r="C32" s="65">
        <f>VLOOKUP($A32,'Return Data'!$B$7:$R$2843,4,0)</f>
        <v>60.231000000000002</v>
      </c>
      <c r="D32" s="65">
        <f>VLOOKUP($A32,'Return Data'!$B$7:$R$2843,10,0)</f>
        <v>12.1996</v>
      </c>
      <c r="E32" s="66">
        <f t="shared" si="5"/>
        <v>24</v>
      </c>
      <c r="F32" s="65">
        <f>VLOOKUP($A32,'Return Data'!$B$7:$R$2843,11,0)</f>
        <v>30.686900000000001</v>
      </c>
      <c r="G32" s="66">
        <f t="shared" si="6"/>
        <v>34</v>
      </c>
      <c r="H32" s="65">
        <f>VLOOKUP($A32,'Return Data'!$B$7:$R$2843,12,0)</f>
        <v>39.510800000000003</v>
      </c>
      <c r="I32" s="66">
        <f t="shared" si="7"/>
        <v>32</v>
      </c>
      <c r="J32" s="65">
        <f>VLOOKUP($A32,'Return Data'!$B$7:$R$2843,13,0)</f>
        <v>58.219499999999996</v>
      </c>
      <c r="K32" s="66">
        <f t="shared" si="8"/>
        <v>39</v>
      </c>
      <c r="L32" s="65">
        <f>VLOOKUP($A32,'Return Data'!$B$7:$R$2843,17,0)</f>
        <v>16.392700000000001</v>
      </c>
      <c r="M32" s="66">
        <f t="shared" si="9"/>
        <v>21</v>
      </c>
      <c r="N32" s="65">
        <f>VLOOKUP($A32,'Return Data'!$B$7:$R$2843,14,0)</f>
        <v>13.080500000000001</v>
      </c>
      <c r="O32" s="66">
        <f t="shared" si="10"/>
        <v>9</v>
      </c>
      <c r="P32" s="65">
        <f>VLOOKUP($A32,'Return Data'!$B$7:$R$2843,15,0)</f>
        <v>15.482900000000001</v>
      </c>
      <c r="Q32" s="66">
        <f t="shared" si="11"/>
        <v>12</v>
      </c>
      <c r="R32" s="65">
        <f>VLOOKUP($A32,'Return Data'!$B$7:$R$2843,16,0)</f>
        <v>12.331799999999999</v>
      </c>
      <c r="S32" s="67">
        <f t="shared" si="12"/>
        <v>39</v>
      </c>
    </row>
    <row r="33" spans="1:19" x14ac:dyDescent="0.3">
      <c r="A33" s="63" t="s">
        <v>291</v>
      </c>
      <c r="B33" s="64">
        <f>VLOOKUP($A33,'Return Data'!$B$7:$R$2843,3,0)</f>
        <v>44315</v>
      </c>
      <c r="C33" s="65">
        <f>VLOOKUP($A33,'Return Data'!$B$7:$R$2843,4,0)</f>
        <v>68.063999999999993</v>
      </c>
      <c r="D33" s="65">
        <f>VLOOKUP($A33,'Return Data'!$B$7:$R$2843,10,0)</f>
        <v>11.7104</v>
      </c>
      <c r="E33" s="66">
        <f t="shared" si="5"/>
        <v>28</v>
      </c>
      <c r="F33" s="65">
        <f>VLOOKUP($A33,'Return Data'!$B$7:$R$2843,11,0)</f>
        <v>26.123899999999999</v>
      </c>
      <c r="G33" s="66">
        <f t="shared" si="6"/>
        <v>56</v>
      </c>
      <c r="H33" s="65">
        <f>VLOOKUP($A33,'Return Data'!$B$7:$R$2843,12,0)</f>
        <v>35.935000000000002</v>
      </c>
      <c r="I33" s="66">
        <f t="shared" si="7"/>
        <v>44</v>
      </c>
      <c r="J33" s="65">
        <f>VLOOKUP($A33,'Return Data'!$B$7:$R$2843,13,0)</f>
        <v>55.011499999999998</v>
      </c>
      <c r="K33" s="66">
        <f t="shared" si="8"/>
        <v>48</v>
      </c>
      <c r="L33" s="65">
        <f>VLOOKUP($A33,'Return Data'!$B$7:$R$2843,17,0)</f>
        <v>12.6175</v>
      </c>
      <c r="M33" s="66">
        <f t="shared" si="9"/>
        <v>36</v>
      </c>
      <c r="N33" s="65">
        <f>VLOOKUP($A33,'Return Data'!$B$7:$R$2843,14,0)</f>
        <v>5.8784000000000001</v>
      </c>
      <c r="O33" s="66">
        <f t="shared" si="10"/>
        <v>41</v>
      </c>
      <c r="P33" s="65">
        <f>VLOOKUP($A33,'Return Data'!$B$7:$R$2843,15,0)</f>
        <v>13.1616</v>
      </c>
      <c r="Q33" s="66">
        <f t="shared" si="11"/>
        <v>21</v>
      </c>
      <c r="R33" s="65">
        <f>VLOOKUP($A33,'Return Data'!$B$7:$R$2843,16,0)</f>
        <v>13.4688</v>
      </c>
      <c r="S33" s="67">
        <f t="shared" si="12"/>
        <v>33</v>
      </c>
    </row>
    <row r="34" spans="1:19" x14ac:dyDescent="0.3">
      <c r="A34" s="63" t="s">
        <v>292</v>
      </c>
      <c r="B34" s="64">
        <f>VLOOKUP($A34,'Return Data'!$B$7:$R$2843,3,0)</f>
        <v>44315</v>
      </c>
      <c r="C34" s="65">
        <f>VLOOKUP($A34,'Return Data'!$B$7:$R$2843,4,0)</f>
        <v>83.022000000000006</v>
      </c>
      <c r="D34" s="65">
        <f>VLOOKUP($A34,'Return Data'!$B$7:$R$2843,10,0)</f>
        <v>8.5015000000000001</v>
      </c>
      <c r="E34" s="66">
        <f t="shared" si="5"/>
        <v>52</v>
      </c>
      <c r="F34" s="65">
        <f>VLOOKUP($A34,'Return Data'!$B$7:$R$2843,11,0)</f>
        <v>23.183499999999999</v>
      </c>
      <c r="G34" s="66">
        <f t="shared" si="6"/>
        <v>59</v>
      </c>
      <c r="H34" s="65">
        <f>VLOOKUP($A34,'Return Data'!$B$7:$R$2843,12,0)</f>
        <v>34.054299999999998</v>
      </c>
      <c r="I34" s="66">
        <f t="shared" si="7"/>
        <v>52</v>
      </c>
      <c r="J34" s="65">
        <f>VLOOKUP($A34,'Return Data'!$B$7:$R$2843,13,0)</f>
        <v>47.310299999999998</v>
      </c>
      <c r="K34" s="66">
        <f t="shared" si="8"/>
        <v>60</v>
      </c>
      <c r="L34" s="65">
        <f>VLOOKUP($A34,'Return Data'!$B$7:$R$2843,17,0)</f>
        <v>12.0152</v>
      </c>
      <c r="M34" s="66">
        <f t="shared" si="9"/>
        <v>39</v>
      </c>
      <c r="N34" s="65">
        <f>VLOOKUP($A34,'Return Data'!$B$7:$R$2843,14,0)</f>
        <v>7.5358000000000001</v>
      </c>
      <c r="O34" s="66">
        <f t="shared" si="10"/>
        <v>33</v>
      </c>
      <c r="P34" s="65">
        <f>VLOOKUP($A34,'Return Data'!$B$7:$R$2843,15,0)</f>
        <v>12.686</v>
      </c>
      <c r="Q34" s="66">
        <f t="shared" si="11"/>
        <v>24</v>
      </c>
      <c r="R34" s="65">
        <f>VLOOKUP($A34,'Return Data'!$B$7:$R$2843,16,0)</f>
        <v>9.4430999999999994</v>
      </c>
      <c r="S34" s="67">
        <f t="shared" si="12"/>
        <v>52</v>
      </c>
    </row>
    <row r="35" spans="1:19" x14ac:dyDescent="0.3">
      <c r="A35" s="63" t="s">
        <v>435</v>
      </c>
      <c r="B35" s="64">
        <f>VLOOKUP($A35,'Return Data'!$B$7:$R$2843,3,0)</f>
        <v>44315</v>
      </c>
      <c r="C35" s="65">
        <f>VLOOKUP($A35,'Return Data'!$B$7:$R$2843,4,0)</f>
        <v>15.184200000000001</v>
      </c>
      <c r="D35" s="65">
        <f>VLOOKUP($A35,'Return Data'!$B$7:$R$2843,10,0)</f>
        <v>13.2727</v>
      </c>
      <c r="E35" s="66">
        <f t="shared" si="5"/>
        <v>20</v>
      </c>
      <c r="F35" s="65">
        <f>VLOOKUP($A35,'Return Data'!$B$7:$R$2843,11,0)</f>
        <v>33.975099999999998</v>
      </c>
      <c r="G35" s="66">
        <f t="shared" si="6"/>
        <v>23</v>
      </c>
      <c r="H35" s="65">
        <f>VLOOKUP($A35,'Return Data'!$B$7:$R$2843,12,0)</f>
        <v>39.529899999999998</v>
      </c>
      <c r="I35" s="66">
        <f t="shared" si="7"/>
        <v>31</v>
      </c>
      <c r="J35" s="65">
        <f>VLOOKUP($A35,'Return Data'!$B$7:$R$2843,13,0)</f>
        <v>56.845399999999998</v>
      </c>
      <c r="K35" s="66">
        <f t="shared" si="8"/>
        <v>44</v>
      </c>
      <c r="L35" s="65">
        <f>VLOOKUP($A35,'Return Data'!$B$7:$R$2843,17,0)</f>
        <v>14.332800000000001</v>
      </c>
      <c r="M35" s="66">
        <f t="shared" si="9"/>
        <v>29</v>
      </c>
      <c r="N35" s="65">
        <f>VLOOKUP($A35,'Return Data'!$B$7:$R$2843,14,0)</f>
        <v>8.6216000000000008</v>
      </c>
      <c r="O35" s="66">
        <f t="shared" si="10"/>
        <v>27</v>
      </c>
      <c r="P35" s="65"/>
      <c r="Q35" s="66"/>
      <c r="R35" s="65">
        <f>VLOOKUP($A35,'Return Data'!$B$7:$R$2843,16,0)</f>
        <v>9.6552000000000007</v>
      </c>
      <c r="S35" s="67">
        <f t="shared" si="12"/>
        <v>51</v>
      </c>
    </row>
    <row r="36" spans="1:19" x14ac:dyDescent="0.3">
      <c r="A36" s="63" t="s">
        <v>294</v>
      </c>
      <c r="B36" s="64">
        <f>VLOOKUP($A36,'Return Data'!$B$7:$R$2843,3,0)</f>
        <v>44315</v>
      </c>
      <c r="C36" s="65">
        <f>VLOOKUP($A36,'Return Data'!$B$7:$R$2843,4,0)</f>
        <v>25.853000000000002</v>
      </c>
      <c r="D36" s="65">
        <f>VLOOKUP($A36,'Return Data'!$B$7:$R$2843,10,0)</f>
        <v>12.404299999999999</v>
      </c>
      <c r="E36" s="66">
        <f t="shared" si="5"/>
        <v>23</v>
      </c>
      <c r="F36" s="65">
        <f>VLOOKUP($A36,'Return Data'!$B$7:$R$2843,11,0)</f>
        <v>32.3962</v>
      </c>
      <c r="G36" s="66">
        <f t="shared" si="6"/>
        <v>29</v>
      </c>
      <c r="H36" s="65">
        <f>VLOOKUP($A36,'Return Data'!$B$7:$R$2843,12,0)</f>
        <v>44.4544</v>
      </c>
      <c r="I36" s="66">
        <f t="shared" si="7"/>
        <v>18</v>
      </c>
      <c r="J36" s="65">
        <f>VLOOKUP($A36,'Return Data'!$B$7:$R$2843,13,0)</f>
        <v>67.030600000000007</v>
      </c>
      <c r="K36" s="66">
        <f t="shared" si="8"/>
        <v>17</v>
      </c>
      <c r="L36" s="65">
        <f>VLOOKUP($A36,'Return Data'!$B$7:$R$2843,17,0)</f>
        <v>20.768799999999999</v>
      </c>
      <c r="M36" s="66">
        <f t="shared" si="9"/>
        <v>12</v>
      </c>
      <c r="N36" s="65">
        <f>VLOOKUP($A36,'Return Data'!$B$7:$R$2843,14,0)</f>
        <v>16.032</v>
      </c>
      <c r="O36" s="66">
        <f t="shared" si="10"/>
        <v>6</v>
      </c>
      <c r="P36" s="65"/>
      <c r="Q36" s="66"/>
      <c r="R36" s="65">
        <f>VLOOKUP($A36,'Return Data'!$B$7:$R$2843,16,0)</f>
        <v>19.468399999999999</v>
      </c>
      <c r="S36" s="67">
        <f t="shared" si="12"/>
        <v>11</v>
      </c>
    </row>
    <row r="37" spans="1:19" x14ac:dyDescent="0.3">
      <c r="A37" s="63" t="s">
        <v>295</v>
      </c>
      <c r="B37" s="64">
        <f>VLOOKUP($A37,'Return Data'!$B$7:$R$2843,3,0)</f>
        <v>44315</v>
      </c>
      <c r="C37" s="65">
        <f>VLOOKUP($A37,'Return Data'!$B$7:$R$2843,4,0)</f>
        <v>22.366399999999999</v>
      </c>
      <c r="D37" s="65">
        <f>VLOOKUP($A37,'Return Data'!$B$7:$R$2843,10,0)</f>
        <v>10.335800000000001</v>
      </c>
      <c r="E37" s="66">
        <f t="shared" si="5"/>
        <v>39</v>
      </c>
      <c r="F37" s="65">
        <f>VLOOKUP($A37,'Return Data'!$B$7:$R$2843,11,0)</f>
        <v>32.668199999999999</v>
      </c>
      <c r="G37" s="66">
        <f t="shared" si="6"/>
        <v>28</v>
      </c>
      <c r="H37" s="65">
        <f>VLOOKUP($A37,'Return Data'!$B$7:$R$2843,12,0)</f>
        <v>37.9816</v>
      </c>
      <c r="I37" s="66">
        <f t="shared" si="7"/>
        <v>37</v>
      </c>
      <c r="J37" s="65">
        <f>VLOOKUP($A37,'Return Data'!$B$7:$R$2843,13,0)</f>
        <v>52.295400000000001</v>
      </c>
      <c r="K37" s="66">
        <f t="shared" si="8"/>
        <v>51</v>
      </c>
      <c r="L37" s="65">
        <f>VLOOKUP($A37,'Return Data'!$B$7:$R$2843,17,0)</f>
        <v>14.757</v>
      </c>
      <c r="M37" s="66">
        <f t="shared" si="9"/>
        <v>25</v>
      </c>
      <c r="N37" s="65">
        <f>VLOOKUP($A37,'Return Data'!$B$7:$R$2843,14,0)</f>
        <v>6.8052000000000001</v>
      </c>
      <c r="O37" s="66">
        <f t="shared" si="10"/>
        <v>35</v>
      </c>
      <c r="P37" s="65">
        <f>VLOOKUP($A37,'Return Data'!$B$7:$R$2843,15,0)</f>
        <v>15.1737</v>
      </c>
      <c r="Q37" s="66">
        <f t="shared" si="11"/>
        <v>13</v>
      </c>
      <c r="R37" s="65">
        <f>VLOOKUP($A37,'Return Data'!$B$7:$R$2843,16,0)</f>
        <v>13.6898</v>
      </c>
      <c r="S37" s="67">
        <f t="shared" si="12"/>
        <v>32</v>
      </c>
    </row>
    <row r="38" spans="1:19" x14ac:dyDescent="0.3">
      <c r="A38" s="63" t="s">
        <v>296</v>
      </c>
      <c r="B38" s="64">
        <f>VLOOKUP($A38,'Return Data'!$B$7:$R$2843,3,0)</f>
        <v>44315</v>
      </c>
      <c r="C38" s="65">
        <f>VLOOKUP($A38,'Return Data'!$B$7:$R$2843,4,0)</f>
        <v>63.487000000000002</v>
      </c>
      <c r="D38" s="65">
        <f>VLOOKUP($A38,'Return Data'!$B$7:$R$2843,10,0)</f>
        <v>15.6022</v>
      </c>
      <c r="E38" s="66">
        <f t="shared" si="5"/>
        <v>17</v>
      </c>
      <c r="F38" s="65">
        <f>VLOOKUP($A38,'Return Data'!$B$7:$R$2843,11,0)</f>
        <v>38.627299999999998</v>
      </c>
      <c r="G38" s="66">
        <f t="shared" si="6"/>
        <v>13</v>
      </c>
      <c r="H38" s="65">
        <f>VLOOKUP($A38,'Return Data'!$B$7:$R$2843,12,0)</f>
        <v>44.106499999999997</v>
      </c>
      <c r="I38" s="66">
        <f t="shared" si="7"/>
        <v>20</v>
      </c>
      <c r="J38" s="65">
        <f>VLOOKUP($A38,'Return Data'!$B$7:$R$2843,13,0)</f>
        <v>61.081800000000001</v>
      </c>
      <c r="K38" s="66">
        <f t="shared" si="8"/>
        <v>28</v>
      </c>
      <c r="L38" s="65">
        <f>VLOOKUP($A38,'Return Data'!$B$7:$R$2843,17,0)</f>
        <v>5.9774000000000003</v>
      </c>
      <c r="M38" s="66">
        <f t="shared" si="9"/>
        <v>62</v>
      </c>
      <c r="N38" s="65">
        <f>VLOOKUP($A38,'Return Data'!$B$7:$R$2843,14,0)</f>
        <v>1.6001000000000001</v>
      </c>
      <c r="O38" s="66">
        <f t="shared" si="10"/>
        <v>49</v>
      </c>
      <c r="P38" s="65">
        <f>VLOOKUP($A38,'Return Data'!$B$7:$R$2843,15,0)</f>
        <v>7.7331000000000003</v>
      </c>
      <c r="Q38" s="66">
        <f t="shared" si="11"/>
        <v>39</v>
      </c>
      <c r="R38" s="65">
        <f>VLOOKUP($A38,'Return Data'!$B$7:$R$2843,16,0)</f>
        <v>12.5665</v>
      </c>
      <c r="S38" s="67">
        <f t="shared" si="12"/>
        <v>37</v>
      </c>
    </row>
    <row r="39" spans="1:19" x14ac:dyDescent="0.3">
      <c r="A39" s="63" t="s">
        <v>297</v>
      </c>
      <c r="B39" s="64">
        <f>VLOOKUP($A39,'Return Data'!$B$7:$R$2843,3,0)</f>
        <v>44315</v>
      </c>
      <c r="C39" s="65">
        <f>VLOOKUP($A39,'Return Data'!$B$7:$R$2843,4,0)</f>
        <v>14.9923</v>
      </c>
      <c r="D39" s="65">
        <f>VLOOKUP($A39,'Return Data'!$B$7:$R$2843,10,0)</f>
        <v>8.1742000000000008</v>
      </c>
      <c r="E39" s="66">
        <f t="shared" si="5"/>
        <v>57</v>
      </c>
      <c r="F39" s="65">
        <f>VLOOKUP($A39,'Return Data'!$B$7:$R$2843,11,0)</f>
        <v>22.527200000000001</v>
      </c>
      <c r="G39" s="66">
        <f t="shared" si="6"/>
        <v>61</v>
      </c>
      <c r="H39" s="65">
        <f>VLOOKUP($A39,'Return Data'!$B$7:$R$2843,12,0)</f>
        <v>32.499299999999998</v>
      </c>
      <c r="I39" s="66">
        <f t="shared" ref="I39" si="16">RANK(H39,H$8:H$73,0)</f>
        <v>55</v>
      </c>
      <c r="J39" s="65">
        <f>VLOOKUP($A39,'Return Data'!$B$7:$R$2843,13,0)</f>
        <v>64.618499999999997</v>
      </c>
      <c r="K39" s="66">
        <f t="shared" ref="K39" si="17">RANK(J39,J$8:J$73,0)</f>
        <v>22</v>
      </c>
      <c r="L39" s="65"/>
      <c r="M39" s="66"/>
      <c r="N39" s="65"/>
      <c r="O39" s="66"/>
      <c r="P39" s="65"/>
      <c r="Q39" s="66"/>
      <c r="R39" s="65">
        <f>VLOOKUP($A39,'Return Data'!$B$7:$R$2843,16,0)</f>
        <v>25.754200000000001</v>
      </c>
      <c r="S39" s="67">
        <f t="shared" si="12"/>
        <v>1</v>
      </c>
    </row>
    <row r="40" spans="1:19" x14ac:dyDescent="0.3">
      <c r="A40" s="63" t="s">
        <v>298</v>
      </c>
      <c r="B40" s="64">
        <f>VLOOKUP($A40,'Return Data'!$B$7:$R$2843,3,0)</f>
        <v>44315</v>
      </c>
      <c r="C40" s="65">
        <f>VLOOKUP($A40,'Return Data'!$B$7:$R$2843,4,0)</f>
        <v>19.09</v>
      </c>
      <c r="D40" s="65">
        <f>VLOOKUP($A40,'Return Data'!$B$7:$R$2843,10,0)</f>
        <v>11.5722</v>
      </c>
      <c r="E40" s="66">
        <f t="shared" si="5"/>
        <v>30</v>
      </c>
      <c r="F40" s="65">
        <f>VLOOKUP($A40,'Return Data'!$B$7:$R$2843,11,0)</f>
        <v>34.058999999999997</v>
      </c>
      <c r="G40" s="66">
        <f t="shared" si="6"/>
        <v>22</v>
      </c>
      <c r="H40" s="65">
        <f>VLOOKUP($A40,'Return Data'!$B$7:$R$2843,12,0)</f>
        <v>37.734499999999997</v>
      </c>
      <c r="I40" s="66">
        <f t="shared" si="7"/>
        <v>38</v>
      </c>
      <c r="J40" s="65">
        <f>VLOOKUP($A40,'Return Data'!$B$7:$R$2843,13,0)</f>
        <v>59.8827</v>
      </c>
      <c r="K40" s="66">
        <f t="shared" si="8"/>
        <v>33</v>
      </c>
      <c r="L40" s="65">
        <f>VLOOKUP($A40,'Return Data'!$B$7:$R$2843,17,0)</f>
        <v>15.0901</v>
      </c>
      <c r="M40" s="66">
        <f t="shared" si="9"/>
        <v>24</v>
      </c>
      <c r="N40" s="65">
        <f>VLOOKUP($A40,'Return Data'!$B$7:$R$2843,14,0)</f>
        <v>10.157</v>
      </c>
      <c r="O40" s="66">
        <f t="shared" si="10"/>
        <v>21</v>
      </c>
      <c r="P40" s="65"/>
      <c r="Q40" s="66"/>
      <c r="R40" s="65">
        <f>VLOOKUP($A40,'Return Data'!$B$7:$R$2843,16,0)</f>
        <v>12.7544</v>
      </c>
      <c r="S40" s="67">
        <f t="shared" si="12"/>
        <v>36</v>
      </c>
    </row>
    <row r="41" spans="1:19" x14ac:dyDescent="0.3">
      <c r="A41" s="63" t="s">
        <v>299</v>
      </c>
      <c r="B41" s="64">
        <f>VLOOKUP($A41,'Return Data'!$B$7:$R$2843,3,0)</f>
        <v>44315</v>
      </c>
      <c r="C41" s="65">
        <f>VLOOKUP($A41,'Return Data'!$B$7:$R$2843,4,0)</f>
        <v>736.16740460279595</v>
      </c>
      <c r="D41" s="65">
        <f>VLOOKUP($A41,'Return Data'!$B$7:$R$2843,10,0)</f>
        <v>8.8429000000000002</v>
      </c>
      <c r="E41" s="66">
        <f t="shared" si="5"/>
        <v>49</v>
      </c>
      <c r="F41" s="65">
        <f>VLOOKUP($A41,'Return Data'!$B$7:$R$2843,11,0)</f>
        <v>29.459299999999999</v>
      </c>
      <c r="G41" s="66">
        <f t="shared" si="6"/>
        <v>41</v>
      </c>
      <c r="H41" s="65">
        <f>VLOOKUP($A41,'Return Data'!$B$7:$R$2843,12,0)</f>
        <v>36.469000000000001</v>
      </c>
      <c r="I41" s="66">
        <f t="shared" si="7"/>
        <v>41</v>
      </c>
      <c r="J41" s="65">
        <f>VLOOKUP($A41,'Return Data'!$B$7:$R$2843,13,0)</f>
        <v>57.494100000000003</v>
      </c>
      <c r="K41" s="66">
        <f t="shared" si="8"/>
        <v>41</v>
      </c>
      <c r="L41" s="65">
        <f>VLOOKUP($A41,'Return Data'!$B$7:$R$2843,17,0)</f>
        <v>12.332100000000001</v>
      </c>
      <c r="M41" s="66">
        <f t="shared" si="9"/>
        <v>38</v>
      </c>
      <c r="N41" s="65">
        <f>VLOOKUP($A41,'Return Data'!$B$7:$R$2843,14,0)</f>
        <v>6.5762999999999998</v>
      </c>
      <c r="O41" s="66">
        <f t="shared" si="10"/>
        <v>38</v>
      </c>
      <c r="P41" s="65">
        <f>VLOOKUP($A41,'Return Data'!$B$7:$R$2843,15,0)</f>
        <v>11.301399999999999</v>
      </c>
      <c r="Q41" s="66">
        <f t="shared" si="11"/>
        <v>32</v>
      </c>
      <c r="R41" s="65">
        <f>VLOOKUP($A41,'Return Data'!$B$7:$R$2843,16,0)</f>
        <v>18.6844</v>
      </c>
      <c r="S41" s="67">
        <f t="shared" si="12"/>
        <v>14</v>
      </c>
    </row>
    <row r="42" spans="1:19" x14ac:dyDescent="0.3">
      <c r="A42" s="63" t="s">
        <v>300</v>
      </c>
      <c r="B42" s="64">
        <f>VLOOKUP($A42,'Return Data'!$B$7:$R$2843,3,0)</f>
        <v>44315</v>
      </c>
      <c r="C42" s="65">
        <f>VLOOKUP($A42,'Return Data'!$B$7:$R$2843,4,0)</f>
        <v>401.74299014867597</v>
      </c>
      <c r="D42" s="65">
        <f>VLOOKUP($A42,'Return Data'!$B$7:$R$2843,10,0)</f>
        <v>8.7642000000000007</v>
      </c>
      <c r="E42" s="66">
        <f t="shared" si="5"/>
        <v>50</v>
      </c>
      <c r="F42" s="65">
        <f>VLOOKUP($A42,'Return Data'!$B$7:$R$2843,11,0)</f>
        <v>29.325500000000002</v>
      </c>
      <c r="G42" s="66">
        <f t="shared" si="6"/>
        <v>43</v>
      </c>
      <c r="H42" s="65">
        <f>VLOOKUP($A42,'Return Data'!$B$7:$R$2843,12,0)</f>
        <v>36.120600000000003</v>
      </c>
      <c r="I42" s="66">
        <f t="shared" si="7"/>
        <v>43</v>
      </c>
      <c r="J42" s="65">
        <f>VLOOKUP($A42,'Return Data'!$B$7:$R$2843,13,0)</f>
        <v>56.898800000000001</v>
      </c>
      <c r="K42" s="66">
        <f t="shared" si="8"/>
        <v>43</v>
      </c>
      <c r="L42" s="65">
        <f>VLOOKUP($A42,'Return Data'!$B$7:$R$2843,17,0)</f>
        <v>12.575699999999999</v>
      </c>
      <c r="M42" s="66">
        <f t="shared" si="9"/>
        <v>37</v>
      </c>
      <c r="N42" s="65">
        <f>VLOOKUP($A42,'Return Data'!$B$7:$R$2843,14,0)</f>
        <v>6.5319000000000003</v>
      </c>
      <c r="O42" s="66">
        <f t="shared" si="10"/>
        <v>39</v>
      </c>
      <c r="P42" s="65">
        <f>VLOOKUP($A42,'Return Data'!$B$7:$R$2843,15,0)</f>
        <v>14.4686</v>
      </c>
      <c r="Q42" s="66">
        <f t="shared" si="11"/>
        <v>16</v>
      </c>
      <c r="R42" s="65">
        <f>VLOOKUP($A42,'Return Data'!$B$7:$R$2843,16,0)</f>
        <v>15.8545</v>
      </c>
      <c r="S42" s="67">
        <f t="shared" si="12"/>
        <v>20</v>
      </c>
    </row>
    <row r="43" spans="1:19" x14ac:dyDescent="0.3">
      <c r="A43" s="63" t="s">
        <v>301</v>
      </c>
      <c r="B43" s="64">
        <f>VLOOKUP($A43,'Return Data'!$B$7:$R$2843,3,0)</f>
        <v>44315</v>
      </c>
      <c r="C43" s="65">
        <f>VLOOKUP($A43,'Return Data'!$B$7:$R$2843,4,0)</f>
        <v>170.98859999999999</v>
      </c>
      <c r="D43" s="65">
        <f>VLOOKUP($A43,'Return Data'!$B$7:$R$2843,10,0)</f>
        <v>23.0791</v>
      </c>
      <c r="E43" s="66">
        <f t="shared" si="5"/>
        <v>1</v>
      </c>
      <c r="F43" s="65">
        <f>VLOOKUP($A43,'Return Data'!$B$7:$R$2843,11,0)</f>
        <v>47.527700000000003</v>
      </c>
      <c r="G43" s="66">
        <f t="shared" si="6"/>
        <v>1</v>
      </c>
      <c r="H43" s="65">
        <f>VLOOKUP($A43,'Return Data'!$B$7:$R$2843,12,0)</f>
        <v>70.732299999999995</v>
      </c>
      <c r="I43" s="66">
        <f t="shared" si="7"/>
        <v>1</v>
      </c>
      <c r="J43" s="65">
        <f>VLOOKUP($A43,'Return Data'!$B$7:$R$2843,13,0)</f>
        <v>114.24</v>
      </c>
      <c r="K43" s="66">
        <f t="shared" si="8"/>
        <v>1</v>
      </c>
      <c r="L43" s="65">
        <f>VLOOKUP($A43,'Return Data'!$B$7:$R$2843,17,0)</f>
        <v>34.787799999999997</v>
      </c>
      <c r="M43" s="66">
        <f t="shared" si="9"/>
        <v>2</v>
      </c>
      <c r="N43" s="65">
        <f>VLOOKUP($A43,'Return Data'!$B$7:$R$2843,14,0)</f>
        <v>22.671500000000002</v>
      </c>
      <c r="O43" s="66">
        <f t="shared" si="10"/>
        <v>2</v>
      </c>
      <c r="P43" s="65">
        <f>VLOOKUP($A43,'Return Data'!$B$7:$R$2843,15,0)</f>
        <v>22.253699999999998</v>
      </c>
      <c r="Q43" s="66">
        <f t="shared" si="11"/>
        <v>3</v>
      </c>
      <c r="R43" s="65">
        <f>VLOOKUP($A43,'Return Data'!$B$7:$R$2843,16,0)</f>
        <v>14.4072</v>
      </c>
      <c r="S43" s="67">
        <f t="shared" si="12"/>
        <v>26</v>
      </c>
    </row>
    <row r="44" spans="1:19" x14ac:dyDescent="0.3">
      <c r="A44" s="63" t="s">
        <v>302</v>
      </c>
      <c r="B44" s="64">
        <f>VLOOKUP($A44,'Return Data'!$B$7:$R$2843,3,0)</f>
        <v>44315</v>
      </c>
      <c r="C44" s="65">
        <f>VLOOKUP($A44,'Return Data'!$B$7:$R$2843,4,0)</f>
        <v>66.59</v>
      </c>
      <c r="D44" s="65">
        <f>VLOOKUP($A44,'Return Data'!$B$7:$R$2843,10,0)</f>
        <v>10.4312</v>
      </c>
      <c r="E44" s="66">
        <f t="shared" si="5"/>
        <v>38</v>
      </c>
      <c r="F44" s="65">
        <f>VLOOKUP($A44,'Return Data'!$B$7:$R$2843,11,0)</f>
        <v>32.228000000000002</v>
      </c>
      <c r="G44" s="66">
        <f t="shared" si="6"/>
        <v>30</v>
      </c>
      <c r="H44" s="65">
        <f>VLOOKUP($A44,'Return Data'!$B$7:$R$2843,12,0)</f>
        <v>40.722700000000003</v>
      </c>
      <c r="I44" s="66">
        <f t="shared" si="7"/>
        <v>27</v>
      </c>
      <c r="J44" s="65">
        <f>VLOOKUP($A44,'Return Data'!$B$7:$R$2843,13,0)</f>
        <v>63.6922</v>
      </c>
      <c r="K44" s="66">
        <f t="shared" si="8"/>
        <v>24</v>
      </c>
      <c r="L44" s="65">
        <f>VLOOKUP($A44,'Return Data'!$B$7:$R$2843,17,0)</f>
        <v>9.3545999999999996</v>
      </c>
      <c r="M44" s="66">
        <f t="shared" si="9"/>
        <v>57</v>
      </c>
      <c r="N44" s="65">
        <f>VLOOKUP($A44,'Return Data'!$B$7:$R$2843,14,0)</f>
        <v>8.1895000000000007</v>
      </c>
      <c r="O44" s="66">
        <f t="shared" si="10"/>
        <v>30</v>
      </c>
      <c r="P44" s="65">
        <f>VLOOKUP($A44,'Return Data'!$B$7:$R$2843,15,0)</f>
        <v>11.252599999999999</v>
      </c>
      <c r="Q44" s="66">
        <f t="shared" si="11"/>
        <v>33</v>
      </c>
      <c r="R44" s="65">
        <f>VLOOKUP($A44,'Return Data'!$B$7:$R$2843,16,0)</f>
        <v>16.388200000000001</v>
      </c>
      <c r="S44" s="67">
        <f t="shared" si="12"/>
        <v>19</v>
      </c>
    </row>
    <row r="45" spans="1:19" x14ac:dyDescent="0.3">
      <c r="A45" s="63" t="s">
        <v>373</v>
      </c>
      <c r="B45" s="64">
        <f>VLOOKUP($A45,'Return Data'!$B$7:$R$2843,3,0)</f>
        <v>44315</v>
      </c>
      <c r="C45" s="65">
        <f>VLOOKUP($A45,'Return Data'!$B$7:$R$2843,4,0)</f>
        <v>573.967068997772</v>
      </c>
      <c r="D45" s="65">
        <f>VLOOKUP($A45,'Return Data'!$B$7:$R$2843,10,0)</f>
        <v>8.2690999999999999</v>
      </c>
      <c r="E45" s="66">
        <f t="shared" si="5"/>
        <v>56</v>
      </c>
      <c r="F45" s="65">
        <f>VLOOKUP($A45,'Return Data'!$B$7:$R$2843,11,0)</f>
        <v>29.581099999999999</v>
      </c>
      <c r="G45" s="66">
        <f t="shared" si="6"/>
        <v>40</v>
      </c>
      <c r="H45" s="65">
        <f>VLOOKUP($A45,'Return Data'!$B$7:$R$2843,12,0)</f>
        <v>34.0184</v>
      </c>
      <c r="I45" s="66">
        <f t="shared" si="7"/>
        <v>53</v>
      </c>
      <c r="J45" s="65">
        <f>VLOOKUP($A45,'Return Data'!$B$7:$R$2843,13,0)</f>
        <v>57.276499999999999</v>
      </c>
      <c r="K45" s="66">
        <f t="shared" si="8"/>
        <v>42</v>
      </c>
      <c r="L45" s="65">
        <f>VLOOKUP($A45,'Return Data'!$B$7:$R$2843,17,0)</f>
        <v>12.981400000000001</v>
      </c>
      <c r="M45" s="66">
        <f t="shared" si="9"/>
        <v>32</v>
      </c>
      <c r="N45" s="65">
        <f>VLOOKUP($A45,'Return Data'!$B$7:$R$2843,14,0)</f>
        <v>8.7157999999999998</v>
      </c>
      <c r="O45" s="66">
        <f t="shared" si="10"/>
        <v>26</v>
      </c>
      <c r="P45" s="65">
        <f>VLOOKUP($A45,'Return Data'!$B$7:$R$2843,15,0)</f>
        <v>11.490500000000001</v>
      </c>
      <c r="Q45" s="66">
        <f t="shared" si="11"/>
        <v>30</v>
      </c>
      <c r="R45" s="65">
        <f>VLOOKUP($A45,'Return Data'!$B$7:$R$2843,16,0)</f>
        <v>15.504</v>
      </c>
      <c r="S45" s="67">
        <f t="shared" si="12"/>
        <v>22</v>
      </c>
    </row>
    <row r="46" spans="1:19" x14ac:dyDescent="0.3">
      <c r="A46" s="63" t="s">
        <v>304</v>
      </c>
      <c r="B46" s="64">
        <f>VLOOKUP($A46,'Return Data'!$B$7:$R$2843,3,0)</f>
        <v>44315</v>
      </c>
      <c r="C46" s="65">
        <f>VLOOKUP($A46,'Return Data'!$B$7:$R$2843,4,0)</f>
        <v>20.5336</v>
      </c>
      <c r="D46" s="65">
        <f>VLOOKUP($A46,'Return Data'!$B$7:$R$2843,10,0)</f>
        <v>18.921600000000002</v>
      </c>
      <c r="E46" s="66">
        <f t="shared" si="5"/>
        <v>3</v>
      </c>
      <c r="F46" s="65">
        <f>VLOOKUP($A46,'Return Data'!$B$7:$R$2843,11,0)</f>
        <v>40.377600000000001</v>
      </c>
      <c r="G46" s="66">
        <f t="shared" si="6"/>
        <v>11</v>
      </c>
      <c r="H46" s="65">
        <f>VLOOKUP($A46,'Return Data'!$B$7:$R$2843,12,0)</f>
        <v>53.764800000000001</v>
      </c>
      <c r="I46" s="66">
        <f t="shared" si="7"/>
        <v>13</v>
      </c>
      <c r="J46" s="65">
        <f>VLOOKUP($A46,'Return Data'!$B$7:$R$2843,13,0)</f>
        <v>83.552000000000007</v>
      </c>
      <c r="K46" s="66">
        <f t="shared" si="8"/>
        <v>8</v>
      </c>
      <c r="L46" s="65">
        <f>VLOOKUP($A46,'Return Data'!$B$7:$R$2843,17,0)</f>
        <v>23.1524</v>
      </c>
      <c r="M46" s="66">
        <f t="shared" si="9"/>
        <v>9</v>
      </c>
      <c r="N46" s="65">
        <f>VLOOKUP($A46,'Return Data'!$B$7:$R$2843,14,0)</f>
        <v>14.471299999999999</v>
      </c>
      <c r="O46" s="66">
        <f t="shared" si="10"/>
        <v>7</v>
      </c>
      <c r="P46" s="65"/>
      <c r="Q46" s="66"/>
      <c r="R46" s="65">
        <f>VLOOKUP($A46,'Return Data'!$B$7:$R$2843,16,0)</f>
        <v>15.2079</v>
      </c>
      <c r="S46" s="67">
        <f t="shared" si="12"/>
        <v>23</v>
      </c>
    </row>
    <row r="47" spans="1:19" x14ac:dyDescent="0.3">
      <c r="A47" s="63" t="s">
        <v>305</v>
      </c>
      <c r="B47" s="64">
        <f>VLOOKUP($A47,'Return Data'!$B$7:$R$2843,3,0)</f>
        <v>44315</v>
      </c>
      <c r="C47" s="65">
        <f>VLOOKUP($A47,'Return Data'!$B$7:$R$2843,4,0)</f>
        <v>21.2727</v>
      </c>
      <c r="D47" s="65">
        <f>VLOOKUP($A47,'Return Data'!$B$7:$R$2843,10,0)</f>
        <v>18.655000000000001</v>
      </c>
      <c r="E47" s="66">
        <f t="shared" si="5"/>
        <v>4</v>
      </c>
      <c r="F47" s="65">
        <f>VLOOKUP($A47,'Return Data'!$B$7:$R$2843,11,0)</f>
        <v>39.427300000000002</v>
      </c>
      <c r="G47" s="66">
        <f t="shared" si="6"/>
        <v>12</v>
      </c>
      <c r="H47" s="65">
        <f>VLOOKUP($A47,'Return Data'!$B$7:$R$2843,12,0)</f>
        <v>52.766199999999998</v>
      </c>
      <c r="I47" s="66">
        <f t="shared" si="7"/>
        <v>14</v>
      </c>
      <c r="J47" s="65">
        <f>VLOOKUP($A47,'Return Data'!$B$7:$R$2843,13,0)</f>
        <v>83.622799999999998</v>
      </c>
      <c r="K47" s="66">
        <f t="shared" si="8"/>
        <v>7</v>
      </c>
      <c r="L47" s="65">
        <f>VLOOKUP($A47,'Return Data'!$B$7:$R$2843,17,0)</f>
        <v>23.5991</v>
      </c>
      <c r="M47" s="66">
        <f t="shared" si="9"/>
        <v>8</v>
      </c>
      <c r="N47" s="65">
        <f>VLOOKUP($A47,'Return Data'!$B$7:$R$2843,14,0)</f>
        <v>13.1777</v>
      </c>
      <c r="O47" s="66">
        <f t="shared" si="10"/>
        <v>8</v>
      </c>
      <c r="P47" s="65">
        <f>VLOOKUP($A47,'Return Data'!$B$7:$R$2843,15,0)</f>
        <v>17.0794</v>
      </c>
      <c r="Q47" s="66">
        <f t="shared" si="11"/>
        <v>5</v>
      </c>
      <c r="R47" s="65">
        <f>VLOOKUP($A47,'Return Data'!$B$7:$R$2843,16,0)</f>
        <v>13.168799999999999</v>
      </c>
      <c r="S47" s="67">
        <f t="shared" si="12"/>
        <v>34</v>
      </c>
    </row>
    <row r="48" spans="1:19" x14ac:dyDescent="0.3">
      <c r="A48" s="63" t="s">
        <v>306</v>
      </c>
      <c r="B48" s="64">
        <f>VLOOKUP($A48,'Return Data'!$B$7:$R$2843,3,0)</f>
        <v>44315</v>
      </c>
      <c r="C48" s="65">
        <f>VLOOKUP($A48,'Return Data'!$B$7:$R$2843,4,0)</f>
        <v>20.090199999999999</v>
      </c>
      <c r="D48" s="65">
        <f>VLOOKUP($A48,'Return Data'!$B$7:$R$2843,10,0)</f>
        <v>18.959299999999999</v>
      </c>
      <c r="E48" s="66">
        <f t="shared" si="5"/>
        <v>2</v>
      </c>
      <c r="F48" s="65">
        <f>VLOOKUP($A48,'Return Data'!$B$7:$R$2843,11,0)</f>
        <v>40.440800000000003</v>
      </c>
      <c r="G48" s="66">
        <f t="shared" si="6"/>
        <v>10</v>
      </c>
      <c r="H48" s="65">
        <f>VLOOKUP($A48,'Return Data'!$B$7:$R$2843,12,0)</f>
        <v>54.133299999999998</v>
      </c>
      <c r="I48" s="66">
        <f t="shared" si="7"/>
        <v>12</v>
      </c>
      <c r="J48" s="65">
        <f>VLOOKUP($A48,'Return Data'!$B$7:$R$2843,13,0)</f>
        <v>86.153099999999995</v>
      </c>
      <c r="K48" s="66">
        <f t="shared" si="8"/>
        <v>4</v>
      </c>
      <c r="L48" s="65">
        <f>VLOOKUP($A48,'Return Data'!$B$7:$R$2843,17,0)</f>
        <v>22.014299999999999</v>
      </c>
      <c r="M48" s="66">
        <f t="shared" si="9"/>
        <v>10</v>
      </c>
      <c r="N48" s="65">
        <f>VLOOKUP($A48,'Return Data'!$B$7:$R$2843,14,0)</f>
        <v>11.9253</v>
      </c>
      <c r="O48" s="66">
        <f t="shared" si="10"/>
        <v>14</v>
      </c>
      <c r="P48" s="65">
        <f>VLOOKUP($A48,'Return Data'!$B$7:$R$2843,15,0)</f>
        <v>15.6706</v>
      </c>
      <c r="Q48" s="66">
        <f t="shared" si="11"/>
        <v>11</v>
      </c>
      <c r="R48" s="65">
        <f>VLOOKUP($A48,'Return Data'!$B$7:$R$2843,16,0)</f>
        <v>11.9442</v>
      </c>
      <c r="S48" s="67">
        <f t="shared" si="12"/>
        <v>40</v>
      </c>
    </row>
    <row r="49" spans="1:19" x14ac:dyDescent="0.3">
      <c r="A49" s="63" t="s">
        <v>307</v>
      </c>
      <c r="B49" s="64">
        <f>VLOOKUP($A49,'Return Data'!$B$7:$R$2843,3,0)</f>
        <v>44315</v>
      </c>
      <c r="C49" s="65">
        <f>VLOOKUP($A49,'Return Data'!$B$7:$R$2843,4,0)</f>
        <v>21.540800000000001</v>
      </c>
      <c r="D49" s="65">
        <f>VLOOKUP($A49,'Return Data'!$B$7:$R$2843,10,0)</f>
        <v>16.2163</v>
      </c>
      <c r="E49" s="66">
        <f t="shared" si="5"/>
        <v>14</v>
      </c>
      <c r="F49" s="65">
        <f>VLOOKUP($A49,'Return Data'!$B$7:$R$2843,11,0)</f>
        <v>43.118699999999997</v>
      </c>
      <c r="G49" s="66">
        <f t="shared" si="6"/>
        <v>8</v>
      </c>
      <c r="H49" s="65">
        <f>VLOOKUP($A49,'Return Data'!$B$7:$R$2843,12,0)</f>
        <v>59.065399999999997</v>
      </c>
      <c r="I49" s="66">
        <f t="shared" si="7"/>
        <v>8</v>
      </c>
      <c r="J49" s="65">
        <f>VLOOKUP($A49,'Return Data'!$B$7:$R$2843,13,0)</f>
        <v>79.129000000000005</v>
      </c>
      <c r="K49" s="66">
        <f t="shared" si="8"/>
        <v>11</v>
      </c>
      <c r="L49" s="65">
        <f>VLOOKUP($A49,'Return Data'!$B$7:$R$2843,17,0)</f>
        <v>30.967700000000001</v>
      </c>
      <c r="M49" s="66">
        <f t="shared" si="9"/>
        <v>4</v>
      </c>
      <c r="N49" s="65">
        <f>VLOOKUP($A49,'Return Data'!$B$7:$R$2843,14,0)</f>
        <v>16.564900000000002</v>
      </c>
      <c r="O49" s="66">
        <f t="shared" si="10"/>
        <v>4</v>
      </c>
      <c r="P49" s="65"/>
      <c r="Q49" s="66"/>
      <c r="R49" s="65">
        <f>VLOOKUP($A49,'Return Data'!$B$7:$R$2843,16,0)</f>
        <v>20.680700000000002</v>
      </c>
      <c r="S49" s="67">
        <f t="shared" si="12"/>
        <v>8</v>
      </c>
    </row>
    <row r="50" spans="1:19" x14ac:dyDescent="0.3">
      <c r="A50" s="63" t="s">
        <v>308</v>
      </c>
      <c r="B50" s="64">
        <f>VLOOKUP($A50,'Return Data'!$B$7:$R$2843,3,0)</f>
        <v>44315</v>
      </c>
      <c r="C50" s="65">
        <f>VLOOKUP($A50,'Return Data'!$B$7:$R$2843,4,0)</f>
        <v>14.569800000000001</v>
      </c>
      <c r="D50" s="65">
        <f>VLOOKUP($A50,'Return Data'!$B$7:$R$2843,10,0)</f>
        <v>10.1403</v>
      </c>
      <c r="E50" s="66">
        <f t="shared" si="5"/>
        <v>42</v>
      </c>
      <c r="F50" s="65">
        <f>VLOOKUP($A50,'Return Data'!$B$7:$R$2843,11,0)</f>
        <v>29.939</v>
      </c>
      <c r="G50" s="66">
        <f t="shared" si="6"/>
        <v>38</v>
      </c>
      <c r="H50" s="65">
        <f>VLOOKUP($A50,'Return Data'!$B$7:$R$2843,12,0)</f>
        <v>43.625500000000002</v>
      </c>
      <c r="I50" s="66">
        <f t="shared" si="7"/>
        <v>23</v>
      </c>
      <c r="J50" s="65">
        <f>VLOOKUP($A50,'Return Data'!$B$7:$R$2843,13,0)</f>
        <v>60.225700000000003</v>
      </c>
      <c r="K50" s="66">
        <f t="shared" si="8"/>
        <v>30</v>
      </c>
      <c r="L50" s="65">
        <f>VLOOKUP($A50,'Return Data'!$B$7:$R$2843,17,0)</f>
        <v>17.870699999999999</v>
      </c>
      <c r="M50" s="66">
        <f t="shared" ref="M50" si="18">RANK(L50,L$8:L$73,0)</f>
        <v>14</v>
      </c>
      <c r="N50" s="65"/>
      <c r="O50" s="66"/>
      <c r="P50" s="65"/>
      <c r="Q50" s="66"/>
      <c r="R50" s="65">
        <f>VLOOKUP($A50,'Return Data'!$B$7:$R$2843,16,0)</f>
        <v>14.4625</v>
      </c>
      <c r="S50" s="67">
        <f t="shared" si="12"/>
        <v>25</v>
      </c>
    </row>
    <row r="51" spans="1:19" x14ac:dyDescent="0.3">
      <c r="A51" s="63" t="s">
        <v>309</v>
      </c>
      <c r="B51" s="64">
        <f>VLOOKUP($A51,'Return Data'!$B$7:$R$2843,3,0)</f>
        <v>44315</v>
      </c>
      <c r="C51" s="65">
        <f>VLOOKUP($A51,'Return Data'!$B$7:$R$2843,4,0)</f>
        <v>13.444699999999999</v>
      </c>
      <c r="D51" s="65">
        <f>VLOOKUP($A51,'Return Data'!$B$7:$R$2843,10,0)</f>
        <v>12.730600000000001</v>
      </c>
      <c r="E51" s="66">
        <f t="shared" si="5"/>
        <v>22</v>
      </c>
      <c r="F51" s="65">
        <f>VLOOKUP($A51,'Return Data'!$B$7:$R$2843,11,0)</f>
        <v>28.855899999999998</v>
      </c>
      <c r="G51" s="66">
        <f t="shared" si="6"/>
        <v>47</v>
      </c>
      <c r="H51" s="65">
        <f>VLOOKUP($A51,'Return Data'!$B$7:$R$2843,12,0)</f>
        <v>36.950499999999998</v>
      </c>
      <c r="I51" s="66">
        <f t="shared" si="7"/>
        <v>40</v>
      </c>
      <c r="J51" s="65">
        <f>VLOOKUP($A51,'Return Data'!$B$7:$R$2843,13,0)</f>
        <v>49.997199999999999</v>
      </c>
      <c r="K51" s="66">
        <f t="shared" si="8"/>
        <v>56</v>
      </c>
      <c r="L51" s="65">
        <f>VLOOKUP($A51,'Return Data'!$B$7:$R$2843,17,0)</f>
        <v>15.820399999999999</v>
      </c>
      <c r="M51" s="66">
        <f t="shared" si="9"/>
        <v>23</v>
      </c>
      <c r="N51" s="65"/>
      <c r="O51" s="66"/>
      <c r="P51" s="65"/>
      <c r="Q51" s="66"/>
      <c r="R51" s="65">
        <f>VLOOKUP($A51,'Return Data'!$B$7:$R$2843,16,0)</f>
        <v>10.042400000000001</v>
      </c>
      <c r="S51" s="67">
        <f t="shared" si="12"/>
        <v>49</v>
      </c>
    </row>
    <row r="52" spans="1:19" x14ac:dyDescent="0.3">
      <c r="A52" s="63" t="s">
        <v>310</v>
      </c>
      <c r="B52" s="64">
        <f>VLOOKUP($A52,'Return Data'!$B$7:$R$2843,3,0)</f>
        <v>44315</v>
      </c>
      <c r="C52" s="65">
        <f>VLOOKUP($A52,'Return Data'!$B$7:$R$2843,4,0)</f>
        <v>63.446100000000001</v>
      </c>
      <c r="D52" s="65">
        <f>VLOOKUP($A52,'Return Data'!$B$7:$R$2843,10,0)</f>
        <v>17.450600000000001</v>
      </c>
      <c r="E52" s="66">
        <f t="shared" si="5"/>
        <v>9</v>
      </c>
      <c r="F52" s="65">
        <f>VLOOKUP($A52,'Return Data'!$B$7:$R$2843,11,0)</f>
        <v>35.192500000000003</v>
      </c>
      <c r="G52" s="66">
        <f t="shared" si="6"/>
        <v>20</v>
      </c>
      <c r="H52" s="65">
        <f>VLOOKUP($A52,'Return Data'!$B$7:$R$2843,12,0)</f>
        <v>57.545499999999997</v>
      </c>
      <c r="I52" s="66">
        <f t="shared" si="7"/>
        <v>9</v>
      </c>
      <c r="J52" s="65">
        <f>VLOOKUP($A52,'Return Data'!$B$7:$R$2843,13,0)</f>
        <v>77.958399999999997</v>
      </c>
      <c r="K52" s="66">
        <f t="shared" si="8"/>
        <v>12</v>
      </c>
      <c r="L52" s="65">
        <f>VLOOKUP($A52,'Return Data'!$B$7:$R$2843,17,0)</f>
        <v>33.468800000000002</v>
      </c>
      <c r="M52" s="66">
        <f t="shared" si="9"/>
        <v>3</v>
      </c>
      <c r="N52" s="65">
        <f>VLOOKUP($A52,'Return Data'!$B$7:$R$2843,14,0)</f>
        <v>21.8582</v>
      </c>
      <c r="O52" s="66">
        <f t="shared" si="10"/>
        <v>3</v>
      </c>
      <c r="P52" s="65">
        <f>VLOOKUP($A52,'Return Data'!$B$7:$R$2843,15,0)</f>
        <v>23.456600000000002</v>
      </c>
      <c r="Q52" s="66">
        <f t="shared" si="11"/>
        <v>2</v>
      </c>
      <c r="R52" s="65">
        <f>VLOOKUP($A52,'Return Data'!$B$7:$R$2843,16,0)</f>
        <v>22.537600000000001</v>
      </c>
      <c r="S52" s="67">
        <f t="shared" si="12"/>
        <v>5</v>
      </c>
    </row>
    <row r="53" spans="1:19" x14ac:dyDescent="0.3">
      <c r="A53" s="63" t="s">
        <v>311</v>
      </c>
      <c r="B53" s="64">
        <f>VLOOKUP($A53,'Return Data'!$B$7:$R$2843,3,0)</f>
        <v>44315</v>
      </c>
      <c r="C53" s="65">
        <f>VLOOKUP($A53,'Return Data'!$B$7:$R$2843,4,0)</f>
        <v>45.1066</v>
      </c>
      <c r="D53" s="65">
        <f>VLOOKUP($A53,'Return Data'!$B$7:$R$2843,10,0)</f>
        <v>17.824999999999999</v>
      </c>
      <c r="E53" s="66">
        <f t="shared" si="5"/>
        <v>8</v>
      </c>
      <c r="F53" s="65">
        <f>VLOOKUP($A53,'Return Data'!$B$7:$R$2843,11,0)</f>
        <v>35.395899999999997</v>
      </c>
      <c r="G53" s="66">
        <f t="shared" si="6"/>
        <v>19</v>
      </c>
      <c r="H53" s="65">
        <f>VLOOKUP($A53,'Return Data'!$B$7:$R$2843,12,0)</f>
        <v>54.297600000000003</v>
      </c>
      <c r="I53" s="66">
        <f t="shared" si="7"/>
        <v>11</v>
      </c>
      <c r="J53" s="65">
        <f>VLOOKUP($A53,'Return Data'!$B$7:$R$2843,13,0)</f>
        <v>75.546899999999994</v>
      </c>
      <c r="K53" s="66">
        <f t="shared" si="8"/>
        <v>15</v>
      </c>
      <c r="L53" s="65">
        <f>VLOOKUP($A53,'Return Data'!$B$7:$R$2843,17,0)</f>
        <v>35.968800000000002</v>
      </c>
      <c r="M53" s="66">
        <f t="shared" si="9"/>
        <v>1</v>
      </c>
      <c r="N53" s="65">
        <f>VLOOKUP($A53,'Return Data'!$B$7:$R$2843,14,0)</f>
        <v>23.7316</v>
      </c>
      <c r="O53" s="66">
        <f t="shared" si="10"/>
        <v>1</v>
      </c>
      <c r="P53" s="65">
        <f>VLOOKUP($A53,'Return Data'!$B$7:$R$2843,15,0)</f>
        <v>23.486699999999999</v>
      </c>
      <c r="Q53" s="66">
        <f t="shared" si="11"/>
        <v>1</v>
      </c>
      <c r="R53" s="65">
        <f>VLOOKUP($A53,'Return Data'!$B$7:$R$2843,16,0)</f>
        <v>23.661799999999999</v>
      </c>
      <c r="S53" s="67">
        <f t="shared" si="12"/>
        <v>2</v>
      </c>
    </row>
    <row r="54" spans="1:19" x14ac:dyDescent="0.3">
      <c r="A54" s="63" t="s">
        <v>312</v>
      </c>
      <c r="B54" s="64">
        <f>VLOOKUP($A54,'Return Data'!$B$7:$R$2843,3,0)</f>
        <v>44315</v>
      </c>
      <c r="C54" s="65">
        <f>VLOOKUP($A54,'Return Data'!$B$7:$R$2843,4,0)</f>
        <v>13.224600000000001</v>
      </c>
      <c r="D54" s="65">
        <f>VLOOKUP($A54,'Return Data'!$B$7:$R$2843,10,0)</f>
        <v>5.9358000000000004</v>
      </c>
      <c r="E54" s="66">
        <f t="shared" si="5"/>
        <v>66</v>
      </c>
      <c r="F54" s="65">
        <f>VLOOKUP($A54,'Return Data'!$B$7:$R$2843,11,0)</f>
        <v>17.427800000000001</v>
      </c>
      <c r="G54" s="66">
        <f t="shared" si="6"/>
        <v>66</v>
      </c>
      <c r="H54" s="65">
        <f>VLOOKUP($A54,'Return Data'!$B$7:$R$2843,12,0)</f>
        <v>21.425799999999999</v>
      </c>
      <c r="I54" s="66">
        <f t="shared" si="7"/>
        <v>66</v>
      </c>
      <c r="J54" s="65">
        <f>VLOOKUP($A54,'Return Data'!$B$7:$R$2843,13,0)</f>
        <v>37.011299999999999</v>
      </c>
      <c r="K54" s="66">
        <f t="shared" si="8"/>
        <v>66</v>
      </c>
      <c r="L54" s="65"/>
      <c r="M54" s="66"/>
      <c r="N54" s="65"/>
      <c r="O54" s="66"/>
      <c r="P54" s="65"/>
      <c r="Q54" s="66"/>
      <c r="R54" s="65">
        <f>VLOOKUP($A54,'Return Data'!$B$7:$R$2843,16,0)</f>
        <v>13.1625</v>
      </c>
      <c r="S54" s="67">
        <f t="shared" si="12"/>
        <v>35</v>
      </c>
    </row>
    <row r="55" spans="1:19" x14ac:dyDescent="0.3">
      <c r="A55" s="63" t="s">
        <v>313</v>
      </c>
      <c r="B55" s="64">
        <f>VLOOKUP($A55,'Return Data'!$B$7:$R$2843,3,0)</f>
        <v>44315</v>
      </c>
      <c r="C55" s="65">
        <f>VLOOKUP($A55,'Return Data'!$B$7:$R$2843,4,0)</f>
        <v>122.01090000000001</v>
      </c>
      <c r="D55" s="65">
        <f>VLOOKUP($A55,'Return Data'!$B$7:$R$2843,10,0)</f>
        <v>9.8763000000000005</v>
      </c>
      <c r="E55" s="66">
        <f t="shared" si="5"/>
        <v>43</v>
      </c>
      <c r="F55" s="65">
        <f>VLOOKUP($A55,'Return Data'!$B$7:$R$2843,11,0)</f>
        <v>29.2393</v>
      </c>
      <c r="G55" s="66">
        <f t="shared" si="6"/>
        <v>44</v>
      </c>
      <c r="H55" s="65">
        <f>VLOOKUP($A55,'Return Data'!$B$7:$R$2843,12,0)</f>
        <v>35.585599999999999</v>
      </c>
      <c r="I55" s="66">
        <f t="shared" si="7"/>
        <v>46</v>
      </c>
      <c r="J55" s="65">
        <f>VLOOKUP($A55,'Return Data'!$B$7:$R$2843,13,0)</f>
        <v>56.139200000000002</v>
      </c>
      <c r="K55" s="66">
        <f t="shared" si="8"/>
        <v>47</v>
      </c>
      <c r="L55" s="65">
        <f>VLOOKUP($A55,'Return Data'!$B$7:$R$2843,17,0)</f>
        <v>9.4100999999999999</v>
      </c>
      <c r="M55" s="66">
        <f t="shared" si="9"/>
        <v>56</v>
      </c>
      <c r="N55" s="65">
        <f>VLOOKUP($A55,'Return Data'!$B$7:$R$2843,14,0)</f>
        <v>4.7546999999999997</v>
      </c>
      <c r="O55" s="66">
        <f t="shared" si="10"/>
        <v>45</v>
      </c>
      <c r="P55" s="65">
        <f>VLOOKUP($A55,'Return Data'!$B$7:$R$2843,15,0)</f>
        <v>11.112500000000001</v>
      </c>
      <c r="Q55" s="66">
        <f t="shared" si="11"/>
        <v>35</v>
      </c>
      <c r="R55" s="65">
        <f>VLOOKUP($A55,'Return Data'!$B$7:$R$2843,16,0)</f>
        <v>14.9064</v>
      </c>
      <c r="S55" s="67">
        <f t="shared" si="12"/>
        <v>24</v>
      </c>
    </row>
    <row r="56" spans="1:19" x14ac:dyDescent="0.3">
      <c r="A56" s="63" t="s">
        <v>314</v>
      </c>
      <c r="B56" s="64">
        <f>VLOOKUP($A56,'Return Data'!$B$7:$R$2843,3,0)</f>
        <v>44315</v>
      </c>
      <c r="C56" s="65">
        <f>VLOOKUP($A56,'Return Data'!$B$7:$R$2843,4,0)</f>
        <v>12.591200000000001</v>
      </c>
      <c r="D56" s="65">
        <f>VLOOKUP($A56,'Return Data'!$B$7:$R$2843,10,0)</f>
        <v>15.882400000000001</v>
      </c>
      <c r="E56" s="66">
        <f t="shared" si="5"/>
        <v>16</v>
      </c>
      <c r="F56" s="65">
        <f>VLOOKUP($A56,'Return Data'!$B$7:$R$2843,11,0)</f>
        <v>42.891800000000003</v>
      </c>
      <c r="G56" s="66">
        <f t="shared" si="6"/>
        <v>9</v>
      </c>
      <c r="H56" s="65">
        <f>VLOOKUP($A56,'Return Data'!$B$7:$R$2843,12,0)</f>
        <v>60.610199999999999</v>
      </c>
      <c r="I56" s="66">
        <f t="shared" si="7"/>
        <v>5</v>
      </c>
      <c r="J56" s="65">
        <f>VLOOKUP($A56,'Return Data'!$B$7:$R$2843,13,0)</f>
        <v>81.123999999999995</v>
      </c>
      <c r="K56" s="66">
        <f t="shared" si="8"/>
        <v>10</v>
      </c>
      <c r="L56" s="65">
        <f>VLOOKUP($A56,'Return Data'!$B$7:$R$2843,17,0)</f>
        <v>8.8673999999999999</v>
      </c>
      <c r="M56" s="66">
        <f t="shared" si="9"/>
        <v>60</v>
      </c>
      <c r="N56" s="65">
        <f>VLOOKUP($A56,'Return Data'!$B$7:$R$2843,14,0)</f>
        <v>-2.5647000000000002</v>
      </c>
      <c r="O56" s="66">
        <f t="shared" si="10"/>
        <v>52</v>
      </c>
      <c r="P56" s="65"/>
      <c r="Q56" s="66"/>
      <c r="R56" s="65">
        <f>VLOOKUP($A56,'Return Data'!$B$7:$R$2843,16,0)</f>
        <v>5.3183999999999996</v>
      </c>
      <c r="S56" s="67">
        <f t="shared" si="12"/>
        <v>58</v>
      </c>
    </row>
    <row r="57" spans="1:19" x14ac:dyDescent="0.3">
      <c r="A57" s="63" t="s">
        <v>315</v>
      </c>
      <c r="B57" s="64">
        <f>VLOOKUP($A57,'Return Data'!$B$7:$R$2843,3,0)</f>
        <v>44315</v>
      </c>
      <c r="C57" s="65">
        <f>VLOOKUP($A57,'Return Data'!$B$7:$R$2843,4,0)</f>
        <v>10.8568</v>
      </c>
      <c r="D57" s="65">
        <f>VLOOKUP($A57,'Return Data'!$B$7:$R$2843,10,0)</f>
        <v>17.1252</v>
      </c>
      <c r="E57" s="66">
        <f t="shared" si="5"/>
        <v>11</v>
      </c>
      <c r="F57" s="65">
        <f>VLOOKUP($A57,'Return Data'!$B$7:$R$2843,11,0)</f>
        <v>44.527999999999999</v>
      </c>
      <c r="G57" s="66">
        <f t="shared" si="6"/>
        <v>4</v>
      </c>
      <c r="H57" s="65">
        <f>VLOOKUP($A57,'Return Data'!$B$7:$R$2843,12,0)</f>
        <v>63.039499999999997</v>
      </c>
      <c r="I57" s="66">
        <f t="shared" si="7"/>
        <v>4</v>
      </c>
      <c r="J57" s="65">
        <f>VLOOKUP($A57,'Return Data'!$B$7:$R$2843,13,0)</f>
        <v>83.664900000000003</v>
      </c>
      <c r="K57" s="66">
        <f t="shared" si="8"/>
        <v>6</v>
      </c>
      <c r="L57" s="65">
        <f>VLOOKUP($A57,'Return Data'!$B$7:$R$2843,17,0)</f>
        <v>9.8094999999999999</v>
      </c>
      <c r="M57" s="66">
        <f t="shared" si="9"/>
        <v>54</v>
      </c>
      <c r="N57" s="65">
        <f>VLOOKUP($A57,'Return Data'!$B$7:$R$2843,14,0)</f>
        <v>-2.3369</v>
      </c>
      <c r="O57" s="66">
        <f t="shared" si="10"/>
        <v>51</v>
      </c>
      <c r="P57" s="65"/>
      <c r="Q57" s="66"/>
      <c r="R57" s="65">
        <f>VLOOKUP($A57,'Return Data'!$B$7:$R$2843,16,0)</f>
        <v>2.0246</v>
      </c>
      <c r="S57" s="67">
        <f t="shared" si="12"/>
        <v>62</v>
      </c>
    </row>
    <row r="58" spans="1:19" x14ac:dyDescent="0.3">
      <c r="A58" s="63" t="s">
        <v>316</v>
      </c>
      <c r="B58" s="64">
        <f>VLOOKUP($A58,'Return Data'!$B$7:$R$2843,3,0)</f>
        <v>44315</v>
      </c>
      <c r="C58" s="65">
        <f>VLOOKUP($A58,'Return Data'!$B$7:$R$2843,4,0)</f>
        <v>9.8979999999999997</v>
      </c>
      <c r="D58" s="65">
        <f>VLOOKUP($A58,'Return Data'!$B$7:$R$2843,10,0)</f>
        <v>18.356100000000001</v>
      </c>
      <c r="E58" s="66">
        <f t="shared" si="5"/>
        <v>5</v>
      </c>
      <c r="F58" s="65">
        <f>VLOOKUP($A58,'Return Data'!$B$7:$R$2843,11,0)</f>
        <v>46.357300000000002</v>
      </c>
      <c r="G58" s="66">
        <f t="shared" si="6"/>
        <v>2</v>
      </c>
      <c r="H58" s="65">
        <f>VLOOKUP($A58,'Return Data'!$B$7:$R$2843,12,0)</f>
        <v>65.476900000000001</v>
      </c>
      <c r="I58" s="66">
        <f t="shared" si="7"/>
        <v>3</v>
      </c>
      <c r="J58" s="65">
        <f>VLOOKUP($A58,'Return Data'!$B$7:$R$2843,13,0)</f>
        <v>88.224999999999994</v>
      </c>
      <c r="K58" s="66">
        <f t="shared" si="8"/>
        <v>2</v>
      </c>
      <c r="L58" s="65">
        <f>VLOOKUP($A58,'Return Data'!$B$7:$R$2843,17,0)</f>
        <v>9.5187000000000008</v>
      </c>
      <c r="M58" s="66">
        <f t="shared" si="9"/>
        <v>55</v>
      </c>
      <c r="N58" s="65"/>
      <c r="O58" s="66"/>
      <c r="P58" s="65"/>
      <c r="Q58" s="66"/>
      <c r="R58" s="65">
        <f>VLOOKUP($A58,'Return Data'!$B$7:$R$2843,16,0)</f>
        <v>-0.28549999999999998</v>
      </c>
      <c r="S58" s="67">
        <f t="shared" si="12"/>
        <v>66</v>
      </c>
    </row>
    <row r="59" spans="1:19" x14ac:dyDescent="0.3">
      <c r="A59" s="63" t="s">
        <v>317</v>
      </c>
      <c r="B59" s="64">
        <f>VLOOKUP($A59,'Return Data'!$B$7:$R$2843,3,0)</f>
        <v>44315</v>
      </c>
      <c r="C59" s="65">
        <f>VLOOKUP($A59,'Return Data'!$B$7:$R$2843,4,0)</f>
        <v>10.7331</v>
      </c>
      <c r="D59" s="65">
        <f>VLOOKUP($A59,'Return Data'!$B$7:$R$2843,10,0)</f>
        <v>18.0746</v>
      </c>
      <c r="E59" s="66">
        <f t="shared" si="5"/>
        <v>6</v>
      </c>
      <c r="F59" s="65">
        <f>VLOOKUP($A59,'Return Data'!$B$7:$R$2843,11,0)</f>
        <v>46.241500000000002</v>
      </c>
      <c r="G59" s="66">
        <f t="shared" si="6"/>
        <v>3</v>
      </c>
      <c r="H59" s="65">
        <f>VLOOKUP($A59,'Return Data'!$B$7:$R$2843,12,0)</f>
        <v>65.672600000000003</v>
      </c>
      <c r="I59" s="66">
        <f t="shared" si="7"/>
        <v>2</v>
      </c>
      <c r="J59" s="65">
        <f>VLOOKUP($A59,'Return Data'!$B$7:$R$2843,13,0)</f>
        <v>87.007400000000004</v>
      </c>
      <c r="K59" s="66">
        <f t="shared" si="8"/>
        <v>3</v>
      </c>
      <c r="L59" s="65">
        <f>VLOOKUP($A59,'Return Data'!$B$7:$R$2843,17,0)</f>
        <v>10.3908</v>
      </c>
      <c r="M59" s="66">
        <f t="shared" si="9"/>
        <v>50</v>
      </c>
      <c r="N59" s="65">
        <f>VLOOKUP($A59,'Return Data'!$B$7:$R$2843,14,0)</f>
        <v>-1.4904999999999999</v>
      </c>
      <c r="O59" s="66">
        <f t="shared" ref="O59" si="19">RANK(N59,N$8:N$73,0)</f>
        <v>50</v>
      </c>
      <c r="P59" s="65"/>
      <c r="Q59" s="66"/>
      <c r="R59" s="65">
        <f>VLOOKUP($A59,'Return Data'!$B$7:$R$2843,16,0)</f>
        <v>1.8696999999999999</v>
      </c>
      <c r="S59" s="67">
        <f t="shared" si="12"/>
        <v>65</v>
      </c>
    </row>
    <row r="60" spans="1:19" x14ac:dyDescent="0.3">
      <c r="A60" s="63" t="s">
        <v>318</v>
      </c>
      <c r="B60" s="64">
        <f>VLOOKUP($A60,'Return Data'!$B$7:$R$2843,3,0)</f>
        <v>44315</v>
      </c>
      <c r="C60" s="65">
        <f>VLOOKUP($A60,'Return Data'!$B$7:$R$2843,4,0)</f>
        <v>10.6126</v>
      </c>
      <c r="D60" s="65">
        <f>VLOOKUP($A60,'Return Data'!$B$7:$R$2843,10,0)</f>
        <v>17.131699999999999</v>
      </c>
      <c r="E60" s="66">
        <f t="shared" si="5"/>
        <v>10</v>
      </c>
      <c r="F60" s="65">
        <f>VLOOKUP($A60,'Return Data'!$B$7:$R$2843,11,0)</f>
        <v>44.2988</v>
      </c>
      <c r="G60" s="66">
        <f t="shared" si="6"/>
        <v>5</v>
      </c>
      <c r="H60" s="65">
        <f>VLOOKUP($A60,'Return Data'!$B$7:$R$2843,12,0)</f>
        <v>60.253100000000003</v>
      </c>
      <c r="I60" s="66">
        <f t="shared" si="7"/>
        <v>7</v>
      </c>
      <c r="J60" s="65">
        <f>VLOOKUP($A60,'Return Data'!$B$7:$R$2843,13,0)</f>
        <v>85.804599999999994</v>
      </c>
      <c r="K60" s="66">
        <f t="shared" si="8"/>
        <v>5</v>
      </c>
      <c r="L60" s="65">
        <f>VLOOKUP($A60,'Return Data'!$B$7:$R$2843,17,0)</f>
        <v>10.4156</v>
      </c>
      <c r="M60" s="66">
        <f t="shared" si="9"/>
        <v>49</v>
      </c>
      <c r="N60" s="65"/>
      <c r="O60" s="66"/>
      <c r="P60" s="65"/>
      <c r="Q60" s="66"/>
      <c r="R60" s="65">
        <f>VLOOKUP($A60,'Return Data'!$B$7:$R$2843,16,0)</f>
        <v>1.9424999999999999</v>
      </c>
      <c r="S60" s="67">
        <f t="shared" si="12"/>
        <v>64</v>
      </c>
    </row>
    <row r="61" spans="1:19" x14ac:dyDescent="0.3">
      <c r="A61" s="63" t="s">
        <v>319</v>
      </c>
      <c r="B61" s="64">
        <f>VLOOKUP($A61,'Return Data'!$B$7:$R$2843,3,0)</f>
        <v>44315</v>
      </c>
      <c r="C61" s="65">
        <f>VLOOKUP($A61,'Return Data'!$B$7:$R$2843,4,0)</f>
        <v>19.386700000000001</v>
      </c>
      <c r="D61" s="65">
        <f>VLOOKUP($A61,'Return Data'!$B$7:$R$2843,10,0)</f>
        <v>10.1473</v>
      </c>
      <c r="E61" s="66">
        <f t="shared" si="5"/>
        <v>41</v>
      </c>
      <c r="F61" s="65">
        <f>VLOOKUP($A61,'Return Data'!$B$7:$R$2843,11,0)</f>
        <v>29.200700000000001</v>
      </c>
      <c r="G61" s="66">
        <f t="shared" si="6"/>
        <v>45</v>
      </c>
      <c r="H61" s="65">
        <f>VLOOKUP($A61,'Return Data'!$B$7:$R$2843,12,0)</f>
        <v>35.1357</v>
      </c>
      <c r="I61" s="66">
        <f t="shared" si="7"/>
        <v>48</v>
      </c>
      <c r="J61" s="65">
        <f>VLOOKUP($A61,'Return Data'!$B$7:$R$2843,13,0)</f>
        <v>59.309600000000003</v>
      </c>
      <c r="K61" s="66">
        <f t="shared" si="8"/>
        <v>36</v>
      </c>
      <c r="L61" s="65">
        <f>VLOOKUP($A61,'Return Data'!$B$7:$R$2843,17,0)</f>
        <v>14.494999999999999</v>
      </c>
      <c r="M61" s="66">
        <f t="shared" si="9"/>
        <v>27</v>
      </c>
      <c r="N61" s="65">
        <f>VLOOKUP($A61,'Return Data'!$B$7:$R$2843,14,0)</f>
        <v>9.5708000000000002</v>
      </c>
      <c r="O61" s="66">
        <f t="shared" si="10"/>
        <v>22</v>
      </c>
      <c r="P61" s="65"/>
      <c r="Q61" s="66"/>
      <c r="R61" s="65">
        <f>VLOOKUP($A61,'Return Data'!$B$7:$R$2843,16,0)</f>
        <v>13.832800000000001</v>
      </c>
      <c r="S61" s="67">
        <f t="shared" si="12"/>
        <v>31</v>
      </c>
    </row>
    <row r="62" spans="1:19" x14ac:dyDescent="0.3">
      <c r="A62" s="63" t="s">
        <v>320</v>
      </c>
      <c r="B62" s="64">
        <f>VLOOKUP($A62,'Return Data'!$B$7:$R$2843,3,0)</f>
        <v>44315</v>
      </c>
      <c r="C62" s="65">
        <f>VLOOKUP($A62,'Return Data'!$B$7:$R$2843,4,0)</f>
        <v>17.7682</v>
      </c>
      <c r="D62" s="65">
        <f>VLOOKUP($A62,'Return Data'!$B$7:$R$2843,10,0)</f>
        <v>10.553800000000001</v>
      </c>
      <c r="E62" s="66">
        <f t="shared" si="5"/>
        <v>36</v>
      </c>
      <c r="F62" s="65">
        <f>VLOOKUP($A62,'Return Data'!$B$7:$R$2843,11,0)</f>
        <v>30.397300000000001</v>
      </c>
      <c r="G62" s="66">
        <f t="shared" si="6"/>
        <v>35</v>
      </c>
      <c r="H62" s="65">
        <f>VLOOKUP($A62,'Return Data'!$B$7:$R$2843,12,0)</f>
        <v>36.158999999999999</v>
      </c>
      <c r="I62" s="66">
        <f t="shared" si="7"/>
        <v>42</v>
      </c>
      <c r="J62" s="65">
        <f>VLOOKUP($A62,'Return Data'!$B$7:$R$2843,13,0)</f>
        <v>60.662999999999997</v>
      </c>
      <c r="K62" s="66">
        <f t="shared" si="8"/>
        <v>29</v>
      </c>
      <c r="L62" s="65">
        <f>VLOOKUP($A62,'Return Data'!$B$7:$R$2843,17,0)</f>
        <v>13.630699999999999</v>
      </c>
      <c r="M62" s="66">
        <f t="shared" si="9"/>
        <v>30</v>
      </c>
      <c r="N62" s="65">
        <f>VLOOKUP($A62,'Return Data'!$B$7:$R$2843,14,0)</f>
        <v>9.2492999999999999</v>
      </c>
      <c r="O62" s="66">
        <f t="shared" si="10"/>
        <v>24</v>
      </c>
      <c r="P62" s="65">
        <f>VLOOKUP($A62,'Return Data'!$B$7:$R$2843,15,0)</f>
        <v>13.611599999999999</v>
      </c>
      <c r="Q62" s="66">
        <f t="shared" si="11"/>
        <v>20</v>
      </c>
      <c r="R62" s="65">
        <f>VLOOKUP($A62,'Return Data'!$B$7:$R$2843,16,0)</f>
        <v>9.8840000000000003</v>
      </c>
      <c r="S62" s="67">
        <f t="shared" si="12"/>
        <v>50</v>
      </c>
    </row>
    <row r="63" spans="1:19" x14ac:dyDescent="0.3">
      <c r="A63" s="63" t="s">
        <v>321</v>
      </c>
      <c r="B63" s="64">
        <f>VLOOKUP($A63,'Return Data'!$B$7:$R$2843,3,0)</f>
        <v>44315</v>
      </c>
      <c r="C63" s="65">
        <f>VLOOKUP($A63,'Return Data'!$B$7:$R$2843,4,0)</f>
        <v>12.2882</v>
      </c>
      <c r="D63" s="65">
        <f>VLOOKUP($A63,'Return Data'!$B$7:$R$2843,10,0)</f>
        <v>15.538399999999999</v>
      </c>
      <c r="E63" s="66">
        <f t="shared" si="5"/>
        <v>18</v>
      </c>
      <c r="F63" s="65">
        <f>VLOOKUP($A63,'Return Data'!$B$7:$R$2843,11,0)</f>
        <v>43.227499999999999</v>
      </c>
      <c r="G63" s="66">
        <f t="shared" si="6"/>
        <v>7</v>
      </c>
      <c r="H63" s="65">
        <f>VLOOKUP($A63,'Return Data'!$B$7:$R$2843,12,0)</f>
        <v>60.255099999999999</v>
      </c>
      <c r="I63" s="66">
        <f t="shared" si="7"/>
        <v>6</v>
      </c>
      <c r="J63" s="65">
        <f>VLOOKUP($A63,'Return Data'!$B$7:$R$2843,13,0)</f>
        <v>76.346800000000002</v>
      </c>
      <c r="K63" s="66">
        <f t="shared" si="8"/>
        <v>14</v>
      </c>
      <c r="L63" s="65">
        <f>VLOOKUP($A63,'Return Data'!$B$7:$R$2843,17,0)</f>
        <v>10.232799999999999</v>
      </c>
      <c r="M63" s="66">
        <f t="shared" ref="M63" si="20">RANK(L63,L$8:L$73,0)</f>
        <v>51</v>
      </c>
      <c r="N63" s="65"/>
      <c r="O63" s="66"/>
      <c r="P63" s="65"/>
      <c r="Q63" s="66"/>
      <c r="R63" s="65">
        <f>VLOOKUP($A63,'Return Data'!$B$7:$R$2843,16,0)</f>
        <v>7.5372000000000003</v>
      </c>
      <c r="S63" s="67">
        <f t="shared" si="12"/>
        <v>54</v>
      </c>
    </row>
    <row r="64" spans="1:19" x14ac:dyDescent="0.3">
      <c r="A64" s="63" t="s">
        <v>322</v>
      </c>
      <c r="B64" s="64">
        <f>VLOOKUP($A64,'Return Data'!$B$7:$R$2843,3,0)</f>
        <v>44315</v>
      </c>
      <c r="C64" s="65">
        <f>VLOOKUP($A64,'Return Data'!$B$7:$R$2843,4,0)</f>
        <v>23.436900000000001</v>
      </c>
      <c r="D64" s="65">
        <f>VLOOKUP($A64,'Return Data'!$B$7:$R$2843,10,0)</f>
        <v>9.8379999999999992</v>
      </c>
      <c r="E64" s="66">
        <f t="shared" si="5"/>
        <v>44</v>
      </c>
      <c r="F64" s="65">
        <f>VLOOKUP($A64,'Return Data'!$B$7:$R$2843,11,0)</f>
        <v>28.9314</v>
      </c>
      <c r="G64" s="66">
        <f t="shared" si="6"/>
        <v>46</v>
      </c>
      <c r="H64" s="65">
        <f>VLOOKUP($A64,'Return Data'!$B$7:$R$2843,12,0)</f>
        <v>35.491399999999999</v>
      </c>
      <c r="I64" s="66">
        <f t="shared" si="7"/>
        <v>47</v>
      </c>
      <c r="J64" s="65">
        <f>VLOOKUP($A64,'Return Data'!$B$7:$R$2843,13,0)</f>
        <v>53.142299999999999</v>
      </c>
      <c r="K64" s="66">
        <f t="shared" si="8"/>
        <v>50</v>
      </c>
      <c r="L64" s="65">
        <f>VLOOKUP($A64,'Return Data'!$B$7:$R$2843,17,0)</f>
        <v>13.6265</v>
      </c>
      <c r="M64" s="66">
        <f t="shared" si="9"/>
        <v>31</v>
      </c>
      <c r="N64" s="65">
        <f>VLOOKUP($A64,'Return Data'!$B$7:$R$2843,14,0)</f>
        <v>9.3751999999999995</v>
      </c>
      <c r="O64" s="66">
        <f t="shared" si="10"/>
        <v>23</v>
      </c>
      <c r="P64" s="65">
        <f>VLOOKUP($A64,'Return Data'!$B$7:$R$2843,15,0)</f>
        <v>14.2407</v>
      </c>
      <c r="Q64" s="66">
        <f t="shared" si="11"/>
        <v>17</v>
      </c>
      <c r="R64" s="65">
        <f>VLOOKUP($A64,'Return Data'!$B$7:$R$2843,16,0)</f>
        <v>13.891400000000001</v>
      </c>
      <c r="S64" s="67">
        <f t="shared" si="12"/>
        <v>29</v>
      </c>
    </row>
    <row r="65" spans="1:19" x14ac:dyDescent="0.3">
      <c r="A65" s="63" t="s">
        <v>323</v>
      </c>
      <c r="B65" s="64">
        <f>VLOOKUP($A65,'Return Data'!$B$7:$R$2843,3,0)</f>
        <v>44315</v>
      </c>
      <c r="C65" s="65">
        <f>VLOOKUP($A65,'Return Data'!$B$7:$R$2843,4,0)</f>
        <v>148.15497151181501</v>
      </c>
      <c r="D65" s="65">
        <f>VLOOKUP($A65,'Return Data'!$B$7:$R$2843,10,0)</f>
        <v>7.6584000000000003</v>
      </c>
      <c r="E65" s="66">
        <f t="shared" si="5"/>
        <v>60</v>
      </c>
      <c r="F65" s="65">
        <f>VLOOKUP($A65,'Return Data'!$B$7:$R$2843,11,0)</f>
        <v>20.623100000000001</v>
      </c>
      <c r="G65" s="66">
        <f t="shared" si="6"/>
        <v>64</v>
      </c>
      <c r="H65" s="65">
        <f>VLOOKUP($A65,'Return Data'!$B$7:$R$2843,12,0)</f>
        <v>27.6629</v>
      </c>
      <c r="I65" s="66">
        <f t="shared" si="7"/>
        <v>62</v>
      </c>
      <c r="J65" s="65">
        <f>VLOOKUP($A65,'Return Data'!$B$7:$R$2843,13,0)</f>
        <v>45.33</v>
      </c>
      <c r="K65" s="66">
        <f t="shared" si="8"/>
        <v>61</v>
      </c>
      <c r="L65" s="65">
        <f>VLOOKUP($A65,'Return Data'!$B$7:$R$2843,17,0)</f>
        <v>10.7644</v>
      </c>
      <c r="M65" s="66">
        <f t="shared" si="9"/>
        <v>45</v>
      </c>
      <c r="N65" s="65">
        <f>VLOOKUP($A65,'Return Data'!$B$7:$R$2843,14,0)</f>
        <v>7.5525000000000002</v>
      </c>
      <c r="O65" s="66">
        <f t="shared" si="10"/>
        <v>31</v>
      </c>
      <c r="P65" s="65">
        <f>VLOOKUP($A65,'Return Data'!$B$7:$R$2843,15,0)</f>
        <v>13.8796</v>
      </c>
      <c r="Q65" s="66">
        <f t="shared" si="11"/>
        <v>18</v>
      </c>
      <c r="R65" s="65">
        <f>VLOOKUP($A65,'Return Data'!$B$7:$R$2843,16,0)</f>
        <v>11.339600000000001</v>
      </c>
      <c r="S65" s="67">
        <f t="shared" si="12"/>
        <v>42</v>
      </c>
    </row>
    <row r="66" spans="1:19" x14ac:dyDescent="0.3">
      <c r="A66" s="63" t="s">
        <v>324</v>
      </c>
      <c r="B66" s="64">
        <f>VLOOKUP($A66,'Return Data'!$B$7:$R$2843,3,0)</f>
        <v>44315</v>
      </c>
      <c r="C66" s="65">
        <f>VLOOKUP($A66,'Return Data'!$B$7:$R$2843,4,0)</f>
        <v>33.69</v>
      </c>
      <c r="D66" s="65">
        <f>VLOOKUP($A66,'Return Data'!$B$7:$R$2843,10,0)</f>
        <v>10.314299999999999</v>
      </c>
      <c r="E66" s="66">
        <f t="shared" si="5"/>
        <v>40</v>
      </c>
      <c r="F66" s="65">
        <f>VLOOKUP($A66,'Return Data'!$B$7:$R$2843,11,0)</f>
        <v>27.855799999999999</v>
      </c>
      <c r="G66" s="66">
        <f t="shared" si="6"/>
        <v>51</v>
      </c>
      <c r="H66" s="65">
        <f>VLOOKUP($A66,'Return Data'!$B$7:$R$2843,12,0)</f>
        <v>35.682600000000001</v>
      </c>
      <c r="I66" s="66">
        <f t="shared" si="7"/>
        <v>45</v>
      </c>
      <c r="J66" s="65">
        <f>VLOOKUP($A66,'Return Data'!$B$7:$R$2843,13,0)</f>
        <v>56.770600000000002</v>
      </c>
      <c r="K66" s="66">
        <f t="shared" si="8"/>
        <v>45</v>
      </c>
      <c r="L66" s="65">
        <f>VLOOKUP($A66,'Return Data'!$B$7:$R$2843,17,0)</f>
        <v>17.2821</v>
      </c>
      <c r="M66" s="66">
        <f t="shared" si="9"/>
        <v>17</v>
      </c>
      <c r="N66" s="65">
        <f>VLOOKUP($A66,'Return Data'!$B$7:$R$2843,14,0)</f>
        <v>11.6257</v>
      </c>
      <c r="O66" s="66">
        <f t="shared" si="10"/>
        <v>15</v>
      </c>
      <c r="P66" s="65">
        <f>VLOOKUP($A66,'Return Data'!$B$7:$R$2843,15,0)</f>
        <v>12.319800000000001</v>
      </c>
      <c r="Q66" s="66">
        <f t="shared" si="11"/>
        <v>25</v>
      </c>
      <c r="R66" s="65">
        <f>VLOOKUP($A66,'Return Data'!$B$7:$R$2843,16,0)</f>
        <v>13.862299999999999</v>
      </c>
      <c r="S66" s="67">
        <f t="shared" si="12"/>
        <v>30</v>
      </c>
    </row>
    <row r="67" spans="1:19" x14ac:dyDescent="0.3">
      <c r="A67" s="63" t="s">
        <v>325</v>
      </c>
      <c r="B67" s="64">
        <f>VLOOKUP($A67,'Return Data'!$B$7:$R$2843,3,0)</f>
        <v>44315</v>
      </c>
      <c r="C67" s="65">
        <f>VLOOKUP($A67,'Return Data'!$B$7:$R$2843,4,0)</f>
        <v>18.070699999999999</v>
      </c>
      <c r="D67" s="65">
        <f>VLOOKUP($A67,'Return Data'!$B$7:$R$2843,10,0)</f>
        <v>13.942399999999999</v>
      </c>
      <c r="E67" s="66">
        <f t="shared" si="5"/>
        <v>19</v>
      </c>
      <c r="F67" s="65">
        <f>VLOOKUP($A67,'Return Data'!$B$7:$R$2843,11,0)</f>
        <v>37.419800000000002</v>
      </c>
      <c r="G67" s="66">
        <f t="shared" si="6"/>
        <v>15</v>
      </c>
      <c r="H67" s="65">
        <f>VLOOKUP($A67,'Return Data'!$B$7:$R$2843,12,0)</f>
        <v>43.6691</v>
      </c>
      <c r="I67" s="66">
        <f t="shared" si="7"/>
        <v>22</v>
      </c>
      <c r="J67" s="65">
        <f>VLOOKUP($A67,'Return Data'!$B$7:$R$2843,13,0)</f>
        <v>77.191500000000005</v>
      </c>
      <c r="K67" s="66">
        <f t="shared" si="8"/>
        <v>13</v>
      </c>
      <c r="L67" s="65">
        <f>VLOOKUP($A67,'Return Data'!$B$7:$R$2843,17,0)</f>
        <v>14.495100000000001</v>
      </c>
      <c r="M67" s="66">
        <f t="shared" si="9"/>
        <v>26</v>
      </c>
      <c r="N67" s="65">
        <f>VLOOKUP($A67,'Return Data'!$B$7:$R$2843,14,0)</f>
        <v>6.5848000000000004</v>
      </c>
      <c r="O67" s="66">
        <f t="shared" si="10"/>
        <v>37</v>
      </c>
      <c r="P67" s="65"/>
      <c r="Q67" s="66"/>
      <c r="R67" s="65">
        <f>VLOOKUP($A67,'Return Data'!$B$7:$R$2843,16,0)</f>
        <v>12.3406</v>
      </c>
      <c r="S67" s="67">
        <f t="shared" si="12"/>
        <v>38</v>
      </c>
    </row>
    <row r="68" spans="1:19" x14ac:dyDescent="0.3">
      <c r="A68" s="63" t="s">
        <v>326</v>
      </c>
      <c r="B68" s="64">
        <f>VLOOKUP($A68,'Return Data'!$B$7:$R$2843,3,0)</f>
        <v>44315</v>
      </c>
      <c r="C68" s="65">
        <f>VLOOKUP($A68,'Return Data'!$B$7:$R$2843,4,0)</f>
        <v>13.0029</v>
      </c>
      <c r="D68" s="65">
        <f>VLOOKUP($A68,'Return Data'!$B$7:$R$2843,10,0)</f>
        <v>12.1114</v>
      </c>
      <c r="E68" s="66">
        <f t="shared" si="5"/>
        <v>26</v>
      </c>
      <c r="F68" s="65">
        <f>VLOOKUP($A68,'Return Data'!$B$7:$R$2843,11,0)</f>
        <v>38.403799999999997</v>
      </c>
      <c r="G68" s="66">
        <f t="shared" si="6"/>
        <v>14</v>
      </c>
      <c r="H68" s="65">
        <f>VLOOKUP($A68,'Return Data'!$B$7:$R$2843,12,0)</f>
        <v>44.257100000000001</v>
      </c>
      <c r="I68" s="66">
        <f t="shared" si="7"/>
        <v>19</v>
      </c>
      <c r="J68" s="65">
        <f>VLOOKUP($A68,'Return Data'!$B$7:$R$2843,13,0)</f>
        <v>70.319900000000004</v>
      </c>
      <c r="K68" s="66">
        <f t="shared" si="8"/>
        <v>16</v>
      </c>
      <c r="L68" s="65">
        <f>VLOOKUP($A68,'Return Data'!$B$7:$R$2843,17,0)</f>
        <v>10.99</v>
      </c>
      <c r="M68" s="66">
        <f t="shared" si="9"/>
        <v>42</v>
      </c>
      <c r="N68" s="65">
        <f>VLOOKUP($A68,'Return Data'!$B$7:$R$2843,14,0)</f>
        <v>3.8725999999999998</v>
      </c>
      <c r="O68" s="66">
        <f t="shared" si="10"/>
        <v>48</v>
      </c>
      <c r="P68" s="65"/>
      <c r="Q68" s="66"/>
      <c r="R68" s="65">
        <f>VLOOKUP($A68,'Return Data'!$B$7:$R$2843,16,0)</f>
        <v>6.3574999999999999</v>
      </c>
      <c r="S68" s="67">
        <f t="shared" si="12"/>
        <v>57</v>
      </c>
    </row>
    <row r="69" spans="1:19" x14ac:dyDescent="0.3">
      <c r="A69" s="63" t="s">
        <v>327</v>
      </c>
      <c r="B69" s="64">
        <f>VLOOKUP($A69,'Return Data'!$B$7:$R$2843,3,0)</f>
        <v>44315</v>
      </c>
      <c r="C69" s="65">
        <f>VLOOKUP($A69,'Return Data'!$B$7:$R$2843,4,0)</f>
        <v>12.099</v>
      </c>
      <c r="D69" s="65">
        <f>VLOOKUP($A69,'Return Data'!$B$7:$R$2843,10,0)</f>
        <v>12.199199999999999</v>
      </c>
      <c r="E69" s="66">
        <f t="shared" si="5"/>
        <v>25</v>
      </c>
      <c r="F69" s="65">
        <f>VLOOKUP($A69,'Return Data'!$B$7:$R$2843,11,0)</f>
        <v>37.357500000000002</v>
      </c>
      <c r="G69" s="66">
        <f t="shared" si="6"/>
        <v>16</v>
      </c>
      <c r="H69" s="65">
        <f>VLOOKUP($A69,'Return Data'!$B$7:$R$2843,12,0)</f>
        <v>42.113799999999998</v>
      </c>
      <c r="I69" s="66">
        <f t="shared" si="7"/>
        <v>24</v>
      </c>
      <c r="J69" s="65">
        <f>VLOOKUP($A69,'Return Data'!$B$7:$R$2843,13,0)</f>
        <v>66.968000000000004</v>
      </c>
      <c r="K69" s="66">
        <f t="shared" si="8"/>
        <v>18</v>
      </c>
      <c r="L69" s="65">
        <f>VLOOKUP($A69,'Return Data'!$B$7:$R$2843,17,0)</f>
        <v>11.409700000000001</v>
      </c>
      <c r="M69" s="66">
        <f t="shared" si="9"/>
        <v>41</v>
      </c>
      <c r="N69" s="65">
        <f>VLOOKUP($A69,'Return Data'!$B$7:$R$2843,14,0)</f>
        <v>5.2949000000000002</v>
      </c>
      <c r="O69" s="66">
        <f t="shared" si="10"/>
        <v>43</v>
      </c>
      <c r="P69" s="65"/>
      <c r="Q69" s="66"/>
      <c r="R69" s="65">
        <f>VLOOKUP($A69,'Return Data'!$B$7:$R$2843,16,0)</f>
        <v>4.7716000000000003</v>
      </c>
      <c r="S69" s="67">
        <f t="shared" si="12"/>
        <v>59</v>
      </c>
    </row>
    <row r="70" spans="1:19" x14ac:dyDescent="0.3">
      <c r="A70" s="63" t="s">
        <v>328</v>
      </c>
      <c r="B70" s="64">
        <f>VLOOKUP($A70,'Return Data'!$B$7:$R$2843,3,0)</f>
        <v>44315</v>
      </c>
      <c r="C70" s="65">
        <f>VLOOKUP($A70,'Return Data'!$B$7:$R$2843,4,0)</f>
        <v>10.6515</v>
      </c>
      <c r="D70" s="65">
        <f>VLOOKUP($A70,'Return Data'!$B$7:$R$2843,10,0)</f>
        <v>8.2932000000000006</v>
      </c>
      <c r="E70" s="66">
        <f t="shared" si="5"/>
        <v>55</v>
      </c>
      <c r="F70" s="65">
        <f>VLOOKUP($A70,'Return Data'!$B$7:$R$2843,11,0)</f>
        <v>30.807200000000002</v>
      </c>
      <c r="G70" s="66">
        <f t="shared" si="6"/>
        <v>33</v>
      </c>
      <c r="H70" s="65">
        <f>VLOOKUP($A70,'Return Data'!$B$7:$R$2843,12,0)</f>
        <v>28.852900000000002</v>
      </c>
      <c r="I70" s="66">
        <f t="shared" si="7"/>
        <v>60</v>
      </c>
      <c r="J70" s="65">
        <f>VLOOKUP($A70,'Return Data'!$B$7:$R$2843,13,0)</f>
        <v>60.110300000000002</v>
      </c>
      <c r="K70" s="66">
        <f t="shared" si="8"/>
        <v>31</v>
      </c>
      <c r="L70" s="65">
        <f>VLOOKUP($A70,'Return Data'!$B$7:$R$2843,17,0)</f>
        <v>9.9459</v>
      </c>
      <c r="M70" s="66">
        <f t="shared" si="9"/>
        <v>52</v>
      </c>
      <c r="N70" s="65"/>
      <c r="O70" s="66"/>
      <c r="P70" s="65"/>
      <c r="Q70" s="66"/>
      <c r="R70" s="65">
        <f>VLOOKUP($A70,'Return Data'!$B$7:$R$2843,16,0)</f>
        <v>1.9432</v>
      </c>
      <c r="S70" s="67">
        <f t="shared" si="12"/>
        <v>63</v>
      </c>
    </row>
    <row r="71" spans="1:19" x14ac:dyDescent="0.3">
      <c r="A71" s="63" t="s">
        <v>329</v>
      </c>
      <c r="B71" s="64">
        <f>VLOOKUP($A71,'Return Data'!$B$7:$R$2843,3,0)</f>
        <v>44315</v>
      </c>
      <c r="C71" s="65">
        <f>VLOOKUP($A71,'Return Data'!$B$7:$R$2843,4,0)</f>
        <v>11.0785</v>
      </c>
      <c r="D71" s="65">
        <f>VLOOKUP($A71,'Return Data'!$B$7:$R$2843,10,0)</f>
        <v>7.6585999999999999</v>
      </c>
      <c r="E71" s="66">
        <f t="shared" si="5"/>
        <v>59</v>
      </c>
      <c r="F71" s="65">
        <f>VLOOKUP($A71,'Return Data'!$B$7:$R$2843,11,0)</f>
        <v>29.439900000000002</v>
      </c>
      <c r="G71" s="66">
        <f t="shared" si="6"/>
        <v>42</v>
      </c>
      <c r="H71" s="65">
        <f>VLOOKUP($A71,'Return Data'!$B$7:$R$2843,12,0)</f>
        <v>27.7149</v>
      </c>
      <c r="I71" s="66">
        <f t="shared" si="7"/>
        <v>61</v>
      </c>
      <c r="J71" s="65">
        <f>VLOOKUP($A71,'Return Data'!$B$7:$R$2843,13,0)</f>
        <v>58.144500000000001</v>
      </c>
      <c r="K71" s="66">
        <f t="shared" si="8"/>
        <v>40</v>
      </c>
      <c r="L71" s="65">
        <f>VLOOKUP($A71,'Return Data'!$B$7:$R$2843,17,0)</f>
        <v>10.664</v>
      </c>
      <c r="M71" s="66">
        <f t="shared" si="9"/>
        <v>46</v>
      </c>
      <c r="N71" s="65"/>
      <c r="O71" s="66"/>
      <c r="P71" s="65"/>
      <c r="Q71" s="66"/>
      <c r="R71" s="65">
        <f>VLOOKUP($A71,'Return Data'!$B$7:$R$2843,16,0)</f>
        <v>3.3666999999999998</v>
      </c>
      <c r="S71" s="67">
        <f t="shared" si="12"/>
        <v>61</v>
      </c>
    </row>
    <row r="72" spans="1:19" x14ac:dyDescent="0.3">
      <c r="A72" s="63" t="s">
        <v>330</v>
      </c>
      <c r="B72" s="64">
        <f>VLOOKUP($A72,'Return Data'!$B$7:$R$2843,3,0)</f>
        <v>44315</v>
      </c>
      <c r="C72" s="65">
        <f>VLOOKUP($A72,'Return Data'!$B$7:$R$2843,4,0)</f>
        <v>119.3925</v>
      </c>
      <c r="D72" s="65">
        <f>VLOOKUP($A72,'Return Data'!$B$7:$R$2843,10,0)</f>
        <v>8.7539999999999996</v>
      </c>
      <c r="E72" s="66">
        <f t="shared" si="5"/>
        <v>51</v>
      </c>
      <c r="F72" s="65">
        <f>VLOOKUP($A72,'Return Data'!$B$7:$R$2843,11,0)</f>
        <v>31.107800000000001</v>
      </c>
      <c r="G72" s="66">
        <f t="shared" si="6"/>
        <v>31</v>
      </c>
      <c r="H72" s="65">
        <f>VLOOKUP($A72,'Return Data'!$B$7:$R$2843,12,0)</f>
        <v>39.578600000000002</v>
      </c>
      <c r="I72" s="66">
        <f t="shared" si="7"/>
        <v>29</v>
      </c>
      <c r="J72" s="65">
        <f>VLOOKUP($A72,'Return Data'!$B$7:$R$2843,13,0)</f>
        <v>59.221800000000002</v>
      </c>
      <c r="K72" s="66">
        <f t="shared" si="8"/>
        <v>37</v>
      </c>
      <c r="L72" s="65">
        <f>VLOOKUP($A72,'Return Data'!$B$7:$R$2843,17,0)</f>
        <v>17.0243</v>
      </c>
      <c r="M72" s="66">
        <f t="shared" si="9"/>
        <v>19</v>
      </c>
      <c r="N72" s="65">
        <f>VLOOKUP($A72,'Return Data'!$B$7:$R$2843,14,0)</f>
        <v>10.771699999999999</v>
      </c>
      <c r="O72" s="66">
        <f t="shared" si="10"/>
        <v>18</v>
      </c>
      <c r="P72" s="65">
        <f>VLOOKUP($A72,'Return Data'!$B$7:$R$2843,15,0)</f>
        <v>13.63</v>
      </c>
      <c r="Q72" s="66">
        <f t="shared" si="11"/>
        <v>19</v>
      </c>
      <c r="R72" s="65">
        <f>VLOOKUP($A72,'Return Data'!$B$7:$R$2843,16,0)</f>
        <v>11.5562</v>
      </c>
      <c r="S72" s="67">
        <f t="shared" si="12"/>
        <v>41</v>
      </c>
    </row>
    <row r="73" spans="1:19" x14ac:dyDescent="0.3">
      <c r="A73" s="63" t="s">
        <v>331</v>
      </c>
      <c r="B73" s="64">
        <f>VLOOKUP($A73,'Return Data'!$B$7:$R$2843,3,0)</f>
        <v>44315</v>
      </c>
      <c r="C73" s="65">
        <f>VLOOKUP($A73,'Return Data'!$B$7:$R$2843,4,0)</f>
        <v>190.95706545137699</v>
      </c>
      <c r="D73" s="65">
        <f>VLOOKUP($A73,'Return Data'!$B$7:$R$2843,10,0)</f>
        <v>8.4911999999999992</v>
      </c>
      <c r="E73" s="66">
        <f t="shared" ref="E73" si="21">RANK(D73,D$8:D$73,0)</f>
        <v>53</v>
      </c>
      <c r="F73" s="65">
        <f>VLOOKUP($A73,'Return Data'!$B$7:$R$2843,11,0)</f>
        <v>26.259799999999998</v>
      </c>
      <c r="G73" s="66">
        <f t="shared" ref="G73" si="22">RANK(F73,F$8:F$73,0)</f>
        <v>55</v>
      </c>
      <c r="H73" s="65">
        <f>VLOOKUP($A73,'Return Data'!$B$7:$R$2843,12,0)</f>
        <v>33.294499999999999</v>
      </c>
      <c r="I73" s="66">
        <f t="shared" ref="I73" si="23">RANK(H73,H$8:H$73,0)</f>
        <v>54</v>
      </c>
      <c r="J73" s="65">
        <f>VLOOKUP($A73,'Return Data'!$B$7:$R$2843,13,0)</f>
        <v>53.802399999999999</v>
      </c>
      <c r="K73" s="66">
        <f t="shared" ref="K73" si="24">RANK(J73,J$8:J$73,0)</f>
        <v>49</v>
      </c>
      <c r="L73" s="65">
        <f>VLOOKUP($A73,'Return Data'!$B$7:$R$2843,17,0)</f>
        <v>10.424200000000001</v>
      </c>
      <c r="M73" s="66">
        <f t="shared" ref="M73" si="25">RANK(L73,L$8:L$73,0)</f>
        <v>48</v>
      </c>
      <c r="N73" s="65">
        <f>VLOOKUP($A73,'Return Data'!$B$7:$R$2843,14,0)</f>
        <v>8.6029999999999998</v>
      </c>
      <c r="O73" s="66">
        <f t="shared" ref="O73" si="26">RANK(N73,N$8:N$73,0)</f>
        <v>28</v>
      </c>
      <c r="P73" s="65">
        <f>VLOOKUP($A73,'Return Data'!$B$7:$R$2843,15,0)</f>
        <v>12.714499999999999</v>
      </c>
      <c r="Q73" s="66">
        <f t="shared" ref="Q73" si="27">RANK(P73,P$8:P$73,0)</f>
        <v>23</v>
      </c>
      <c r="R73" s="65">
        <f>VLOOKUP($A73,'Return Data'!$B$7:$R$2843,16,0)</f>
        <v>17.6968</v>
      </c>
      <c r="S73" s="67">
        <f t="shared" ref="S73" si="28">RANK(R73,R$8:R$73,0)</f>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11.96094696969697</v>
      </c>
      <c r="E75" s="74"/>
      <c r="F75" s="75">
        <f>AVERAGE(F8:F73)</f>
        <v>32.140148484848503</v>
      </c>
      <c r="G75" s="74"/>
      <c r="H75" s="75">
        <f>AVERAGE(H8:H73)</f>
        <v>41.64885606060605</v>
      </c>
      <c r="I75" s="74"/>
      <c r="J75" s="75">
        <f>AVERAGE(J8:J73)</f>
        <v>62.390962121212091</v>
      </c>
      <c r="K75" s="74"/>
      <c r="L75" s="75">
        <f>AVERAGE(L8:L73)</f>
        <v>15.291603174603177</v>
      </c>
      <c r="M75" s="74"/>
      <c r="N75" s="75">
        <f>AVERAGE(N8:N73)</f>
        <v>9.2104615384615389</v>
      </c>
      <c r="O75" s="74"/>
      <c r="P75" s="75">
        <f>AVERAGE(P8:P73)</f>
        <v>14.114292307692304</v>
      </c>
      <c r="Q75" s="74"/>
      <c r="R75" s="75">
        <f>AVERAGE(R8:R73)</f>
        <v>13.083883333333333</v>
      </c>
      <c r="S75" s="76"/>
    </row>
    <row r="76" spans="1:19" x14ac:dyDescent="0.3">
      <c r="A76" s="73" t="s">
        <v>28</v>
      </c>
      <c r="B76" s="74"/>
      <c r="C76" s="74"/>
      <c r="D76" s="75">
        <f>MIN(D8:D73)</f>
        <v>5.9358000000000004</v>
      </c>
      <c r="E76" s="74"/>
      <c r="F76" s="75">
        <f>MIN(F8:F73)</f>
        <v>17.427800000000001</v>
      </c>
      <c r="G76" s="74"/>
      <c r="H76" s="75">
        <f>MIN(H8:H73)</f>
        <v>21.425799999999999</v>
      </c>
      <c r="I76" s="74"/>
      <c r="J76" s="75">
        <f>MIN(J8:J73)</f>
        <v>37.011299999999999</v>
      </c>
      <c r="K76" s="74"/>
      <c r="L76" s="75">
        <f>MIN(L8:L73)</f>
        <v>5.7493999999999996</v>
      </c>
      <c r="M76" s="74"/>
      <c r="N76" s="75">
        <f>MIN(N8:N73)</f>
        <v>-2.5647000000000002</v>
      </c>
      <c r="O76" s="74"/>
      <c r="P76" s="75">
        <f>MIN(P8:P73)</f>
        <v>7.7331000000000003</v>
      </c>
      <c r="Q76" s="74"/>
      <c r="R76" s="75">
        <f>MIN(R8:R73)</f>
        <v>-0.28549999999999998</v>
      </c>
      <c r="S76" s="76"/>
    </row>
    <row r="77" spans="1:19" ht="15" thickBot="1" x14ac:dyDescent="0.35">
      <c r="A77" s="77" t="s">
        <v>29</v>
      </c>
      <c r="B77" s="78"/>
      <c r="C77" s="78"/>
      <c r="D77" s="79">
        <f>MAX(D8:D73)</f>
        <v>23.0791</v>
      </c>
      <c r="E77" s="78"/>
      <c r="F77" s="79">
        <f>MAX(F8:F73)</f>
        <v>47.527700000000003</v>
      </c>
      <c r="G77" s="78"/>
      <c r="H77" s="79">
        <f>MAX(H8:H73)</f>
        <v>70.732299999999995</v>
      </c>
      <c r="I77" s="78"/>
      <c r="J77" s="79">
        <f>MAX(J8:J73)</f>
        <v>114.24</v>
      </c>
      <c r="K77" s="78"/>
      <c r="L77" s="79">
        <f>MAX(L8:L73)</f>
        <v>35.968800000000002</v>
      </c>
      <c r="M77" s="78"/>
      <c r="N77" s="79">
        <f>MAX(N8:N73)</f>
        <v>23.7316</v>
      </c>
      <c r="O77" s="78"/>
      <c r="P77" s="79">
        <f>MAX(P8:P73)</f>
        <v>23.486699999999999</v>
      </c>
      <c r="Q77" s="78"/>
      <c r="R77" s="79">
        <f>MAX(R8:R73)</f>
        <v>25.754200000000001</v>
      </c>
      <c r="S77" s="80"/>
    </row>
    <row r="78" spans="1:19" x14ac:dyDescent="0.3">
      <c r="A78" s="112" t="s">
        <v>432</v>
      </c>
    </row>
    <row r="79" spans="1:19" x14ac:dyDescent="0.3">
      <c r="A79" s="14" t="s">
        <v>340</v>
      </c>
    </row>
  </sheetData>
  <sheetProtection algorithmName="SHA-512" hashValue="Gpiyf2J2nk9SqV+eSX/sRI5XXCaDkdulGrEfPhtvaqSNii0ZuLhXFvzJNH+NZUohcIJBr7lYoCVAf/3mSNCJEw==" saltValue="c3EZCA2l9IA7e1HasxKwHw==" spinCount="100000" sheet="1" objects="1" scenarios="1"/>
  <sortState xmlns:xlrd2="http://schemas.microsoft.com/office/spreadsheetml/2017/richdata2" ref="A8:T74">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9" t="s">
        <v>347</v>
      </c>
    </row>
    <row r="3" spans="1:18" ht="15" thickBot="1" x14ac:dyDescent="0.35">
      <c r="A3" s="160"/>
      <c r="B3" s="164"/>
      <c r="C3" s="164"/>
      <c r="D3" s="165"/>
      <c r="E3" s="165"/>
      <c r="F3" s="165"/>
      <c r="G3" s="165"/>
      <c r="H3" s="165"/>
      <c r="I3" s="165"/>
      <c r="J3" s="165"/>
      <c r="K3" s="165"/>
      <c r="L3" s="109"/>
      <c r="M3" s="109"/>
      <c r="N3" s="109"/>
      <c r="O3" s="109"/>
      <c r="P3" s="26"/>
      <c r="Q3" s="27"/>
    </row>
    <row r="4" spans="1:18" ht="15" thickBot="1" x14ac:dyDescent="0.35">
      <c r="A4" s="26"/>
      <c r="B4" s="164"/>
      <c r="C4" s="164"/>
      <c r="D4" s="26"/>
      <c r="E4" s="26"/>
      <c r="F4" s="26"/>
      <c r="G4" s="26"/>
      <c r="H4" s="26"/>
      <c r="I4" s="26"/>
      <c r="J4" s="26"/>
      <c r="K4" s="26"/>
      <c r="L4" s="109"/>
      <c r="M4" s="109"/>
      <c r="N4" s="109"/>
      <c r="O4" s="109"/>
      <c r="P4" s="26"/>
      <c r="Q4" s="26"/>
    </row>
    <row r="5" spans="1:18" x14ac:dyDescent="0.3">
      <c r="A5" s="29" t="s">
        <v>346</v>
      </c>
      <c r="B5" s="157" t="s">
        <v>8</v>
      </c>
      <c r="C5" s="157" t="s">
        <v>9</v>
      </c>
      <c r="D5" s="163" t="s">
        <v>47</v>
      </c>
      <c r="E5" s="163"/>
      <c r="F5" s="163" t="s">
        <v>48</v>
      </c>
      <c r="G5" s="163"/>
      <c r="H5" s="163" t="s">
        <v>1</v>
      </c>
      <c r="I5" s="163"/>
      <c r="J5" s="163" t="s">
        <v>2</v>
      </c>
      <c r="K5" s="163"/>
      <c r="L5" s="163" t="s">
        <v>3</v>
      </c>
      <c r="M5" s="163"/>
      <c r="N5" s="163" t="s">
        <v>4</v>
      </c>
      <c r="O5" s="163"/>
      <c r="P5" s="161" t="s">
        <v>46</v>
      </c>
      <c r="Q5" s="162"/>
      <c r="R5" s="12"/>
    </row>
    <row r="6" spans="1:18"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1978</v>
      </c>
      <c r="B8" s="64">
        <f>VLOOKUP($A8,'Return Data'!$B$7:$R$2843,3,0)</f>
        <v>44315</v>
      </c>
      <c r="C8" s="65">
        <f>VLOOKUP($A8,'Return Data'!$B$7:$R$2843,4,0)</f>
        <v>10.6</v>
      </c>
      <c r="D8" s="65">
        <f>VLOOKUP($A8,'Return Data'!$B$7:$R$2843,8,0)</f>
        <v>2.0211999999999999</v>
      </c>
      <c r="E8" s="66">
        <f>RANK(D8,D$8:D$15,0)</f>
        <v>5</v>
      </c>
      <c r="F8" s="65">
        <f>VLOOKUP($A8,'Return Data'!$B$7:$R$2843,9,0)</f>
        <v>1.5326</v>
      </c>
      <c r="G8" s="66">
        <f t="shared" ref="G8" si="0">RANK(F8,F$8:F$15,0)</f>
        <v>8</v>
      </c>
      <c r="H8" s="65">
        <f>VLOOKUP($A8,'Return Data'!$B$7:$R$2843,10,0)</f>
        <v>7.9429999999999996</v>
      </c>
      <c r="I8" s="66">
        <f t="shared" ref="I8" si="1">RANK(H8,H$8:H$15,0)</f>
        <v>5</v>
      </c>
      <c r="J8" s="65"/>
      <c r="K8" s="66"/>
      <c r="L8" s="65"/>
      <c r="M8" s="66"/>
      <c r="N8" s="65"/>
      <c r="O8" s="66"/>
      <c r="P8" s="65">
        <f>VLOOKUP($A8,'Return Data'!$B$7:$R$2843,16,0)</f>
        <v>6</v>
      </c>
      <c r="Q8" s="67">
        <f>RANK(P8,P$8:P$15,0)</f>
        <v>7</v>
      </c>
    </row>
    <row r="9" spans="1:18" x14ac:dyDescent="0.3">
      <c r="A9" s="63" t="s">
        <v>377</v>
      </c>
      <c r="B9" s="64">
        <f>VLOOKUP($A9,'Return Data'!$B$7:$R$2843,3,0)</f>
        <v>44315</v>
      </c>
      <c r="C9" s="65">
        <f>VLOOKUP($A9,'Return Data'!$B$7:$R$2843,4,0)</f>
        <v>14.35</v>
      </c>
      <c r="D9" s="65">
        <f>VLOOKUP($A9,'Return Data'!$B$7:$R$2843,8,0)</f>
        <v>2.4268000000000001</v>
      </c>
      <c r="E9" s="66">
        <f t="shared" ref="E9:E15" si="2">RANK(D9,D$8:D$15,0)</f>
        <v>2</v>
      </c>
      <c r="F9" s="65">
        <f>VLOOKUP($A9,'Return Data'!$B$7:$R$2843,9,0)</f>
        <v>4.9744000000000002</v>
      </c>
      <c r="G9" s="66">
        <f t="shared" ref="G9" si="3">RANK(F9,F$8:F$15,0)</f>
        <v>2</v>
      </c>
      <c r="H9" s="65">
        <f>VLOOKUP($A9,'Return Data'!$B$7:$R$2843,10,0)</f>
        <v>8.6297999999999995</v>
      </c>
      <c r="I9" s="66">
        <f t="shared" ref="I9" si="4">RANK(H9,H$8:H$15,0)</f>
        <v>3</v>
      </c>
      <c r="J9" s="65">
        <f>VLOOKUP($A9,'Return Data'!$B$7:$R$2843,11,0)</f>
        <v>27.669</v>
      </c>
      <c r="K9" s="66">
        <f t="shared" ref="K9" si="5">RANK(J9,J$8:J$15,0)</f>
        <v>3</v>
      </c>
      <c r="L9" s="65">
        <f>VLOOKUP($A9,'Return Data'!$B$7:$R$2843,12,0)</f>
        <v>34.363300000000002</v>
      </c>
      <c r="M9" s="66">
        <f t="shared" ref="M9" si="6">RANK(L9,L$8:L$15,0)</f>
        <v>2</v>
      </c>
      <c r="N9" s="65">
        <f>VLOOKUP($A9,'Return Data'!$B$7:$R$2843,13,0)</f>
        <v>48.397100000000002</v>
      </c>
      <c r="O9" s="66">
        <f t="shared" ref="O9" si="7">RANK(N9,N$8:N$15,0)</f>
        <v>3</v>
      </c>
      <c r="P9" s="65">
        <f>VLOOKUP($A9,'Return Data'!$B$7:$R$2843,16,0)</f>
        <v>34.749499999999998</v>
      </c>
      <c r="Q9" s="67">
        <f t="shared" ref="Q9:Q15" si="8">RANK(P9,P$8:P$15,0)</f>
        <v>2</v>
      </c>
    </row>
    <row r="10" spans="1:18" x14ac:dyDescent="0.3">
      <c r="A10" s="63" t="s">
        <v>1981</v>
      </c>
      <c r="B10" s="64">
        <f>VLOOKUP($A10,'Return Data'!$B$7:$R$2843,3,0)</f>
        <v>44315</v>
      </c>
      <c r="C10" s="65">
        <f>VLOOKUP($A10,'Return Data'!$B$7:$R$2843,4,0)</f>
        <v>11.93</v>
      </c>
      <c r="D10" s="65">
        <f>VLOOKUP($A10,'Return Data'!$B$7:$R$2843,8,0)</f>
        <v>1.1874</v>
      </c>
      <c r="E10" s="66">
        <f t="shared" si="2"/>
        <v>8</v>
      </c>
      <c r="F10" s="65">
        <f>VLOOKUP($A10,'Return Data'!$B$7:$R$2843,9,0)</f>
        <v>3.0225</v>
      </c>
      <c r="G10" s="66">
        <f t="shared" ref="G10:G15" si="9">RANK(F10,F$8:F$15,0)</f>
        <v>4</v>
      </c>
      <c r="H10" s="65">
        <f>VLOOKUP($A10,'Return Data'!$B$7:$R$2843,10,0)</f>
        <v>7.2842000000000002</v>
      </c>
      <c r="I10" s="66">
        <f t="shared" ref="I10:I15" si="10">RANK(H10,H$8:H$15,0)</f>
        <v>7</v>
      </c>
      <c r="J10" s="65">
        <f>VLOOKUP($A10,'Return Data'!$B$7:$R$2843,11,0)</f>
        <v>19.061900000000001</v>
      </c>
      <c r="K10" s="66">
        <f t="shared" ref="K10:K15" si="11">RANK(J10,J$8:J$15,0)</f>
        <v>4</v>
      </c>
      <c r="L10" s="65"/>
      <c r="M10" s="66"/>
      <c r="N10" s="65"/>
      <c r="O10" s="66"/>
      <c r="P10" s="65">
        <f>VLOOKUP($A10,'Return Data'!$B$7:$R$2843,16,0)</f>
        <v>19.3</v>
      </c>
      <c r="Q10" s="67">
        <f t="shared" si="8"/>
        <v>4</v>
      </c>
    </row>
    <row r="11" spans="1:18" x14ac:dyDescent="0.3">
      <c r="A11" s="63" t="s">
        <v>1982</v>
      </c>
      <c r="B11" s="64">
        <f>VLOOKUP($A11,'Return Data'!$B$7:$R$2843,3,0)</f>
        <v>44315</v>
      </c>
      <c r="C11" s="65">
        <f>VLOOKUP($A11,'Return Data'!$B$7:$R$2843,4,0)</f>
        <v>10.16</v>
      </c>
      <c r="D11" s="65">
        <f>VLOOKUP($A11,'Return Data'!$B$7:$R$2843,8,0)</f>
        <v>2.3161999999999998</v>
      </c>
      <c r="E11" s="66">
        <f t="shared" si="2"/>
        <v>3</v>
      </c>
      <c r="F11" s="65">
        <f>VLOOKUP($A11,'Return Data'!$B$7:$R$2843,9,0)</f>
        <v>2.3161999999999998</v>
      </c>
      <c r="G11" s="66">
        <f t="shared" si="9"/>
        <v>7</v>
      </c>
      <c r="H11" s="65"/>
      <c r="I11" s="66"/>
      <c r="J11" s="65"/>
      <c r="K11" s="66"/>
      <c r="L11" s="65"/>
      <c r="M11" s="66"/>
      <c r="N11" s="65"/>
      <c r="O11" s="66"/>
      <c r="P11" s="65">
        <f>VLOOKUP($A11,'Return Data'!$B$7:$R$2843,16,0)</f>
        <v>1.6</v>
      </c>
      <c r="Q11" s="67">
        <f t="shared" si="8"/>
        <v>8</v>
      </c>
    </row>
    <row r="12" spans="1:18" x14ac:dyDescent="0.3">
      <c r="A12" s="63" t="s">
        <v>1984</v>
      </c>
      <c r="B12" s="64">
        <f>VLOOKUP($A12,'Return Data'!$B$7:$R$2843,3,0)</f>
        <v>44315</v>
      </c>
      <c r="C12" s="65">
        <f>VLOOKUP($A12,'Return Data'!$B$7:$R$2843,4,0)</f>
        <v>10.741</v>
      </c>
      <c r="D12" s="65">
        <f>VLOOKUP($A12,'Return Data'!$B$7:$R$2843,8,0)</f>
        <v>1.5121</v>
      </c>
      <c r="E12" s="66">
        <f t="shared" si="2"/>
        <v>7</v>
      </c>
      <c r="F12" s="65">
        <f>VLOOKUP($A12,'Return Data'!$B$7:$R$2843,9,0)</f>
        <v>3.8380000000000001</v>
      </c>
      <c r="G12" s="66">
        <f t="shared" si="9"/>
        <v>3</v>
      </c>
      <c r="H12" s="65">
        <f>VLOOKUP($A12,'Return Data'!$B$7:$R$2843,10,0)</f>
        <v>8.1781000000000006</v>
      </c>
      <c r="I12" s="66">
        <f t="shared" si="10"/>
        <v>4</v>
      </c>
      <c r="J12" s="65"/>
      <c r="K12" s="66"/>
      <c r="L12" s="65"/>
      <c r="M12" s="66"/>
      <c r="N12" s="65"/>
      <c r="O12" s="66"/>
      <c r="P12" s="65">
        <f>VLOOKUP($A12,'Return Data'!$B$7:$R$2843,16,0)</f>
        <v>7.41</v>
      </c>
      <c r="Q12" s="67">
        <f t="shared" si="8"/>
        <v>6</v>
      </c>
    </row>
    <row r="13" spans="1:18" x14ac:dyDescent="0.3">
      <c r="A13" s="63" t="s">
        <v>1987</v>
      </c>
      <c r="B13" s="64">
        <f>VLOOKUP($A13,'Return Data'!$B$7:$R$2843,3,0)</f>
        <v>44315</v>
      </c>
      <c r="C13" s="65">
        <f>VLOOKUP($A13,'Return Data'!$B$7:$R$2843,4,0)</f>
        <v>14.241400000000001</v>
      </c>
      <c r="D13" s="65">
        <f>VLOOKUP($A13,'Return Data'!$B$7:$R$2843,8,0)</f>
        <v>4.2967000000000004</v>
      </c>
      <c r="E13" s="66">
        <f t="shared" si="2"/>
        <v>1</v>
      </c>
      <c r="F13" s="65">
        <f>VLOOKUP($A13,'Return Data'!$B$7:$R$2843,9,0)</f>
        <v>8.6574000000000009</v>
      </c>
      <c r="G13" s="66">
        <f t="shared" si="9"/>
        <v>1</v>
      </c>
      <c r="H13" s="65">
        <f>VLOOKUP($A13,'Return Data'!$B$7:$R$2843,10,0)</f>
        <v>19.4498</v>
      </c>
      <c r="I13" s="66">
        <f t="shared" si="10"/>
        <v>1</v>
      </c>
      <c r="J13" s="65"/>
      <c r="K13" s="66"/>
      <c r="L13" s="65"/>
      <c r="M13" s="66"/>
      <c r="N13" s="65"/>
      <c r="O13" s="66"/>
      <c r="P13" s="65">
        <f>VLOOKUP($A13,'Return Data'!$B$7:$R$2843,16,0)</f>
        <v>42.414000000000001</v>
      </c>
      <c r="Q13" s="67">
        <f t="shared" si="8"/>
        <v>1</v>
      </c>
    </row>
    <row r="14" spans="1:18" x14ac:dyDescent="0.3">
      <c r="A14" s="63" t="s">
        <v>49</v>
      </c>
      <c r="B14" s="64">
        <f>VLOOKUP($A14,'Return Data'!$B$7:$R$2843,3,0)</f>
        <v>44315</v>
      </c>
      <c r="C14" s="65">
        <f>VLOOKUP($A14,'Return Data'!$B$7:$R$2843,4,0)</f>
        <v>14.71</v>
      </c>
      <c r="D14" s="65">
        <f>VLOOKUP($A14,'Return Data'!$B$7:$R$2843,8,0)</f>
        <v>1.5183</v>
      </c>
      <c r="E14" s="66">
        <f t="shared" si="2"/>
        <v>6</v>
      </c>
      <c r="F14" s="65">
        <f>VLOOKUP($A14,'Return Data'!$B$7:$R$2843,9,0)</f>
        <v>2.7235</v>
      </c>
      <c r="G14" s="66">
        <f t="shared" si="9"/>
        <v>5</v>
      </c>
      <c r="H14" s="65">
        <f>VLOOKUP($A14,'Return Data'!$B$7:$R$2843,10,0)</f>
        <v>9.8581000000000003</v>
      </c>
      <c r="I14" s="66">
        <f t="shared" si="10"/>
        <v>2</v>
      </c>
      <c r="J14" s="65">
        <f>VLOOKUP($A14,'Return Data'!$B$7:$R$2843,11,0)</f>
        <v>30.061900000000001</v>
      </c>
      <c r="K14" s="66">
        <f t="shared" si="11"/>
        <v>1</v>
      </c>
      <c r="L14" s="65">
        <f>VLOOKUP($A14,'Return Data'!$B$7:$R$2843,12,0)</f>
        <v>40.900399999999998</v>
      </c>
      <c r="M14" s="66">
        <f t="shared" ref="M14:M15" si="12">RANK(L14,L$8:L$15,0)</f>
        <v>1</v>
      </c>
      <c r="N14" s="65">
        <f>VLOOKUP($A14,'Return Data'!$B$7:$R$2843,13,0)</f>
        <v>68.306600000000003</v>
      </c>
      <c r="O14" s="66">
        <f t="shared" ref="O14:O15" si="13">RANK(N14,N$8:N$15,0)</f>
        <v>1</v>
      </c>
      <c r="P14" s="65">
        <f>VLOOKUP($A14,'Return Data'!$B$7:$R$2843,16,0)</f>
        <v>23.913399999999999</v>
      </c>
      <c r="Q14" s="67">
        <f t="shared" si="8"/>
        <v>3</v>
      </c>
    </row>
    <row r="15" spans="1:18" x14ac:dyDescent="0.3">
      <c r="A15" s="63" t="s">
        <v>50</v>
      </c>
      <c r="B15" s="64">
        <f>VLOOKUP($A15,'Return Data'!$B$7:$R$2843,3,0)</f>
        <v>44315</v>
      </c>
      <c r="C15" s="65">
        <f>VLOOKUP($A15,'Return Data'!$B$7:$R$2843,4,0)</f>
        <v>146.00110000000001</v>
      </c>
      <c r="D15" s="65">
        <f>VLOOKUP($A15,'Return Data'!$B$7:$R$2843,8,0)</f>
        <v>2.0972</v>
      </c>
      <c r="E15" s="66">
        <f t="shared" si="2"/>
        <v>4</v>
      </c>
      <c r="F15" s="65">
        <f>VLOOKUP($A15,'Return Data'!$B$7:$R$2843,9,0)</f>
        <v>2.5535999999999999</v>
      </c>
      <c r="G15" s="66">
        <f t="shared" si="9"/>
        <v>6</v>
      </c>
      <c r="H15" s="65">
        <f>VLOOKUP($A15,'Return Data'!$B$7:$R$2843,10,0)</f>
        <v>7.6329000000000002</v>
      </c>
      <c r="I15" s="66">
        <f t="shared" si="10"/>
        <v>6</v>
      </c>
      <c r="J15" s="65">
        <f>VLOOKUP($A15,'Return Data'!$B$7:$R$2843,11,0)</f>
        <v>28.058399999999999</v>
      </c>
      <c r="K15" s="66">
        <f t="shared" si="11"/>
        <v>2</v>
      </c>
      <c r="L15" s="65">
        <f>VLOOKUP($A15,'Return Data'!$B$7:$R$2843,12,0)</f>
        <v>32.899799999999999</v>
      </c>
      <c r="M15" s="66">
        <f t="shared" si="12"/>
        <v>3</v>
      </c>
      <c r="N15" s="65">
        <f>VLOOKUP($A15,'Return Data'!$B$7:$R$2843,13,0)</f>
        <v>55.749299999999998</v>
      </c>
      <c r="O15" s="66">
        <f t="shared" si="13"/>
        <v>2</v>
      </c>
      <c r="P15" s="65">
        <f>VLOOKUP($A15,'Return Data'!$B$7:$R$2843,16,0)</f>
        <v>14.223699999999999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2.1719875000000002</v>
      </c>
      <c r="E17" s="74"/>
      <c r="F17" s="75">
        <f>AVERAGE(F8:F15)</f>
        <v>3.7022749999999998</v>
      </c>
      <c r="G17" s="74"/>
      <c r="H17" s="75">
        <f>AVERAGE(H8:H15)</f>
        <v>9.8536999999999999</v>
      </c>
      <c r="I17" s="74"/>
      <c r="J17" s="75">
        <f>AVERAGE(J8:J15)</f>
        <v>26.212800000000001</v>
      </c>
      <c r="K17" s="74"/>
      <c r="L17" s="75">
        <f>AVERAGE(L8:L15)</f>
        <v>36.054499999999997</v>
      </c>
      <c r="M17" s="74"/>
      <c r="N17" s="75">
        <f>AVERAGE(N8:N15)</f>
        <v>57.484333333333332</v>
      </c>
      <c r="O17" s="74"/>
      <c r="P17" s="75">
        <f>AVERAGE(P8:P15)</f>
        <v>18.701325000000001</v>
      </c>
      <c r="Q17" s="76"/>
    </row>
    <row r="18" spans="1:17" ht="15" customHeight="1" x14ac:dyDescent="0.3">
      <c r="A18" s="73" t="s">
        <v>28</v>
      </c>
      <c r="B18" s="74"/>
      <c r="C18" s="74"/>
      <c r="D18" s="75">
        <f>MIN(D8:D15)</f>
        <v>1.1874</v>
      </c>
      <c r="E18" s="74"/>
      <c r="F18" s="75">
        <f>MIN(F8:F15)</f>
        <v>1.5326</v>
      </c>
      <c r="G18" s="74"/>
      <c r="H18" s="75">
        <f>MIN(H8:H15)</f>
        <v>7.2842000000000002</v>
      </c>
      <c r="I18" s="74"/>
      <c r="J18" s="75">
        <f>MIN(J8:J15)</f>
        <v>19.061900000000001</v>
      </c>
      <c r="K18" s="74"/>
      <c r="L18" s="75">
        <f>MIN(L8:L15)</f>
        <v>32.899799999999999</v>
      </c>
      <c r="M18" s="74"/>
      <c r="N18" s="75">
        <f>MIN(N8:N15)</f>
        <v>48.397100000000002</v>
      </c>
      <c r="O18" s="74"/>
      <c r="P18" s="75">
        <f>MIN(P8:P15)</f>
        <v>1.6</v>
      </c>
      <c r="Q18" s="76"/>
    </row>
    <row r="19" spans="1:17" ht="15" thickBot="1" x14ac:dyDescent="0.35">
      <c r="A19" s="77" t="s">
        <v>29</v>
      </c>
      <c r="B19" s="78"/>
      <c r="C19" s="78"/>
      <c r="D19" s="79">
        <f>MAX(D8:D15)</f>
        <v>4.2967000000000004</v>
      </c>
      <c r="E19" s="78"/>
      <c r="F19" s="79">
        <f>MAX(F8:F15)</f>
        <v>8.6574000000000009</v>
      </c>
      <c r="G19" s="78"/>
      <c r="H19" s="79">
        <f>MAX(H8:H15)</f>
        <v>19.4498</v>
      </c>
      <c r="I19" s="78"/>
      <c r="J19" s="79">
        <f>MAX(J8:J15)</f>
        <v>30.061900000000001</v>
      </c>
      <c r="K19" s="78"/>
      <c r="L19" s="79">
        <f>MAX(L8:L15)</f>
        <v>40.900399999999998</v>
      </c>
      <c r="M19" s="78"/>
      <c r="N19" s="79">
        <f>MAX(N8:N15)</f>
        <v>68.306600000000003</v>
      </c>
      <c r="O19" s="78"/>
      <c r="P19" s="79">
        <f>MAX(P8:P15)</f>
        <v>42.414000000000001</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9" t="s">
        <v>347</v>
      </c>
    </row>
    <row r="3" spans="1:17" ht="15" thickBot="1" x14ac:dyDescent="0.35">
      <c r="A3" s="160"/>
      <c r="B3" s="164"/>
      <c r="C3" s="164"/>
      <c r="D3" s="165"/>
      <c r="E3" s="165"/>
      <c r="F3" s="165"/>
      <c r="G3" s="165"/>
      <c r="H3" s="165"/>
      <c r="I3" s="165"/>
      <c r="J3" s="165"/>
      <c r="K3" s="165"/>
      <c r="L3" s="26"/>
      <c r="M3" s="27"/>
    </row>
    <row r="4" spans="1:17" ht="15" thickBot="1" x14ac:dyDescent="0.35">
      <c r="A4" s="26"/>
      <c r="B4" s="164"/>
      <c r="C4" s="164"/>
      <c r="D4" s="26"/>
      <c r="E4" s="26"/>
      <c r="F4" s="26"/>
      <c r="G4" s="26"/>
      <c r="H4" s="26"/>
      <c r="I4" s="26"/>
      <c r="J4" s="26"/>
      <c r="K4" s="26"/>
      <c r="L4" s="26"/>
      <c r="M4" s="26"/>
    </row>
    <row r="5" spans="1:17" x14ac:dyDescent="0.3">
      <c r="A5" s="29" t="s">
        <v>345</v>
      </c>
      <c r="B5" s="157" t="s">
        <v>8</v>
      </c>
      <c r="C5" s="157" t="s">
        <v>9</v>
      </c>
      <c r="D5" s="163" t="s">
        <v>47</v>
      </c>
      <c r="E5" s="163"/>
      <c r="F5" s="163" t="s">
        <v>48</v>
      </c>
      <c r="G5" s="163"/>
      <c r="H5" s="163" t="s">
        <v>1</v>
      </c>
      <c r="I5" s="163"/>
      <c r="J5" s="163" t="s">
        <v>2</v>
      </c>
      <c r="K5" s="163"/>
      <c r="L5" s="163" t="s">
        <v>3</v>
      </c>
      <c r="M5" s="163"/>
      <c r="N5" s="163" t="s">
        <v>4</v>
      </c>
      <c r="O5" s="163"/>
      <c r="P5" s="161" t="s">
        <v>46</v>
      </c>
      <c r="Q5" s="162"/>
    </row>
    <row r="6" spans="1:17"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1979</v>
      </c>
      <c r="B8" s="64">
        <f>VLOOKUP($A8,'Return Data'!$B$7:$R$2843,3,0)</f>
        <v>44315</v>
      </c>
      <c r="C8" s="65">
        <f>VLOOKUP($A8,'Return Data'!$B$7:$R$2843,4,0)</f>
        <v>10.53</v>
      </c>
      <c r="D8" s="65">
        <f>VLOOKUP($A8,'Return Data'!$B$7:$R$2843,8,0)</f>
        <v>1.9360999999999999</v>
      </c>
      <c r="E8" s="66">
        <f>RANK(D8,D$8:D$16,0)</f>
        <v>5</v>
      </c>
      <c r="F8" s="65">
        <f>VLOOKUP($A8,'Return Data'!$B$7:$R$2843,9,0)</f>
        <v>1.3473999999999999</v>
      </c>
      <c r="G8" s="66">
        <f>RANK(F8,F$8:F$16,0)</f>
        <v>9</v>
      </c>
      <c r="H8" s="65">
        <f>VLOOKUP($A8,'Return Data'!$B$7:$R$2843,10,0)</f>
        <v>7.4489999999999998</v>
      </c>
      <c r="I8" s="66">
        <f>RANK(H8,H$8:H$16,0)</f>
        <v>6</v>
      </c>
      <c r="J8" s="65"/>
      <c r="K8" s="66"/>
      <c r="L8" s="65"/>
      <c r="M8" s="66"/>
      <c r="N8" s="65"/>
      <c r="O8" s="66"/>
      <c r="P8" s="65">
        <f>VLOOKUP($A8,'Return Data'!$B$7:$R$2843,16,0)</f>
        <v>5.3</v>
      </c>
      <c r="Q8" s="67">
        <f>RANK(P8,P$8:P$16,0)</f>
        <v>8</v>
      </c>
    </row>
    <row r="9" spans="1:17" x14ac:dyDescent="0.3">
      <c r="A9" s="63" t="s">
        <v>379</v>
      </c>
      <c r="B9" s="64">
        <f>VLOOKUP($A9,'Return Data'!$B$7:$R$2843,3,0)</f>
        <v>44315</v>
      </c>
      <c r="C9" s="65">
        <f>VLOOKUP($A9,'Return Data'!$B$7:$R$2843,4,0)</f>
        <v>14.07</v>
      </c>
      <c r="D9" s="65">
        <f>VLOOKUP($A9,'Return Data'!$B$7:$R$2843,8,0)</f>
        <v>2.3273000000000001</v>
      </c>
      <c r="E9" s="66">
        <f t="shared" ref="E9:E16" si="0">RANK(D9,D$8:D$16,0)</f>
        <v>2</v>
      </c>
      <c r="F9" s="65">
        <f>VLOOKUP($A9,'Return Data'!$B$7:$R$2843,9,0)</f>
        <v>4.8434999999999997</v>
      </c>
      <c r="G9" s="66">
        <f t="shared" ref="G9:G16" si="1">RANK(F9,F$8:F$16,0)</f>
        <v>2</v>
      </c>
      <c r="H9" s="65">
        <f>VLOOKUP($A9,'Return Data'!$B$7:$R$2843,10,0)</f>
        <v>8.2308000000000003</v>
      </c>
      <c r="I9" s="66">
        <f t="shared" ref="I9:I16" si="2">RANK(H9,H$8:H$16,0)</f>
        <v>3</v>
      </c>
      <c r="J9" s="65">
        <f>VLOOKUP($A9,'Return Data'!$B$7:$R$2843,11,0)</f>
        <v>26.642700000000001</v>
      </c>
      <c r="K9" s="66">
        <f t="shared" ref="K9:K16" si="3">RANK(J9,J$8:J$16,0)</f>
        <v>3</v>
      </c>
      <c r="L9" s="65">
        <f>VLOOKUP($A9,'Return Data'!$B$7:$R$2843,12,0)</f>
        <v>32.735799999999998</v>
      </c>
      <c r="M9" s="66">
        <f t="shared" ref="M9:M16" si="4">RANK(L9,L$8:L$16,0)</f>
        <v>2</v>
      </c>
      <c r="N9" s="65">
        <f>VLOOKUP($A9,'Return Data'!$B$7:$R$2843,13,0)</f>
        <v>45.9544</v>
      </c>
      <c r="O9" s="66">
        <f t="shared" ref="O9:O16" si="5">RANK(N9,N$8:N$16,0)</f>
        <v>3</v>
      </c>
      <c r="P9" s="65">
        <f>VLOOKUP($A9,'Return Data'!$B$7:$R$2843,16,0)</f>
        <v>32.5745</v>
      </c>
      <c r="Q9" s="67">
        <f t="shared" ref="Q9:Q16" si="6">RANK(P9,P$8:P$16,0)</f>
        <v>2</v>
      </c>
    </row>
    <row r="10" spans="1:17" x14ac:dyDescent="0.3">
      <c r="A10" s="63" t="s">
        <v>1980</v>
      </c>
      <c r="B10" s="64">
        <f>VLOOKUP($A10,'Return Data'!$B$7:$R$2843,3,0)</f>
        <v>44315</v>
      </c>
      <c r="C10" s="65">
        <f>VLOOKUP($A10,'Return Data'!$B$7:$R$2843,4,0)</f>
        <v>11.82</v>
      </c>
      <c r="D10" s="65">
        <f>VLOOKUP($A10,'Return Data'!$B$7:$R$2843,8,0)</f>
        <v>1.1986000000000001</v>
      </c>
      <c r="E10" s="66">
        <f t="shared" si="0"/>
        <v>8</v>
      </c>
      <c r="F10" s="65">
        <f>VLOOKUP($A10,'Return Data'!$B$7:$R$2843,9,0)</f>
        <v>2.8721000000000001</v>
      </c>
      <c r="G10" s="66">
        <f t="shared" si="1"/>
        <v>4</v>
      </c>
      <c r="H10" s="65">
        <f>VLOOKUP($A10,'Return Data'!$B$7:$R$2843,10,0)</f>
        <v>6.7751000000000001</v>
      </c>
      <c r="I10" s="66">
        <f t="shared" ref="I10" si="7">RANK(H10,H$8:H$16,0)</f>
        <v>8</v>
      </c>
      <c r="J10" s="65">
        <f>VLOOKUP($A10,'Return Data'!$B$7:$R$2843,11,0)</f>
        <v>18.081900000000001</v>
      </c>
      <c r="K10" s="66">
        <f t="shared" ref="K10" si="8">RANK(J10,J$8:J$16,0)</f>
        <v>4</v>
      </c>
      <c r="L10" s="65"/>
      <c r="M10" s="66"/>
      <c r="N10" s="65"/>
      <c r="O10" s="66"/>
      <c r="P10" s="65">
        <f>VLOOKUP($A10,'Return Data'!$B$7:$R$2843,16,0)</f>
        <v>18.2</v>
      </c>
      <c r="Q10" s="67">
        <f t="shared" si="6"/>
        <v>4</v>
      </c>
    </row>
    <row r="11" spans="1:17" x14ac:dyDescent="0.3">
      <c r="A11" s="63" t="s">
        <v>1983</v>
      </c>
      <c r="B11" s="64">
        <f>VLOOKUP($A11,'Return Data'!$B$7:$R$2843,3,0)</f>
        <v>44315</v>
      </c>
      <c r="C11" s="65">
        <f>VLOOKUP($A11,'Return Data'!$B$7:$R$2843,4,0)</f>
        <v>10.14</v>
      </c>
      <c r="D11" s="65">
        <f>VLOOKUP($A11,'Return Data'!$B$7:$R$2843,8,0)</f>
        <v>2.3209</v>
      </c>
      <c r="E11" s="66">
        <f t="shared" si="0"/>
        <v>3</v>
      </c>
      <c r="F11" s="65">
        <f>VLOOKUP($A11,'Return Data'!$B$7:$R$2843,9,0)</f>
        <v>2.1147999999999998</v>
      </c>
      <c r="G11" s="66">
        <f t="shared" ref="G11" si="9">RANK(F11,F$8:F$16,0)</f>
        <v>8</v>
      </c>
      <c r="H11" s="65"/>
      <c r="I11" s="66"/>
      <c r="J11" s="65"/>
      <c r="K11" s="66"/>
      <c r="L11" s="65"/>
      <c r="M11" s="66"/>
      <c r="N11" s="65"/>
      <c r="O11" s="66"/>
      <c r="P11" s="65">
        <f>VLOOKUP($A11,'Return Data'!$B$7:$R$2843,16,0)</f>
        <v>1.4</v>
      </c>
      <c r="Q11" s="67">
        <f t="shared" si="6"/>
        <v>9</v>
      </c>
    </row>
    <row r="12" spans="1:17" x14ac:dyDescent="0.3">
      <c r="A12" s="63" t="s">
        <v>1985</v>
      </c>
      <c r="B12" s="64">
        <f>VLOOKUP($A12,'Return Data'!$B$7:$R$2843,3,0)</f>
        <v>44315</v>
      </c>
      <c r="C12" s="65">
        <f>VLOOKUP($A12,'Return Data'!$B$7:$R$2843,4,0)</f>
        <v>10.666</v>
      </c>
      <c r="D12" s="65">
        <f>VLOOKUP($A12,'Return Data'!$B$7:$R$2843,8,0)</f>
        <v>1.4553</v>
      </c>
      <c r="E12" s="66">
        <f t="shared" si="0"/>
        <v>7</v>
      </c>
      <c r="F12" s="65">
        <f>VLOOKUP($A12,'Return Data'!$B$7:$R$2843,9,0)</f>
        <v>3.6640999999999999</v>
      </c>
      <c r="G12" s="66">
        <f t="shared" si="1"/>
        <v>3</v>
      </c>
      <c r="H12" s="65">
        <f>VLOOKUP($A12,'Return Data'!$B$7:$R$2843,10,0)</f>
        <v>7.6939000000000002</v>
      </c>
      <c r="I12" s="66">
        <f t="shared" si="2"/>
        <v>5</v>
      </c>
      <c r="J12" s="65"/>
      <c r="K12" s="66"/>
      <c r="L12" s="65"/>
      <c r="M12" s="66"/>
      <c r="N12" s="65"/>
      <c r="O12" s="66"/>
      <c r="P12" s="65">
        <f>VLOOKUP($A12,'Return Data'!$B$7:$R$2843,16,0)</f>
        <v>6.66</v>
      </c>
      <c r="Q12" s="67">
        <f t="shared" si="6"/>
        <v>7</v>
      </c>
    </row>
    <row r="13" spans="1:17" x14ac:dyDescent="0.3">
      <c r="A13" s="63" t="s">
        <v>1986</v>
      </c>
      <c r="B13" s="64">
        <f>VLOOKUP($A13,'Return Data'!$B$7:$R$2843,3,0)</f>
        <v>44315</v>
      </c>
      <c r="C13" s="65">
        <f>VLOOKUP($A13,'Return Data'!$B$7:$R$2843,4,0)</f>
        <v>25.347999999999999</v>
      </c>
      <c r="D13" s="65">
        <f>VLOOKUP($A13,'Return Data'!$B$7:$R$2843,8,0)</f>
        <v>1.0082</v>
      </c>
      <c r="E13" s="66">
        <f t="shared" si="0"/>
        <v>9</v>
      </c>
      <c r="F13" s="65">
        <f>VLOOKUP($A13,'Return Data'!$B$7:$R$2843,9,0)</f>
        <v>2.5569999999999999</v>
      </c>
      <c r="G13" s="66">
        <f t="shared" si="1"/>
        <v>6</v>
      </c>
      <c r="H13" s="65">
        <f>VLOOKUP($A13,'Return Data'!$B$7:$R$2843,10,0)</f>
        <v>8.1906999999999996</v>
      </c>
      <c r="I13" s="66">
        <f t="shared" si="2"/>
        <v>4</v>
      </c>
      <c r="J13" s="65"/>
      <c r="K13" s="66"/>
      <c r="L13" s="65"/>
      <c r="M13" s="66"/>
      <c r="N13" s="65"/>
      <c r="O13" s="66"/>
      <c r="P13" s="65">
        <f>VLOOKUP($A13,'Return Data'!$B$7:$R$2843,16,0)</f>
        <v>13.6427</v>
      </c>
      <c r="Q13" s="67">
        <f t="shared" si="6"/>
        <v>6</v>
      </c>
    </row>
    <row r="14" spans="1:17" x14ac:dyDescent="0.3">
      <c r="A14" s="63" t="s">
        <v>1988</v>
      </c>
      <c r="B14" s="64">
        <f>VLOOKUP($A14,'Return Data'!$B$7:$R$2843,3,0)</f>
        <v>44315</v>
      </c>
      <c r="C14" s="65">
        <f>VLOOKUP($A14,'Return Data'!$B$7:$R$2843,4,0)</f>
        <v>14.1516</v>
      </c>
      <c r="D14" s="65">
        <f>VLOOKUP($A14,'Return Data'!$B$7:$R$2843,8,0)</f>
        <v>4.2636000000000003</v>
      </c>
      <c r="E14" s="66">
        <f t="shared" si="0"/>
        <v>1</v>
      </c>
      <c r="F14" s="65">
        <f>VLOOKUP($A14,'Return Data'!$B$7:$R$2843,9,0)</f>
        <v>8.5287000000000006</v>
      </c>
      <c r="G14" s="66">
        <f t="shared" si="1"/>
        <v>1</v>
      </c>
      <c r="H14" s="65">
        <f>VLOOKUP($A14,'Return Data'!$B$7:$R$2843,10,0)</f>
        <v>19.106200000000001</v>
      </c>
      <c r="I14" s="66">
        <f t="shared" si="2"/>
        <v>1</v>
      </c>
      <c r="J14" s="65"/>
      <c r="K14" s="66"/>
      <c r="L14" s="65"/>
      <c r="M14" s="66"/>
      <c r="N14" s="65"/>
      <c r="O14" s="66"/>
      <c r="P14" s="65">
        <f>VLOOKUP($A14,'Return Data'!$B$7:$R$2843,16,0)</f>
        <v>41.515999999999998</v>
      </c>
      <c r="Q14" s="67">
        <f t="shared" si="6"/>
        <v>1</v>
      </c>
    </row>
    <row r="15" spans="1:17" x14ac:dyDescent="0.3">
      <c r="A15" s="63" t="s">
        <v>51</v>
      </c>
      <c r="B15" s="64">
        <f>VLOOKUP($A15,'Return Data'!$B$7:$R$2843,3,0)</f>
        <v>44315</v>
      </c>
      <c r="C15" s="65">
        <f>VLOOKUP($A15,'Return Data'!$B$7:$R$2843,4,0)</f>
        <v>14.54</v>
      </c>
      <c r="D15" s="65">
        <f>VLOOKUP($A15,'Return Data'!$B$7:$R$2843,8,0)</f>
        <v>1.4655</v>
      </c>
      <c r="E15" s="66">
        <f t="shared" si="0"/>
        <v>6</v>
      </c>
      <c r="F15" s="65">
        <f>VLOOKUP($A15,'Return Data'!$B$7:$R$2843,9,0)</f>
        <v>2.6112000000000002</v>
      </c>
      <c r="G15" s="66">
        <f t="shared" si="1"/>
        <v>5</v>
      </c>
      <c r="H15" s="65">
        <f>VLOOKUP($A15,'Return Data'!$B$7:$R$2843,10,0)</f>
        <v>9.5704999999999991</v>
      </c>
      <c r="I15" s="66">
        <f t="shared" si="2"/>
        <v>2</v>
      </c>
      <c r="J15" s="65">
        <f>VLOOKUP($A15,'Return Data'!$B$7:$R$2843,11,0)</f>
        <v>29.474599999999999</v>
      </c>
      <c r="K15" s="66">
        <f t="shared" si="3"/>
        <v>1</v>
      </c>
      <c r="L15" s="65">
        <f>VLOOKUP($A15,'Return Data'!$B$7:$R$2843,12,0)</f>
        <v>40.077100000000002</v>
      </c>
      <c r="M15" s="66">
        <f t="shared" si="4"/>
        <v>1</v>
      </c>
      <c r="N15" s="65">
        <f>VLOOKUP($A15,'Return Data'!$B$7:$R$2843,13,0)</f>
        <v>66.934600000000003</v>
      </c>
      <c r="O15" s="66">
        <f t="shared" si="5"/>
        <v>1</v>
      </c>
      <c r="P15" s="65">
        <f>VLOOKUP($A15,'Return Data'!$B$7:$R$2843,16,0)</f>
        <v>23.1157</v>
      </c>
      <c r="Q15" s="67">
        <f t="shared" si="6"/>
        <v>3</v>
      </c>
    </row>
    <row r="16" spans="1:17" x14ac:dyDescent="0.3">
      <c r="A16" s="63" t="s">
        <v>52</v>
      </c>
      <c r="B16" s="64">
        <f>VLOOKUP($A16,'Return Data'!$B$7:$R$2843,3,0)</f>
        <v>44315</v>
      </c>
      <c r="C16" s="65">
        <f>VLOOKUP($A16,'Return Data'!$B$7:$R$2843,4,0)</f>
        <v>604.53593282268696</v>
      </c>
      <c r="D16" s="65">
        <f>VLOOKUP($A16,'Return Data'!$B$7:$R$2843,8,0)</f>
        <v>2.0651000000000002</v>
      </c>
      <c r="E16" s="66">
        <f t="shared" si="0"/>
        <v>4</v>
      </c>
      <c r="F16" s="65">
        <f>VLOOKUP($A16,'Return Data'!$B$7:$R$2843,9,0)</f>
        <v>2.4775</v>
      </c>
      <c r="G16" s="66">
        <f t="shared" si="1"/>
        <v>7</v>
      </c>
      <c r="H16" s="65">
        <f>VLOOKUP($A16,'Return Data'!$B$7:$R$2843,10,0)</f>
        <v>7.4146999999999998</v>
      </c>
      <c r="I16" s="66">
        <f t="shared" si="2"/>
        <v>7</v>
      </c>
      <c r="J16" s="65">
        <f>VLOOKUP($A16,'Return Data'!$B$7:$R$2843,11,0)</f>
        <v>27.543700000000001</v>
      </c>
      <c r="K16" s="66">
        <f t="shared" si="3"/>
        <v>2</v>
      </c>
      <c r="L16" s="65">
        <f>VLOOKUP($A16,'Return Data'!$B$7:$R$2843,12,0)</f>
        <v>32.127000000000002</v>
      </c>
      <c r="M16" s="66">
        <f t="shared" si="4"/>
        <v>3</v>
      </c>
      <c r="N16" s="65">
        <f>VLOOKUP($A16,'Return Data'!$B$7:$R$2843,13,0)</f>
        <v>54.526000000000003</v>
      </c>
      <c r="O16" s="66">
        <f t="shared" si="5"/>
        <v>2</v>
      </c>
      <c r="P16" s="65">
        <f>VLOOKUP($A16,'Return Data'!$B$7:$R$2843,16,0)</f>
        <v>14.473599999999999</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2.0045111111111114</v>
      </c>
      <c r="E18" s="74"/>
      <c r="F18" s="75">
        <f>AVERAGE(F8:F16)</f>
        <v>3.4462555555555552</v>
      </c>
      <c r="G18" s="74"/>
      <c r="H18" s="75">
        <f>AVERAGE(H8:H16)</f>
        <v>9.3038624999999993</v>
      </c>
      <c r="I18" s="74"/>
      <c r="J18" s="75">
        <f>AVERAGE(J8:J16)</f>
        <v>25.435725000000001</v>
      </c>
      <c r="K18" s="74"/>
      <c r="L18" s="75">
        <f>AVERAGE(L8:L16)</f>
        <v>34.979966666666662</v>
      </c>
      <c r="M18" s="74"/>
      <c r="N18" s="75">
        <f>AVERAGE(N8:N16)</f>
        <v>55.805000000000007</v>
      </c>
      <c r="O18" s="74"/>
      <c r="P18" s="75">
        <f>AVERAGE(P8:P16)</f>
        <v>17.43138888888889</v>
      </c>
      <c r="Q18" s="76"/>
    </row>
    <row r="19" spans="1:17" x14ac:dyDescent="0.3">
      <c r="A19" s="73" t="s">
        <v>28</v>
      </c>
      <c r="B19" s="74"/>
      <c r="C19" s="74"/>
      <c r="D19" s="75">
        <f>MIN(D8:D16)</f>
        <v>1.0082</v>
      </c>
      <c r="E19" s="74"/>
      <c r="F19" s="75">
        <f>MIN(F8:F16)</f>
        <v>1.3473999999999999</v>
      </c>
      <c r="G19" s="74"/>
      <c r="H19" s="75">
        <f>MIN(H8:H16)</f>
        <v>6.7751000000000001</v>
      </c>
      <c r="I19" s="74"/>
      <c r="J19" s="75">
        <f>MIN(J8:J16)</f>
        <v>18.081900000000001</v>
      </c>
      <c r="K19" s="74"/>
      <c r="L19" s="75">
        <f>MIN(L8:L16)</f>
        <v>32.127000000000002</v>
      </c>
      <c r="M19" s="74"/>
      <c r="N19" s="75">
        <f>MIN(N8:N16)</f>
        <v>45.9544</v>
      </c>
      <c r="O19" s="74"/>
      <c r="P19" s="75">
        <f>MIN(P8:P16)</f>
        <v>1.4</v>
      </c>
      <c r="Q19" s="76"/>
    </row>
    <row r="20" spans="1:17" ht="15" thickBot="1" x14ac:dyDescent="0.35">
      <c r="A20" s="77" t="s">
        <v>29</v>
      </c>
      <c r="B20" s="78"/>
      <c r="C20" s="78"/>
      <c r="D20" s="79">
        <f>MAX(D8:D16)</f>
        <v>4.2636000000000003</v>
      </c>
      <c r="E20" s="78"/>
      <c r="F20" s="79">
        <f>MAX(F8:F16)</f>
        <v>8.5287000000000006</v>
      </c>
      <c r="G20" s="78"/>
      <c r="H20" s="79">
        <f>MAX(H8:H16)</f>
        <v>19.106200000000001</v>
      </c>
      <c r="I20" s="78"/>
      <c r="J20" s="79">
        <f>MAX(J8:J16)</f>
        <v>29.474599999999999</v>
      </c>
      <c r="K20" s="78"/>
      <c r="L20" s="79">
        <f>MAX(L8:L16)</f>
        <v>40.077100000000002</v>
      </c>
      <c r="M20" s="78"/>
      <c r="N20" s="79">
        <f>MAX(N8:N16)</f>
        <v>66.934600000000003</v>
      </c>
      <c r="O20" s="78"/>
      <c r="P20" s="79">
        <f>MAX(P8:P16)</f>
        <v>41.515999999999998</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1601</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1396</v>
      </c>
      <c r="B8" s="64">
        <f>VLOOKUP($A8,'Return Data'!$B$7:$R$2843,3,0)</f>
        <v>44315</v>
      </c>
      <c r="C8" s="65">
        <f>VLOOKUP($A8,'Return Data'!$B$7:$R$2843,4,0)</f>
        <v>38.730600000000003</v>
      </c>
      <c r="D8" s="65">
        <f>VLOOKUP($A8,'Return Data'!$B$7:$R$2843,9,0)</f>
        <v>9.9450000000000003</v>
      </c>
      <c r="E8" s="66">
        <f t="shared" ref="E8:E33" si="0">RANK(D8,D$8:D$33,0)</f>
        <v>5</v>
      </c>
      <c r="F8" s="65">
        <f>VLOOKUP($A8,'Return Data'!$B$7:$R$2843,10,0)</f>
        <v>4.6303000000000001</v>
      </c>
      <c r="G8" s="66">
        <f t="shared" ref="G8:G33" si="1">RANK(F8,F$8:F$33,0)</f>
        <v>8</v>
      </c>
      <c r="H8" s="65">
        <f>VLOOKUP($A8,'Return Data'!$B$7:$R$2843,11,0)</f>
        <v>4.8487999999999998</v>
      </c>
      <c r="I8" s="66">
        <f t="shared" ref="I8:I33" si="2">RANK(H8,H$8:H$33,0)</f>
        <v>4</v>
      </c>
      <c r="J8" s="65">
        <f>VLOOKUP($A8,'Return Data'!$B$7:$R$2843,12,0)</f>
        <v>7.2748999999999997</v>
      </c>
      <c r="K8" s="66">
        <f t="shared" ref="K8:K33" si="3">RANK(J8,J$8:J$33,0)</f>
        <v>2</v>
      </c>
      <c r="L8" s="65">
        <f>VLOOKUP($A8,'Return Data'!$B$7:$R$2843,13,0)</f>
        <v>11.9427</v>
      </c>
      <c r="M8" s="66">
        <f t="shared" ref="M8:M33" si="4">RANK(L8,L$8:L$33,0)</f>
        <v>1</v>
      </c>
      <c r="N8" s="65">
        <f>VLOOKUP($A8,'Return Data'!$B$7:$R$2843,17,0)</f>
        <v>9.8314000000000004</v>
      </c>
      <c r="O8" s="66">
        <f t="shared" ref="O8:O24" si="5">RANK(N8,N$8:N$33,0)</f>
        <v>2</v>
      </c>
      <c r="P8" s="65">
        <f>VLOOKUP($A8,'Return Data'!$B$7:$R$2843,14,0)</f>
        <v>9.3010999999999999</v>
      </c>
      <c r="Q8" s="66">
        <f t="shared" ref="Q8:Q24" si="6">RANK(P8,P$8:P$33,0)</f>
        <v>2</v>
      </c>
      <c r="R8" s="65">
        <f>VLOOKUP($A8,'Return Data'!$B$7:$R$2843,16,0)</f>
        <v>9.4884000000000004</v>
      </c>
      <c r="S8" s="67">
        <f t="shared" ref="S8:S33" si="7">RANK(R8,R$8:R$33,0)</f>
        <v>1</v>
      </c>
    </row>
    <row r="9" spans="1:19" x14ac:dyDescent="0.3">
      <c r="A9" s="82" t="s">
        <v>1397</v>
      </c>
      <c r="B9" s="64">
        <f>VLOOKUP($A9,'Return Data'!$B$7:$R$2843,3,0)</f>
        <v>44315</v>
      </c>
      <c r="C9" s="65">
        <f>VLOOKUP($A9,'Return Data'!$B$7:$R$2843,4,0)</f>
        <v>25.568899999999999</v>
      </c>
      <c r="D9" s="65">
        <f>VLOOKUP($A9,'Return Data'!$B$7:$R$2843,9,0)</f>
        <v>8.8216999999999999</v>
      </c>
      <c r="E9" s="66">
        <f t="shared" si="0"/>
        <v>10</v>
      </c>
      <c r="F9" s="65">
        <f>VLOOKUP($A9,'Return Data'!$B$7:$R$2843,10,0)</f>
        <v>4.2586000000000004</v>
      </c>
      <c r="G9" s="66">
        <f t="shared" si="1"/>
        <v>14</v>
      </c>
      <c r="H9" s="65">
        <f>VLOOKUP($A9,'Return Data'!$B$7:$R$2843,11,0)</f>
        <v>4.3367000000000004</v>
      </c>
      <c r="I9" s="66">
        <f t="shared" si="2"/>
        <v>11</v>
      </c>
      <c r="J9" s="65">
        <f>VLOOKUP($A9,'Return Data'!$B$7:$R$2843,12,0)</f>
        <v>5.4987000000000004</v>
      </c>
      <c r="K9" s="66">
        <f t="shared" si="3"/>
        <v>8</v>
      </c>
      <c r="L9" s="65">
        <f>VLOOKUP($A9,'Return Data'!$B$7:$R$2843,13,0)</f>
        <v>9.0808999999999997</v>
      </c>
      <c r="M9" s="66">
        <f t="shared" si="4"/>
        <v>8</v>
      </c>
      <c r="N9" s="65">
        <f>VLOOKUP($A9,'Return Data'!$B$7:$R$2843,17,0)</f>
        <v>9.5734999999999992</v>
      </c>
      <c r="O9" s="66">
        <f t="shared" si="5"/>
        <v>4</v>
      </c>
      <c r="P9" s="65">
        <f>VLOOKUP($A9,'Return Data'!$B$7:$R$2843,14,0)</f>
        <v>9.1975999999999996</v>
      </c>
      <c r="Q9" s="66">
        <f t="shared" si="6"/>
        <v>3</v>
      </c>
      <c r="R9" s="65">
        <f>VLOOKUP($A9,'Return Data'!$B$7:$R$2843,16,0)</f>
        <v>8.9476999999999993</v>
      </c>
      <c r="S9" s="67">
        <f t="shared" si="7"/>
        <v>3</v>
      </c>
    </row>
    <row r="10" spans="1:19" x14ac:dyDescent="0.3">
      <c r="A10" s="82" t="s">
        <v>1400</v>
      </c>
      <c r="B10" s="64">
        <f>VLOOKUP($A10,'Return Data'!$B$7:$R$2843,3,0)</f>
        <v>44315</v>
      </c>
      <c r="C10" s="65">
        <f>VLOOKUP($A10,'Return Data'!$B$7:$R$2843,4,0)</f>
        <v>24.249099999999999</v>
      </c>
      <c r="D10" s="65">
        <f>VLOOKUP($A10,'Return Data'!$B$7:$R$2843,9,0)</f>
        <v>8.0014000000000003</v>
      </c>
      <c r="E10" s="66">
        <f t="shared" si="0"/>
        <v>19</v>
      </c>
      <c r="F10" s="65">
        <f>VLOOKUP($A10,'Return Data'!$B$7:$R$2843,10,0)</f>
        <v>5.0425000000000004</v>
      </c>
      <c r="G10" s="66">
        <f t="shared" si="1"/>
        <v>5</v>
      </c>
      <c r="H10" s="65">
        <f>VLOOKUP($A10,'Return Data'!$B$7:$R$2843,11,0)</f>
        <v>4.6378000000000004</v>
      </c>
      <c r="I10" s="66">
        <f t="shared" si="2"/>
        <v>7</v>
      </c>
      <c r="J10" s="65">
        <f>VLOOKUP($A10,'Return Data'!$B$7:$R$2843,12,0)</f>
        <v>5.5334000000000003</v>
      </c>
      <c r="K10" s="66">
        <f t="shared" si="3"/>
        <v>7</v>
      </c>
      <c r="L10" s="65">
        <f>VLOOKUP($A10,'Return Data'!$B$7:$R$2843,13,0)</f>
        <v>8.1902000000000008</v>
      </c>
      <c r="M10" s="66">
        <f t="shared" si="4"/>
        <v>16</v>
      </c>
      <c r="N10" s="65">
        <f>VLOOKUP($A10,'Return Data'!$B$7:$R$2843,17,0)</f>
        <v>8.2562999999999995</v>
      </c>
      <c r="O10" s="66">
        <f t="shared" si="5"/>
        <v>16</v>
      </c>
      <c r="P10" s="65">
        <f>VLOOKUP($A10,'Return Data'!$B$7:$R$2843,14,0)</f>
        <v>8.2188999999999997</v>
      </c>
      <c r="Q10" s="66">
        <f t="shared" si="6"/>
        <v>14</v>
      </c>
      <c r="R10" s="65">
        <f>VLOOKUP($A10,'Return Data'!$B$7:$R$2843,16,0)</f>
        <v>8.8261000000000003</v>
      </c>
      <c r="S10" s="67">
        <f t="shared" si="7"/>
        <v>5</v>
      </c>
    </row>
    <row r="11" spans="1:19" x14ac:dyDescent="0.3">
      <c r="A11" s="82" t="s">
        <v>1402</v>
      </c>
      <c r="B11" s="64">
        <f>VLOOKUP($A11,'Return Data'!$B$7:$R$2843,3,0)</f>
        <v>44315</v>
      </c>
      <c r="C11" s="65">
        <f>VLOOKUP($A11,'Return Data'!$B$7:$R$2843,4,0)</f>
        <v>25.968</v>
      </c>
      <c r="D11" s="65">
        <f>VLOOKUP($A11,'Return Data'!$B$7:$R$2843,9,0)</f>
        <v>8.2440999999999995</v>
      </c>
      <c r="E11" s="66">
        <f t="shared" si="0"/>
        <v>17</v>
      </c>
      <c r="F11" s="65">
        <f>VLOOKUP($A11,'Return Data'!$B$7:$R$2843,10,0)</f>
        <v>4.1159999999999997</v>
      </c>
      <c r="G11" s="66">
        <f t="shared" si="1"/>
        <v>15</v>
      </c>
      <c r="H11" s="65">
        <f>VLOOKUP($A11,'Return Data'!$B$7:$R$2843,11,0)</f>
        <v>4.3975999999999997</v>
      </c>
      <c r="I11" s="66">
        <f t="shared" si="2"/>
        <v>10</v>
      </c>
      <c r="J11" s="65">
        <f>VLOOKUP($A11,'Return Data'!$B$7:$R$2843,12,0)</f>
        <v>5.7878999999999996</v>
      </c>
      <c r="K11" s="66">
        <f t="shared" si="3"/>
        <v>6</v>
      </c>
      <c r="L11" s="65">
        <f>VLOOKUP($A11,'Return Data'!$B$7:$R$2843,13,0)</f>
        <v>9.2556999999999992</v>
      </c>
      <c r="M11" s="66">
        <f t="shared" si="4"/>
        <v>6</v>
      </c>
      <c r="N11" s="65">
        <f>VLOOKUP($A11,'Return Data'!$B$7:$R$2843,17,0)</f>
        <v>8.4930000000000003</v>
      </c>
      <c r="O11" s="66">
        <f t="shared" si="5"/>
        <v>15</v>
      </c>
      <c r="P11" s="65">
        <f>VLOOKUP($A11,'Return Data'!$B$7:$R$2843,14,0)</f>
        <v>8.4110999999999994</v>
      </c>
      <c r="Q11" s="66">
        <f t="shared" si="6"/>
        <v>12</v>
      </c>
      <c r="R11" s="65">
        <f>VLOOKUP($A11,'Return Data'!$B$7:$R$2843,16,0)</f>
        <v>8.5150000000000006</v>
      </c>
      <c r="S11" s="67">
        <f t="shared" si="7"/>
        <v>13</v>
      </c>
    </row>
    <row r="12" spans="1:19" x14ac:dyDescent="0.3">
      <c r="A12" s="82" t="s">
        <v>1403</v>
      </c>
      <c r="B12" s="64">
        <f>VLOOKUP($A12,'Return Data'!$B$7:$R$2843,3,0)</f>
        <v>44315</v>
      </c>
      <c r="C12" s="65">
        <f>VLOOKUP($A12,'Return Data'!$B$7:$R$2843,4,0)</f>
        <v>18.360700000000001</v>
      </c>
      <c r="D12" s="65">
        <f>VLOOKUP($A12,'Return Data'!$B$7:$R$2843,9,0)</f>
        <v>10.145799999999999</v>
      </c>
      <c r="E12" s="66">
        <f t="shared" si="0"/>
        <v>3</v>
      </c>
      <c r="F12" s="65">
        <f>VLOOKUP($A12,'Return Data'!$B$7:$R$2843,10,0)</f>
        <v>5.7186000000000003</v>
      </c>
      <c r="G12" s="66">
        <f t="shared" si="1"/>
        <v>3</v>
      </c>
      <c r="H12" s="65">
        <f>VLOOKUP($A12,'Return Data'!$B$7:$R$2843,11,0)</f>
        <v>4.4218999999999999</v>
      </c>
      <c r="I12" s="66">
        <f t="shared" si="2"/>
        <v>9</v>
      </c>
      <c r="J12" s="65">
        <f>VLOOKUP($A12,'Return Data'!$B$7:$R$2843,12,0)</f>
        <v>5.0647000000000002</v>
      </c>
      <c r="K12" s="66">
        <f t="shared" si="3"/>
        <v>11</v>
      </c>
      <c r="L12" s="65">
        <f>VLOOKUP($A12,'Return Data'!$B$7:$R$2843,13,0)</f>
        <v>7.0057999999999998</v>
      </c>
      <c r="M12" s="66">
        <f t="shared" si="4"/>
        <v>24</v>
      </c>
      <c r="N12" s="65">
        <f>VLOOKUP($A12,'Return Data'!$B$7:$R$2843,17,0)</f>
        <v>-7.1097999999999999</v>
      </c>
      <c r="O12" s="66">
        <f t="shared" si="5"/>
        <v>25</v>
      </c>
      <c r="P12" s="65">
        <f>VLOOKUP($A12,'Return Data'!$B$7:$R$2843,14,0)</f>
        <v>-2.6684000000000001</v>
      </c>
      <c r="Q12" s="66">
        <f t="shared" si="6"/>
        <v>24</v>
      </c>
      <c r="R12" s="65">
        <f>VLOOKUP($A12,'Return Data'!$B$7:$R$2843,16,0)</f>
        <v>4.6852999999999998</v>
      </c>
      <c r="S12" s="67">
        <f t="shared" si="7"/>
        <v>26</v>
      </c>
    </row>
    <row r="13" spans="1:19" x14ac:dyDescent="0.3">
      <c r="A13" s="82" t="s">
        <v>1405</v>
      </c>
      <c r="B13" s="64">
        <f>VLOOKUP($A13,'Return Data'!$B$7:$R$2843,3,0)</f>
        <v>44315</v>
      </c>
      <c r="C13" s="65">
        <f>VLOOKUP($A13,'Return Data'!$B$7:$R$2843,4,0)</f>
        <v>21.689800000000002</v>
      </c>
      <c r="D13" s="65">
        <f>VLOOKUP($A13,'Return Data'!$B$7:$R$2843,9,0)</f>
        <v>7.3052999999999999</v>
      </c>
      <c r="E13" s="66">
        <f t="shared" si="0"/>
        <v>23</v>
      </c>
      <c r="F13" s="65">
        <f>VLOOKUP($A13,'Return Data'!$B$7:$R$2843,10,0)</f>
        <v>4.4726999999999997</v>
      </c>
      <c r="G13" s="66">
        <f t="shared" si="1"/>
        <v>9</v>
      </c>
      <c r="H13" s="65">
        <f>VLOOKUP($A13,'Return Data'!$B$7:$R$2843,11,0)</f>
        <v>4.0918999999999999</v>
      </c>
      <c r="I13" s="66">
        <f t="shared" si="2"/>
        <v>16</v>
      </c>
      <c r="J13" s="65">
        <f>VLOOKUP($A13,'Return Data'!$B$7:$R$2843,12,0)</f>
        <v>4.7666000000000004</v>
      </c>
      <c r="K13" s="66">
        <f t="shared" si="3"/>
        <v>17</v>
      </c>
      <c r="L13" s="65">
        <f>VLOOKUP($A13,'Return Data'!$B$7:$R$2843,13,0)</f>
        <v>8.1288999999999998</v>
      </c>
      <c r="M13" s="66">
        <f t="shared" si="4"/>
        <v>17</v>
      </c>
      <c r="N13" s="65">
        <f>VLOOKUP($A13,'Return Data'!$B$7:$R$2843,17,0)</f>
        <v>8.5253999999999994</v>
      </c>
      <c r="O13" s="66">
        <f t="shared" si="5"/>
        <v>14</v>
      </c>
      <c r="P13" s="65">
        <f>VLOOKUP($A13,'Return Data'!$B$7:$R$2843,14,0)</f>
        <v>8.2609999999999992</v>
      </c>
      <c r="Q13" s="66">
        <f t="shared" si="6"/>
        <v>13</v>
      </c>
      <c r="R13" s="65">
        <f>VLOOKUP($A13,'Return Data'!$B$7:$R$2843,16,0)</f>
        <v>7.9249000000000001</v>
      </c>
      <c r="S13" s="67">
        <f t="shared" si="7"/>
        <v>18</v>
      </c>
    </row>
    <row r="14" spans="1:19" x14ac:dyDescent="0.3">
      <c r="A14" s="82" t="s">
        <v>1407</v>
      </c>
      <c r="B14" s="64">
        <f>VLOOKUP($A14,'Return Data'!$B$7:$R$2843,3,0)</f>
        <v>44315</v>
      </c>
      <c r="C14" s="65">
        <f>VLOOKUP($A14,'Return Data'!$B$7:$R$2843,4,0)</f>
        <v>39.096299999999999</v>
      </c>
      <c r="D14" s="65">
        <f>VLOOKUP($A14,'Return Data'!$B$7:$R$2843,9,0)</f>
        <v>8.2093000000000007</v>
      </c>
      <c r="E14" s="66">
        <f t="shared" si="0"/>
        <v>18</v>
      </c>
      <c r="F14" s="65">
        <f>VLOOKUP($A14,'Return Data'!$B$7:$R$2843,10,0)</f>
        <v>4.3446999999999996</v>
      </c>
      <c r="G14" s="66">
        <f t="shared" si="1"/>
        <v>12</v>
      </c>
      <c r="H14" s="65">
        <f>VLOOKUP($A14,'Return Data'!$B$7:$R$2843,11,0)</f>
        <v>4.0942999999999996</v>
      </c>
      <c r="I14" s="66">
        <f t="shared" si="2"/>
        <v>15</v>
      </c>
      <c r="J14" s="65">
        <f>VLOOKUP($A14,'Return Data'!$B$7:$R$2843,12,0)</f>
        <v>4.9481000000000002</v>
      </c>
      <c r="K14" s="66">
        <f t="shared" si="3"/>
        <v>14</v>
      </c>
      <c r="L14" s="65">
        <f>VLOOKUP($A14,'Return Data'!$B$7:$R$2843,13,0)</f>
        <v>8.0943000000000005</v>
      </c>
      <c r="M14" s="66">
        <f t="shared" si="4"/>
        <v>18</v>
      </c>
      <c r="N14" s="65">
        <f>VLOOKUP($A14,'Return Data'!$B$7:$R$2843,17,0)</f>
        <v>9.0620999999999992</v>
      </c>
      <c r="O14" s="66">
        <f t="shared" si="5"/>
        <v>10</v>
      </c>
      <c r="P14" s="65">
        <f>VLOOKUP($A14,'Return Data'!$B$7:$R$2843,14,0)</f>
        <v>8.6422000000000008</v>
      </c>
      <c r="Q14" s="66">
        <f t="shared" si="6"/>
        <v>10</v>
      </c>
      <c r="R14" s="65">
        <f>VLOOKUP($A14,'Return Data'!$B$7:$R$2843,16,0)</f>
        <v>8.6679999999999993</v>
      </c>
      <c r="S14" s="67">
        <f t="shared" si="7"/>
        <v>10</v>
      </c>
    </row>
    <row r="15" spans="1:19" x14ac:dyDescent="0.3">
      <c r="A15" s="82" t="s">
        <v>1417</v>
      </c>
      <c r="B15" s="64">
        <f>VLOOKUP($A15,'Return Data'!$B$7:$R$2843,3,0)</f>
        <v>44315</v>
      </c>
      <c r="C15" s="65">
        <f>VLOOKUP($A15,'Return Data'!$B$7:$R$2843,4,0)</f>
        <v>4318.6981999999998</v>
      </c>
      <c r="D15" s="65">
        <f>VLOOKUP($A15,'Return Data'!$B$7:$R$2843,9,0)</f>
        <v>19.5441</v>
      </c>
      <c r="E15" s="66">
        <f t="shared" si="0"/>
        <v>1</v>
      </c>
      <c r="F15" s="65">
        <f>VLOOKUP($A15,'Return Data'!$B$7:$R$2843,10,0)</f>
        <v>17.605399999999999</v>
      </c>
      <c r="G15" s="66">
        <f t="shared" si="1"/>
        <v>1</v>
      </c>
      <c r="H15" s="65">
        <f>VLOOKUP($A15,'Return Data'!$B$7:$R$2843,11,0)</f>
        <v>21.105</v>
      </c>
      <c r="I15" s="66">
        <f t="shared" si="2"/>
        <v>1</v>
      </c>
      <c r="J15" s="65">
        <f>VLOOKUP($A15,'Return Data'!$B$7:$R$2843,12,0)</f>
        <v>10.7303</v>
      </c>
      <c r="K15" s="66">
        <f t="shared" si="3"/>
        <v>1</v>
      </c>
      <c r="L15" s="65">
        <f>VLOOKUP($A15,'Return Data'!$B$7:$R$2843,13,0)</f>
        <v>10.4771</v>
      </c>
      <c r="M15" s="66">
        <f t="shared" si="4"/>
        <v>3</v>
      </c>
      <c r="N15" s="65">
        <f>VLOOKUP($A15,'Return Data'!$B$7:$R$2843,17,0)</f>
        <v>1.5818000000000001</v>
      </c>
      <c r="O15" s="66">
        <f t="shared" si="5"/>
        <v>24</v>
      </c>
      <c r="P15" s="65">
        <f>VLOOKUP($A15,'Return Data'!$B$7:$R$2843,14,0)</f>
        <v>4.1459000000000001</v>
      </c>
      <c r="Q15" s="66">
        <f t="shared" si="6"/>
        <v>22</v>
      </c>
      <c r="R15" s="65">
        <f>VLOOKUP($A15,'Return Data'!$B$7:$R$2843,16,0)</f>
        <v>7.8380000000000001</v>
      </c>
      <c r="S15" s="67">
        <f t="shared" si="7"/>
        <v>19</v>
      </c>
    </row>
    <row r="16" spans="1:19" x14ac:dyDescent="0.3">
      <c r="A16" s="82" t="s">
        <v>1419</v>
      </c>
      <c r="B16" s="64">
        <f>VLOOKUP($A16,'Return Data'!$B$7:$R$2843,3,0)</f>
        <v>44315</v>
      </c>
      <c r="C16" s="65">
        <f>VLOOKUP($A16,'Return Data'!$B$7:$R$2843,4,0)</f>
        <v>25.132300000000001</v>
      </c>
      <c r="D16" s="65">
        <f>VLOOKUP($A16,'Return Data'!$B$7:$R$2843,9,0)</f>
        <v>9.2455999999999996</v>
      </c>
      <c r="E16" s="66">
        <f t="shared" si="0"/>
        <v>8</v>
      </c>
      <c r="F16" s="65">
        <f>VLOOKUP($A16,'Return Data'!$B$7:$R$2843,10,0)</f>
        <v>3.8574999999999999</v>
      </c>
      <c r="G16" s="66">
        <f t="shared" si="1"/>
        <v>18</v>
      </c>
      <c r="H16" s="65">
        <f>VLOOKUP($A16,'Return Data'!$B$7:$R$2843,11,0)</f>
        <v>4.7275999999999998</v>
      </c>
      <c r="I16" s="66">
        <f t="shared" si="2"/>
        <v>6</v>
      </c>
      <c r="J16" s="65">
        <f>VLOOKUP($A16,'Return Data'!$B$7:$R$2843,12,0)</f>
        <v>5.9474</v>
      </c>
      <c r="K16" s="66">
        <f t="shared" si="3"/>
        <v>5</v>
      </c>
      <c r="L16" s="65">
        <f>VLOOKUP($A16,'Return Data'!$B$7:$R$2843,13,0)</f>
        <v>10.019500000000001</v>
      </c>
      <c r="M16" s="66">
        <f t="shared" si="4"/>
        <v>5</v>
      </c>
      <c r="N16" s="65">
        <f>VLOOKUP($A16,'Return Data'!$B$7:$R$2843,17,0)</f>
        <v>9.6790000000000003</v>
      </c>
      <c r="O16" s="66">
        <f t="shared" si="5"/>
        <v>3</v>
      </c>
      <c r="P16" s="65">
        <f>VLOOKUP($A16,'Return Data'!$B$7:$R$2843,14,0)</f>
        <v>9.1157000000000004</v>
      </c>
      <c r="Q16" s="66">
        <f t="shared" si="6"/>
        <v>5</v>
      </c>
      <c r="R16" s="65">
        <f>VLOOKUP($A16,'Return Data'!$B$7:$R$2843,16,0)</f>
        <v>8.8020999999999994</v>
      </c>
      <c r="S16" s="67">
        <f t="shared" si="7"/>
        <v>7</v>
      </c>
    </row>
    <row r="17" spans="1:19" x14ac:dyDescent="0.3">
      <c r="A17" s="82" t="s">
        <v>1421</v>
      </c>
      <c r="B17" s="64">
        <f>VLOOKUP($A17,'Return Data'!$B$7:$R$2843,3,0)</f>
        <v>44315</v>
      </c>
      <c r="C17" s="65">
        <f>VLOOKUP($A17,'Return Data'!$B$7:$R$2843,4,0)</f>
        <v>33.741900000000001</v>
      </c>
      <c r="D17" s="65">
        <f>VLOOKUP($A17,'Return Data'!$B$7:$R$2843,9,0)</f>
        <v>9.6272000000000002</v>
      </c>
      <c r="E17" s="66">
        <f t="shared" si="0"/>
        <v>7</v>
      </c>
      <c r="F17" s="65">
        <f>VLOOKUP($A17,'Return Data'!$B$7:$R$2843,10,0)</f>
        <v>5.2671000000000001</v>
      </c>
      <c r="G17" s="66">
        <f t="shared" si="1"/>
        <v>4</v>
      </c>
      <c r="H17" s="65">
        <f>VLOOKUP($A17,'Return Data'!$B$7:$R$2843,11,0)</f>
        <v>4.7519999999999998</v>
      </c>
      <c r="I17" s="66">
        <f t="shared" si="2"/>
        <v>5</v>
      </c>
      <c r="J17" s="65">
        <f>VLOOKUP($A17,'Return Data'!$B$7:$R$2843,12,0)</f>
        <v>4.8448000000000002</v>
      </c>
      <c r="K17" s="66">
        <f t="shared" si="3"/>
        <v>15</v>
      </c>
      <c r="L17" s="65">
        <f>VLOOKUP($A17,'Return Data'!$B$7:$R$2843,13,0)</f>
        <v>5.4184000000000001</v>
      </c>
      <c r="M17" s="66">
        <f t="shared" si="4"/>
        <v>26</v>
      </c>
      <c r="N17" s="65">
        <f>VLOOKUP($A17,'Return Data'!$B$7:$R$2843,17,0)</f>
        <v>2.5771000000000002</v>
      </c>
      <c r="O17" s="66">
        <f t="shared" si="5"/>
        <v>22</v>
      </c>
      <c r="P17" s="65">
        <f>VLOOKUP($A17,'Return Data'!$B$7:$R$2843,14,0)</f>
        <v>4.3304999999999998</v>
      </c>
      <c r="Q17" s="66">
        <f t="shared" si="6"/>
        <v>20</v>
      </c>
      <c r="R17" s="65">
        <f>VLOOKUP($A17,'Return Data'!$B$7:$R$2843,16,0)</f>
        <v>6.9710999999999999</v>
      </c>
      <c r="S17" s="67">
        <f t="shared" si="7"/>
        <v>25</v>
      </c>
    </row>
    <row r="18" spans="1:19" x14ac:dyDescent="0.3">
      <c r="A18" s="82" t="s">
        <v>1423</v>
      </c>
      <c r="B18" s="64">
        <f>VLOOKUP($A18,'Return Data'!$B$7:$R$2843,3,0)</f>
        <v>44315</v>
      </c>
      <c r="C18" s="65">
        <f>VLOOKUP($A18,'Return Data'!$B$7:$R$2843,4,0)</f>
        <v>48.9377</v>
      </c>
      <c r="D18" s="65">
        <f>VLOOKUP($A18,'Return Data'!$B$7:$R$2843,9,0)</f>
        <v>8.3856000000000002</v>
      </c>
      <c r="E18" s="66">
        <f t="shared" si="0"/>
        <v>15</v>
      </c>
      <c r="F18" s="65">
        <f>VLOOKUP($A18,'Return Data'!$B$7:$R$2843,10,0)</f>
        <v>4.3878000000000004</v>
      </c>
      <c r="G18" s="66">
        <f t="shared" si="1"/>
        <v>10</v>
      </c>
      <c r="H18" s="65">
        <f>VLOOKUP($A18,'Return Data'!$B$7:$R$2843,11,0)</f>
        <v>5.1071999999999997</v>
      </c>
      <c r="I18" s="66">
        <f t="shared" si="2"/>
        <v>3</v>
      </c>
      <c r="J18" s="65">
        <f>VLOOKUP($A18,'Return Data'!$B$7:$R$2843,12,0)</f>
        <v>6.1445999999999996</v>
      </c>
      <c r="K18" s="66">
        <f t="shared" si="3"/>
        <v>4</v>
      </c>
      <c r="L18" s="65">
        <f>VLOOKUP($A18,'Return Data'!$B$7:$R$2843,13,0)</f>
        <v>10.128500000000001</v>
      </c>
      <c r="M18" s="66">
        <f t="shared" si="4"/>
        <v>4</v>
      </c>
      <c r="N18" s="65">
        <f>VLOOKUP($A18,'Return Data'!$B$7:$R$2843,17,0)</f>
        <v>9.9924999999999997</v>
      </c>
      <c r="O18" s="66">
        <f t="shared" si="5"/>
        <v>1</v>
      </c>
      <c r="P18" s="65">
        <f>VLOOKUP($A18,'Return Data'!$B$7:$R$2843,14,0)</f>
        <v>9.3979999999999997</v>
      </c>
      <c r="Q18" s="66">
        <f t="shared" si="6"/>
        <v>1</v>
      </c>
      <c r="R18" s="65">
        <f>VLOOKUP($A18,'Return Data'!$B$7:$R$2843,16,0)</f>
        <v>9.2416</v>
      </c>
      <c r="S18" s="67">
        <f t="shared" si="7"/>
        <v>2</v>
      </c>
    </row>
    <row r="19" spans="1:19" x14ac:dyDescent="0.3">
      <c r="A19" s="82" t="s">
        <v>1425</v>
      </c>
      <c r="B19" s="64">
        <f>VLOOKUP($A19,'Return Data'!$B$7:$R$2843,3,0)</f>
        <v>44315</v>
      </c>
      <c r="C19" s="65">
        <f>VLOOKUP($A19,'Return Data'!$B$7:$R$2843,4,0)</f>
        <v>21.483799999999999</v>
      </c>
      <c r="D19" s="65">
        <f>VLOOKUP($A19,'Return Data'!$B$7:$R$2843,9,0)</f>
        <v>8.4204000000000008</v>
      </c>
      <c r="E19" s="66">
        <f t="shared" si="0"/>
        <v>13</v>
      </c>
      <c r="F19" s="65">
        <f>VLOOKUP($A19,'Return Data'!$B$7:$R$2843,10,0)</f>
        <v>3.4918999999999998</v>
      </c>
      <c r="G19" s="66">
        <f t="shared" si="1"/>
        <v>20</v>
      </c>
      <c r="H19" s="65">
        <f>VLOOKUP($A19,'Return Data'!$B$7:$R$2843,11,0)</f>
        <v>4.2885999999999997</v>
      </c>
      <c r="I19" s="66">
        <f t="shared" si="2"/>
        <v>12</v>
      </c>
      <c r="J19" s="65">
        <f>VLOOKUP($A19,'Return Data'!$B$7:$R$2843,12,0)</f>
        <v>5.4741999999999997</v>
      </c>
      <c r="K19" s="66">
        <f t="shared" si="3"/>
        <v>9</v>
      </c>
      <c r="L19" s="65">
        <f>VLOOKUP($A19,'Return Data'!$B$7:$R$2843,13,0)</f>
        <v>10.9528</v>
      </c>
      <c r="M19" s="66">
        <f t="shared" si="4"/>
        <v>2</v>
      </c>
      <c r="N19" s="65">
        <f>VLOOKUP($A19,'Return Data'!$B$7:$R$2843,17,0)</f>
        <v>4.5728999999999997</v>
      </c>
      <c r="O19" s="66">
        <f t="shared" si="5"/>
        <v>18</v>
      </c>
      <c r="P19" s="65">
        <f>VLOOKUP($A19,'Return Data'!$B$7:$R$2843,14,0)</f>
        <v>5.8219000000000003</v>
      </c>
      <c r="Q19" s="66">
        <f t="shared" si="6"/>
        <v>17</v>
      </c>
      <c r="R19" s="65">
        <f>VLOOKUP($A19,'Return Data'!$B$7:$R$2843,16,0)</f>
        <v>7.5163000000000002</v>
      </c>
      <c r="S19" s="67">
        <f t="shared" si="7"/>
        <v>21</v>
      </c>
    </row>
    <row r="20" spans="1:19" x14ac:dyDescent="0.3">
      <c r="A20" s="82" t="s">
        <v>1426</v>
      </c>
      <c r="B20" s="64">
        <f>VLOOKUP($A20,'Return Data'!$B$7:$R$2843,3,0)</f>
        <v>44315</v>
      </c>
      <c r="C20" s="65">
        <f>VLOOKUP($A20,'Return Data'!$B$7:$R$2843,4,0)</f>
        <v>47.1738</v>
      </c>
      <c r="D20" s="65">
        <f>VLOOKUP($A20,'Return Data'!$B$7:$R$2843,9,0)</f>
        <v>8.7757000000000005</v>
      </c>
      <c r="E20" s="66">
        <f t="shared" si="0"/>
        <v>11</v>
      </c>
      <c r="F20" s="65">
        <f>VLOOKUP($A20,'Return Data'!$B$7:$R$2843,10,0)</f>
        <v>4.6988000000000003</v>
      </c>
      <c r="G20" s="66">
        <f t="shared" si="1"/>
        <v>7</v>
      </c>
      <c r="H20" s="65">
        <f>VLOOKUP($A20,'Return Data'!$B$7:$R$2843,11,0)</f>
        <v>4.1425000000000001</v>
      </c>
      <c r="I20" s="66">
        <f t="shared" si="2"/>
        <v>14</v>
      </c>
      <c r="J20" s="65">
        <f>VLOOKUP($A20,'Return Data'!$B$7:$R$2843,12,0)</f>
        <v>4.9621000000000004</v>
      </c>
      <c r="K20" s="66">
        <f t="shared" si="3"/>
        <v>13</v>
      </c>
      <c r="L20" s="65">
        <f>VLOOKUP($A20,'Return Data'!$B$7:$R$2843,13,0)</f>
        <v>8.5021000000000004</v>
      </c>
      <c r="M20" s="66">
        <f t="shared" si="4"/>
        <v>11</v>
      </c>
      <c r="N20" s="65">
        <f>VLOOKUP($A20,'Return Data'!$B$7:$R$2843,17,0)</f>
        <v>9.1829999999999998</v>
      </c>
      <c r="O20" s="66">
        <f t="shared" si="5"/>
        <v>8</v>
      </c>
      <c r="P20" s="65">
        <f>VLOOKUP($A20,'Return Data'!$B$7:$R$2843,14,0)</f>
        <v>8.9552999999999994</v>
      </c>
      <c r="Q20" s="66">
        <f t="shared" si="6"/>
        <v>6</v>
      </c>
      <c r="R20" s="65">
        <f>VLOOKUP($A20,'Return Data'!$B$7:$R$2843,16,0)</f>
        <v>8.6870999999999992</v>
      </c>
      <c r="S20" s="67">
        <f t="shared" si="7"/>
        <v>8</v>
      </c>
    </row>
    <row r="21" spans="1:19" x14ac:dyDescent="0.3">
      <c r="A21" s="82" t="s">
        <v>1429</v>
      </c>
      <c r="B21" s="64">
        <f>VLOOKUP($A21,'Return Data'!$B$7:$R$2843,3,0)</f>
        <v>44315</v>
      </c>
      <c r="C21" s="65">
        <f>VLOOKUP($A21,'Return Data'!$B$7:$R$2843,4,0)</f>
        <v>1858.9496999999999</v>
      </c>
      <c r="D21" s="65">
        <f>VLOOKUP($A21,'Return Data'!$B$7:$R$2843,9,0)</f>
        <v>5.7446000000000002</v>
      </c>
      <c r="E21" s="66">
        <f t="shared" si="0"/>
        <v>26</v>
      </c>
      <c r="F21" s="65">
        <f>VLOOKUP($A21,'Return Data'!$B$7:$R$2843,10,0)</f>
        <v>2.9851999999999999</v>
      </c>
      <c r="G21" s="66">
        <f t="shared" si="1"/>
        <v>24</v>
      </c>
      <c r="H21" s="65">
        <f>VLOOKUP($A21,'Return Data'!$B$7:$R$2843,11,0)</f>
        <v>4.0145</v>
      </c>
      <c r="I21" s="66">
        <f t="shared" si="2"/>
        <v>17</v>
      </c>
      <c r="J21" s="65">
        <f>VLOOKUP($A21,'Return Data'!$B$7:$R$2843,12,0)</f>
        <v>4.6631999999999998</v>
      </c>
      <c r="K21" s="66">
        <f t="shared" si="3"/>
        <v>18</v>
      </c>
      <c r="L21" s="65">
        <f>VLOOKUP($A21,'Return Data'!$B$7:$R$2843,13,0)</f>
        <v>5.7039999999999997</v>
      </c>
      <c r="M21" s="66">
        <f t="shared" si="4"/>
        <v>25</v>
      </c>
      <c r="N21" s="65">
        <f>VLOOKUP($A21,'Return Data'!$B$7:$R$2843,17,0)</f>
        <v>5.7881</v>
      </c>
      <c r="O21" s="66">
        <f t="shared" si="5"/>
        <v>17</v>
      </c>
      <c r="P21" s="65">
        <f>VLOOKUP($A21,'Return Data'!$B$7:$R$2843,14,0)</f>
        <v>6.9543999999999997</v>
      </c>
      <c r="Q21" s="66">
        <f t="shared" si="6"/>
        <v>15</v>
      </c>
      <c r="R21" s="65">
        <f>VLOOKUP($A21,'Return Data'!$B$7:$R$2843,16,0)</f>
        <v>8.4391999999999996</v>
      </c>
      <c r="S21" s="67">
        <f t="shared" si="7"/>
        <v>14</v>
      </c>
    </row>
    <row r="22" spans="1:19" x14ac:dyDescent="0.3">
      <c r="A22" s="82" t="s">
        <v>1431</v>
      </c>
      <c r="B22" s="64">
        <f>VLOOKUP($A22,'Return Data'!$B$7:$R$2843,3,0)</f>
        <v>44315</v>
      </c>
      <c r="C22" s="65">
        <f>VLOOKUP($A22,'Return Data'!$B$7:$R$2843,4,0)</f>
        <v>3050.9110999999998</v>
      </c>
      <c r="D22" s="65">
        <f>VLOOKUP($A22,'Return Data'!$B$7:$R$2843,9,0)</f>
        <v>9.8350000000000009</v>
      </c>
      <c r="E22" s="66">
        <f t="shared" si="0"/>
        <v>6</v>
      </c>
      <c r="F22" s="65">
        <f>VLOOKUP($A22,'Return Data'!$B$7:$R$2843,10,0)</f>
        <v>3.96</v>
      </c>
      <c r="G22" s="66">
        <f t="shared" si="1"/>
        <v>16</v>
      </c>
      <c r="H22" s="65">
        <f>VLOOKUP($A22,'Return Data'!$B$7:$R$2843,11,0)</f>
        <v>3.9742000000000002</v>
      </c>
      <c r="I22" s="66">
        <f t="shared" si="2"/>
        <v>18</v>
      </c>
      <c r="J22" s="65">
        <f>VLOOKUP($A22,'Return Data'!$B$7:$R$2843,12,0)</f>
        <v>4.3578999999999999</v>
      </c>
      <c r="K22" s="66">
        <f t="shared" si="3"/>
        <v>23</v>
      </c>
      <c r="L22" s="65">
        <f>VLOOKUP($A22,'Return Data'!$B$7:$R$2843,13,0)</f>
        <v>8.2597000000000005</v>
      </c>
      <c r="M22" s="66">
        <f t="shared" si="4"/>
        <v>14</v>
      </c>
      <c r="N22" s="65">
        <f>VLOOKUP($A22,'Return Data'!$B$7:$R$2843,17,0)</f>
        <v>9.1228999999999996</v>
      </c>
      <c r="O22" s="66">
        <f t="shared" si="5"/>
        <v>9</v>
      </c>
      <c r="P22" s="65">
        <f>VLOOKUP($A22,'Return Data'!$B$7:$R$2843,14,0)</f>
        <v>8.6800999999999995</v>
      </c>
      <c r="Q22" s="66">
        <f t="shared" si="6"/>
        <v>9</v>
      </c>
      <c r="R22" s="65">
        <f>VLOOKUP($A22,'Return Data'!$B$7:$R$2843,16,0)</f>
        <v>8.3681000000000001</v>
      </c>
      <c r="S22" s="67">
        <f t="shared" si="7"/>
        <v>15</v>
      </c>
    </row>
    <row r="23" spans="1:19" x14ac:dyDescent="0.3">
      <c r="A23" s="82" t="s">
        <v>1435</v>
      </c>
      <c r="B23" s="64">
        <f>VLOOKUP($A23,'Return Data'!$B$7:$R$2843,3,0)</f>
        <v>44315</v>
      </c>
      <c r="C23" s="65">
        <f>VLOOKUP($A23,'Return Data'!$B$7:$R$2843,4,0)</f>
        <v>43.752699999999997</v>
      </c>
      <c r="D23" s="65">
        <f>VLOOKUP($A23,'Return Data'!$B$7:$R$2843,9,0)</f>
        <v>8.4001999999999999</v>
      </c>
      <c r="E23" s="66">
        <f t="shared" si="0"/>
        <v>14</v>
      </c>
      <c r="F23" s="65">
        <f>VLOOKUP($A23,'Return Data'!$B$7:$R$2843,10,0)</f>
        <v>3.0718000000000001</v>
      </c>
      <c r="G23" s="66">
        <f t="shared" si="1"/>
        <v>23</v>
      </c>
      <c r="H23" s="65">
        <f>VLOOKUP($A23,'Return Data'!$B$7:$R$2843,11,0)</f>
        <v>3.7605</v>
      </c>
      <c r="I23" s="66">
        <f t="shared" si="2"/>
        <v>21</v>
      </c>
      <c r="J23" s="65">
        <f>VLOOKUP($A23,'Return Data'!$B$7:$R$2843,12,0)</f>
        <v>5.0373000000000001</v>
      </c>
      <c r="K23" s="66">
        <f t="shared" si="3"/>
        <v>12</v>
      </c>
      <c r="L23" s="65">
        <f>VLOOKUP($A23,'Return Data'!$B$7:$R$2843,13,0)</f>
        <v>8.48</v>
      </c>
      <c r="M23" s="66">
        <f t="shared" si="4"/>
        <v>12</v>
      </c>
      <c r="N23" s="65">
        <f>VLOOKUP($A23,'Return Data'!$B$7:$R$2843,17,0)</f>
        <v>9.4413</v>
      </c>
      <c r="O23" s="66">
        <f t="shared" si="5"/>
        <v>6</v>
      </c>
      <c r="P23" s="65">
        <f>VLOOKUP($A23,'Return Data'!$B$7:$R$2843,14,0)</f>
        <v>9.1402000000000001</v>
      </c>
      <c r="Q23" s="66">
        <f t="shared" si="6"/>
        <v>4</v>
      </c>
      <c r="R23" s="65">
        <f>VLOOKUP($A23,'Return Data'!$B$7:$R$2843,16,0)</f>
        <v>8.8168000000000006</v>
      </c>
      <c r="S23" s="67">
        <f t="shared" si="7"/>
        <v>6</v>
      </c>
    </row>
    <row r="24" spans="1:19" x14ac:dyDescent="0.3">
      <c r="A24" s="82" t="s">
        <v>1436</v>
      </c>
      <c r="B24" s="64">
        <f>VLOOKUP($A24,'Return Data'!$B$7:$R$2843,3,0)</f>
        <v>44315</v>
      </c>
      <c r="C24" s="65">
        <f>VLOOKUP($A24,'Return Data'!$B$7:$R$2843,4,0)</f>
        <v>21.803000000000001</v>
      </c>
      <c r="D24" s="65">
        <f>VLOOKUP($A24,'Return Data'!$B$7:$R$2843,9,0)</f>
        <v>7.9263000000000003</v>
      </c>
      <c r="E24" s="66">
        <f t="shared" si="0"/>
        <v>20</v>
      </c>
      <c r="F24" s="65">
        <f>VLOOKUP($A24,'Return Data'!$B$7:$R$2843,10,0)</f>
        <v>3.8626</v>
      </c>
      <c r="G24" s="66">
        <f t="shared" si="1"/>
        <v>17</v>
      </c>
      <c r="H24" s="65">
        <f>VLOOKUP($A24,'Return Data'!$B$7:$R$2843,11,0)</f>
        <v>3.8521999999999998</v>
      </c>
      <c r="I24" s="66">
        <f t="shared" si="2"/>
        <v>20</v>
      </c>
      <c r="J24" s="65">
        <f>VLOOKUP($A24,'Return Data'!$B$7:$R$2843,12,0)</f>
        <v>4.5106999999999999</v>
      </c>
      <c r="K24" s="66">
        <f t="shared" si="3"/>
        <v>22</v>
      </c>
      <c r="L24" s="65">
        <f>VLOOKUP($A24,'Return Data'!$B$7:$R$2843,13,0)</f>
        <v>7.4579000000000004</v>
      </c>
      <c r="M24" s="66">
        <f t="shared" si="4"/>
        <v>22</v>
      </c>
      <c r="N24" s="65">
        <f>VLOOKUP($A24,'Return Data'!$B$7:$R$2843,17,0)</f>
        <v>8.9185999999999996</v>
      </c>
      <c r="O24" s="66">
        <f t="shared" si="5"/>
        <v>12</v>
      </c>
      <c r="P24" s="65">
        <f>VLOOKUP($A24,'Return Data'!$B$7:$R$2843,14,0)</f>
        <v>8.6847999999999992</v>
      </c>
      <c r="Q24" s="66">
        <f t="shared" si="6"/>
        <v>8</v>
      </c>
      <c r="R24" s="65">
        <f>VLOOKUP($A24,'Return Data'!$B$7:$R$2843,16,0)</f>
        <v>8.5494000000000003</v>
      </c>
      <c r="S24" s="67">
        <f t="shared" si="7"/>
        <v>12</v>
      </c>
    </row>
    <row r="25" spans="1:19" x14ac:dyDescent="0.3">
      <c r="A25" s="82" t="s">
        <v>1438</v>
      </c>
      <c r="B25" s="64">
        <f>VLOOKUP($A25,'Return Data'!$B$7:$R$2843,3,0)</f>
        <v>44315</v>
      </c>
      <c r="C25" s="65">
        <f>VLOOKUP($A25,'Return Data'!$B$7:$R$2843,4,0)</f>
        <v>12.049200000000001</v>
      </c>
      <c r="D25" s="65">
        <f>VLOOKUP($A25,'Return Data'!$B$7:$R$2843,9,0)</f>
        <v>7.1753</v>
      </c>
      <c r="E25" s="66">
        <f t="shared" si="0"/>
        <v>24</v>
      </c>
      <c r="F25" s="65">
        <f>VLOOKUP($A25,'Return Data'!$B$7:$R$2843,10,0)</f>
        <v>3.4659</v>
      </c>
      <c r="G25" s="66">
        <f t="shared" si="1"/>
        <v>21</v>
      </c>
      <c r="H25" s="65">
        <f>VLOOKUP($A25,'Return Data'!$B$7:$R$2843,11,0)</f>
        <v>3.5573000000000001</v>
      </c>
      <c r="I25" s="66">
        <f t="shared" si="2"/>
        <v>25</v>
      </c>
      <c r="J25" s="65">
        <f>VLOOKUP($A25,'Return Data'!$B$7:$R$2843,12,0)</f>
        <v>4.2813999999999997</v>
      </c>
      <c r="K25" s="66">
        <f t="shared" si="3"/>
        <v>25</v>
      </c>
      <c r="L25" s="65">
        <f>VLOOKUP($A25,'Return Data'!$B$7:$R$2843,13,0)</f>
        <v>7.2355</v>
      </c>
      <c r="M25" s="66">
        <f t="shared" si="4"/>
        <v>23</v>
      </c>
      <c r="N25" s="65"/>
      <c r="O25" s="66"/>
      <c r="P25" s="65"/>
      <c r="Q25" s="66"/>
      <c r="R25" s="65">
        <f>VLOOKUP($A25,'Return Data'!$B$7:$R$2843,16,0)</f>
        <v>8.6737000000000002</v>
      </c>
      <c r="S25" s="67">
        <f t="shared" si="7"/>
        <v>9</v>
      </c>
    </row>
    <row r="26" spans="1:19" x14ac:dyDescent="0.3">
      <c r="A26" s="82" t="s">
        <v>1441</v>
      </c>
      <c r="B26" s="64">
        <f>VLOOKUP($A26,'Return Data'!$B$7:$R$2843,3,0)</f>
        <v>44315</v>
      </c>
      <c r="C26" s="65">
        <f>VLOOKUP($A26,'Return Data'!$B$7:$R$2843,4,0)</f>
        <v>12.79</v>
      </c>
      <c r="D26" s="65">
        <f>VLOOKUP($A26,'Return Data'!$B$7:$R$2843,9,0)</f>
        <v>8.8435000000000006</v>
      </c>
      <c r="E26" s="66">
        <f t="shared" si="0"/>
        <v>9</v>
      </c>
      <c r="F26" s="65">
        <f>VLOOKUP($A26,'Return Data'!$B$7:$R$2843,10,0)</f>
        <v>5.0304000000000002</v>
      </c>
      <c r="G26" s="66">
        <f t="shared" si="1"/>
        <v>6</v>
      </c>
      <c r="H26" s="65">
        <f>VLOOKUP($A26,'Return Data'!$B$7:$R$2843,11,0)</f>
        <v>4.4345999999999997</v>
      </c>
      <c r="I26" s="66">
        <f t="shared" si="2"/>
        <v>8</v>
      </c>
      <c r="J26" s="65">
        <f>VLOOKUP($A26,'Return Data'!$B$7:$R$2843,12,0)</f>
        <v>4.7805999999999997</v>
      </c>
      <c r="K26" s="66">
        <f t="shared" si="3"/>
        <v>16</v>
      </c>
      <c r="L26" s="65">
        <f>VLOOKUP($A26,'Return Data'!$B$7:$R$2843,13,0)</f>
        <v>7.4736000000000002</v>
      </c>
      <c r="M26" s="66">
        <f t="shared" si="4"/>
        <v>21</v>
      </c>
      <c r="N26" s="65">
        <f>VLOOKUP($A26,'Return Data'!$B$7:$R$2843,17,0)</f>
        <v>8.6579999999999995</v>
      </c>
      <c r="O26" s="66">
        <f t="shared" ref="O26:O33" si="8">RANK(N26,N$8:N$33,0)</f>
        <v>13</v>
      </c>
      <c r="P26" s="65"/>
      <c r="Q26" s="66"/>
      <c r="R26" s="65">
        <f>VLOOKUP($A26,'Return Data'!$B$7:$R$2843,16,0)</f>
        <v>8.1974999999999998</v>
      </c>
      <c r="S26" s="67">
        <f t="shared" si="7"/>
        <v>16</v>
      </c>
    </row>
    <row r="27" spans="1:19" x14ac:dyDescent="0.3">
      <c r="A27" s="82" t="s">
        <v>1443</v>
      </c>
      <c r="B27" s="64">
        <f>VLOOKUP($A27,'Return Data'!$B$7:$R$2843,3,0)</f>
        <v>44315</v>
      </c>
      <c r="C27" s="65">
        <f>VLOOKUP($A27,'Return Data'!$B$7:$R$2843,4,0)</f>
        <v>43.375599999999999</v>
      </c>
      <c r="D27" s="65">
        <f>VLOOKUP($A27,'Return Data'!$B$7:$R$2843,9,0)</f>
        <v>10.430899999999999</v>
      </c>
      <c r="E27" s="66">
        <f t="shared" si="0"/>
        <v>2</v>
      </c>
      <c r="F27" s="65">
        <f>VLOOKUP($A27,'Return Data'!$B$7:$R$2843,10,0)</f>
        <v>6.3067000000000002</v>
      </c>
      <c r="G27" s="66">
        <f t="shared" si="1"/>
        <v>2</v>
      </c>
      <c r="H27" s="65">
        <f>VLOOKUP($A27,'Return Data'!$B$7:$R$2843,11,0)</f>
        <v>5.6538000000000004</v>
      </c>
      <c r="I27" s="66">
        <f t="shared" si="2"/>
        <v>2</v>
      </c>
      <c r="J27" s="65">
        <f>VLOOKUP($A27,'Return Data'!$B$7:$R$2843,12,0)</f>
        <v>6.532</v>
      </c>
      <c r="K27" s="66">
        <f t="shared" si="3"/>
        <v>3</v>
      </c>
      <c r="L27" s="65">
        <f>VLOOKUP($A27,'Return Data'!$B$7:$R$2843,13,0)</f>
        <v>9.2133000000000003</v>
      </c>
      <c r="M27" s="66">
        <f t="shared" si="4"/>
        <v>7</v>
      </c>
      <c r="N27" s="65">
        <f>VLOOKUP($A27,'Return Data'!$B$7:$R$2843,17,0)</f>
        <v>9.5413999999999994</v>
      </c>
      <c r="O27" s="66">
        <f t="shared" si="8"/>
        <v>5</v>
      </c>
      <c r="P27" s="65">
        <f>VLOOKUP($A27,'Return Data'!$B$7:$R$2843,14,0)</f>
        <v>8.9135000000000009</v>
      </c>
      <c r="Q27" s="66">
        <f t="shared" ref="Q27:Q33" si="9">RANK(P27,P$8:P$33,0)</f>
        <v>7</v>
      </c>
      <c r="R27" s="65">
        <f>VLOOKUP($A27,'Return Data'!$B$7:$R$2843,16,0)</f>
        <v>8.8429000000000002</v>
      </c>
      <c r="S27" s="67">
        <f t="shared" si="7"/>
        <v>4</v>
      </c>
    </row>
    <row r="28" spans="1:19" x14ac:dyDescent="0.3">
      <c r="A28" s="82" t="s">
        <v>1445</v>
      </c>
      <c r="B28" s="64">
        <f>VLOOKUP($A28,'Return Data'!$B$7:$R$2843,3,0)</f>
        <v>44315</v>
      </c>
      <c r="C28" s="65">
        <f>VLOOKUP($A28,'Return Data'!$B$7:$R$2843,4,0)</f>
        <v>38.149500000000003</v>
      </c>
      <c r="D28" s="65">
        <f>VLOOKUP($A28,'Return Data'!$B$7:$R$2843,9,0)</f>
        <v>8.5775000000000006</v>
      </c>
      <c r="E28" s="66">
        <f t="shared" si="0"/>
        <v>12</v>
      </c>
      <c r="F28" s="65">
        <f>VLOOKUP($A28,'Return Data'!$B$7:$R$2843,10,0)</f>
        <v>3.6966999999999999</v>
      </c>
      <c r="G28" s="66">
        <f t="shared" si="1"/>
        <v>19</v>
      </c>
      <c r="H28" s="65">
        <f>VLOOKUP($A28,'Return Data'!$B$7:$R$2843,11,0)</f>
        <v>3.6389999999999998</v>
      </c>
      <c r="I28" s="66">
        <f t="shared" si="2"/>
        <v>22</v>
      </c>
      <c r="J28" s="65">
        <f>VLOOKUP($A28,'Return Data'!$B$7:$R$2843,12,0)</f>
        <v>4.6059999999999999</v>
      </c>
      <c r="K28" s="66">
        <f t="shared" si="3"/>
        <v>19</v>
      </c>
      <c r="L28" s="65">
        <f>VLOOKUP($A28,'Return Data'!$B$7:$R$2843,13,0)</f>
        <v>7.8291000000000004</v>
      </c>
      <c r="M28" s="66">
        <f t="shared" si="4"/>
        <v>19</v>
      </c>
      <c r="N28" s="65">
        <f>VLOOKUP($A28,'Return Data'!$B$7:$R$2843,17,0)</f>
        <v>4.0407999999999999</v>
      </c>
      <c r="O28" s="66">
        <f t="shared" si="8"/>
        <v>19</v>
      </c>
      <c r="P28" s="65">
        <f>VLOOKUP($A28,'Return Data'!$B$7:$R$2843,14,0)</f>
        <v>4.7542999999999997</v>
      </c>
      <c r="Q28" s="66">
        <f t="shared" si="9"/>
        <v>19</v>
      </c>
      <c r="R28" s="65">
        <f>VLOOKUP($A28,'Return Data'!$B$7:$R$2843,16,0)</f>
        <v>7.7</v>
      </c>
      <c r="S28" s="67">
        <f t="shared" si="7"/>
        <v>20</v>
      </c>
    </row>
    <row r="29" spans="1:19" x14ac:dyDescent="0.3">
      <c r="A29" s="82" t="s">
        <v>1447</v>
      </c>
      <c r="B29" s="64">
        <f>VLOOKUP($A29,'Return Data'!$B$7:$R$2843,3,0)</f>
        <v>44315</v>
      </c>
      <c r="C29" s="65">
        <f>VLOOKUP($A29,'Return Data'!$B$7:$R$2843,4,0)</f>
        <v>36.608400000000003</v>
      </c>
      <c r="D29" s="65">
        <f>VLOOKUP($A29,'Return Data'!$B$7:$R$2843,9,0)</f>
        <v>10.037000000000001</v>
      </c>
      <c r="E29" s="66">
        <f t="shared" si="0"/>
        <v>4</v>
      </c>
      <c r="F29" s="65">
        <f>VLOOKUP($A29,'Return Data'!$B$7:$R$2843,10,0)</f>
        <v>3.3397000000000001</v>
      </c>
      <c r="G29" s="66">
        <f t="shared" si="1"/>
        <v>22</v>
      </c>
      <c r="H29" s="65">
        <f>VLOOKUP($A29,'Return Data'!$B$7:$R$2843,11,0)</f>
        <v>3.5809000000000002</v>
      </c>
      <c r="I29" s="66">
        <f t="shared" si="2"/>
        <v>23</v>
      </c>
      <c r="J29" s="65">
        <f>VLOOKUP($A29,'Return Data'!$B$7:$R$2843,12,0)</f>
        <v>4.2301000000000002</v>
      </c>
      <c r="K29" s="66">
        <f t="shared" si="3"/>
        <v>26</v>
      </c>
      <c r="L29" s="65">
        <f>VLOOKUP($A29,'Return Data'!$B$7:$R$2843,13,0)</f>
        <v>8.2006999999999994</v>
      </c>
      <c r="M29" s="66">
        <f t="shared" si="4"/>
        <v>15</v>
      </c>
      <c r="N29" s="65">
        <f>VLOOKUP($A29,'Return Data'!$B$7:$R$2843,17,0)</f>
        <v>3.5891999999999999</v>
      </c>
      <c r="O29" s="66">
        <f t="shared" si="8"/>
        <v>20</v>
      </c>
      <c r="P29" s="65">
        <f>VLOOKUP($A29,'Return Data'!$B$7:$R$2843,14,0)</f>
        <v>4.9762000000000004</v>
      </c>
      <c r="Q29" s="66">
        <f t="shared" si="9"/>
        <v>18</v>
      </c>
      <c r="R29" s="65">
        <f>VLOOKUP($A29,'Return Data'!$B$7:$R$2843,16,0)</f>
        <v>7.3913000000000002</v>
      </c>
      <c r="S29" s="67">
        <f t="shared" si="7"/>
        <v>22</v>
      </c>
    </row>
    <row r="30" spans="1:19" x14ac:dyDescent="0.3">
      <c r="A30" s="82" t="s">
        <v>1448</v>
      </c>
      <c r="B30" s="64">
        <f>VLOOKUP($A30,'Return Data'!$B$7:$R$2843,3,0)</f>
        <v>44315</v>
      </c>
      <c r="C30" s="65">
        <f>VLOOKUP($A30,'Return Data'!$B$7:$R$2843,4,0)</f>
        <v>26.1934</v>
      </c>
      <c r="D30" s="65">
        <f>VLOOKUP($A30,'Return Data'!$B$7:$R$2843,9,0)</f>
        <v>7.6651999999999996</v>
      </c>
      <c r="E30" s="66">
        <f t="shared" si="0"/>
        <v>22</v>
      </c>
      <c r="F30" s="65">
        <f>VLOOKUP($A30,'Return Data'!$B$7:$R$2843,10,0)</f>
        <v>2.1166999999999998</v>
      </c>
      <c r="G30" s="66">
        <f t="shared" si="1"/>
        <v>26</v>
      </c>
      <c r="H30" s="65">
        <f>VLOOKUP($A30,'Return Data'!$B$7:$R$2843,11,0)</f>
        <v>3.2166999999999999</v>
      </c>
      <c r="I30" s="66">
        <f t="shared" si="2"/>
        <v>26</v>
      </c>
      <c r="J30" s="65">
        <f>VLOOKUP($A30,'Return Data'!$B$7:$R$2843,12,0)</f>
        <v>4.3018000000000001</v>
      </c>
      <c r="K30" s="66">
        <f t="shared" si="3"/>
        <v>24</v>
      </c>
      <c r="L30" s="65">
        <f>VLOOKUP($A30,'Return Data'!$B$7:$R$2843,13,0)</f>
        <v>7.6132999999999997</v>
      </c>
      <c r="M30" s="66">
        <f t="shared" si="4"/>
        <v>20</v>
      </c>
      <c r="N30" s="65">
        <f>VLOOKUP($A30,'Return Data'!$B$7:$R$2843,17,0)</f>
        <v>9.0229999999999997</v>
      </c>
      <c r="O30" s="66">
        <f t="shared" si="8"/>
        <v>11</v>
      </c>
      <c r="P30" s="65">
        <f>VLOOKUP($A30,'Return Data'!$B$7:$R$2843,14,0)</f>
        <v>8.5520999999999994</v>
      </c>
      <c r="Q30" s="66">
        <f t="shared" si="9"/>
        <v>11</v>
      </c>
      <c r="R30" s="65">
        <f>VLOOKUP($A30,'Return Data'!$B$7:$R$2843,16,0)</f>
        <v>8.5639000000000003</v>
      </c>
      <c r="S30" s="67">
        <f t="shared" si="7"/>
        <v>11</v>
      </c>
    </row>
    <row r="31" spans="1:19" x14ac:dyDescent="0.3">
      <c r="A31" s="82" t="s">
        <v>1451</v>
      </c>
      <c r="B31" s="64">
        <f>VLOOKUP($A31,'Return Data'!$B$7:$R$2843,3,0)</f>
        <v>44315</v>
      </c>
      <c r="C31" s="65">
        <f>VLOOKUP($A31,'Return Data'!$B$7:$R$2843,4,0)</f>
        <v>34.779499999999999</v>
      </c>
      <c r="D31" s="65">
        <f>VLOOKUP($A31,'Return Data'!$B$7:$R$2843,9,0)</f>
        <v>6.7183000000000002</v>
      </c>
      <c r="E31" s="66">
        <f t="shared" si="0"/>
        <v>25</v>
      </c>
      <c r="F31" s="65">
        <f>VLOOKUP($A31,'Return Data'!$B$7:$R$2843,10,0)</f>
        <v>4.3418000000000001</v>
      </c>
      <c r="G31" s="66">
        <f t="shared" si="1"/>
        <v>13</v>
      </c>
      <c r="H31" s="65">
        <f>VLOOKUP($A31,'Return Data'!$B$7:$R$2843,11,0)</f>
        <v>3.8919999999999999</v>
      </c>
      <c r="I31" s="66">
        <f t="shared" si="2"/>
        <v>19</v>
      </c>
      <c r="J31" s="65">
        <f>VLOOKUP($A31,'Return Data'!$B$7:$R$2843,12,0)</f>
        <v>4.5552999999999999</v>
      </c>
      <c r="K31" s="66">
        <f t="shared" si="3"/>
        <v>21</v>
      </c>
      <c r="L31" s="65">
        <f>VLOOKUP($A31,'Return Data'!$B$7:$R$2843,13,0)</f>
        <v>8.3534000000000006</v>
      </c>
      <c r="M31" s="66">
        <f t="shared" si="4"/>
        <v>13</v>
      </c>
      <c r="N31" s="65">
        <f>VLOOKUP($A31,'Return Data'!$B$7:$R$2843,17,0)</f>
        <v>1.7176</v>
      </c>
      <c r="O31" s="66">
        <f t="shared" si="8"/>
        <v>23</v>
      </c>
      <c r="P31" s="65">
        <f>VLOOKUP($A31,'Return Data'!$B$7:$R$2843,14,0)</f>
        <v>3.7860999999999998</v>
      </c>
      <c r="Q31" s="66">
        <f t="shared" si="9"/>
        <v>23</v>
      </c>
      <c r="R31" s="65">
        <f>VLOOKUP($A31,'Return Data'!$B$7:$R$2843,16,0)</f>
        <v>7.1246999999999998</v>
      </c>
      <c r="S31" s="67">
        <f t="shared" si="7"/>
        <v>24</v>
      </c>
    </row>
    <row r="32" spans="1:19" x14ac:dyDescent="0.3">
      <c r="A32" s="82" t="s">
        <v>1453</v>
      </c>
      <c r="B32" s="64">
        <f>VLOOKUP($A32,'Return Data'!$B$7:$R$2843,3,0)</f>
        <v>44315</v>
      </c>
      <c r="C32" s="65">
        <f>VLOOKUP($A32,'Return Data'!$B$7:$R$2843,4,0)</f>
        <v>40.703699999999998</v>
      </c>
      <c r="D32" s="65">
        <f>VLOOKUP($A32,'Return Data'!$B$7:$R$2843,9,0)</f>
        <v>7.7756999999999996</v>
      </c>
      <c r="E32" s="66">
        <f t="shared" si="0"/>
        <v>21</v>
      </c>
      <c r="F32" s="65">
        <f>VLOOKUP($A32,'Return Data'!$B$7:$R$2843,10,0)</f>
        <v>2.8990999999999998</v>
      </c>
      <c r="G32" s="66">
        <f t="shared" si="1"/>
        <v>25</v>
      </c>
      <c r="H32" s="65">
        <f>VLOOKUP($A32,'Return Data'!$B$7:$R$2843,11,0)</f>
        <v>3.5750999999999999</v>
      </c>
      <c r="I32" s="66">
        <f t="shared" si="2"/>
        <v>24</v>
      </c>
      <c r="J32" s="65">
        <f>VLOOKUP($A32,'Return Data'!$B$7:$R$2843,12,0)</f>
        <v>4.5983999999999998</v>
      </c>
      <c r="K32" s="66">
        <f t="shared" si="3"/>
        <v>20</v>
      </c>
      <c r="L32" s="65">
        <f>VLOOKUP($A32,'Return Data'!$B$7:$R$2843,13,0)</f>
        <v>8.6385000000000005</v>
      </c>
      <c r="M32" s="66">
        <f t="shared" si="4"/>
        <v>10</v>
      </c>
      <c r="N32" s="65">
        <f>VLOOKUP($A32,'Return Data'!$B$7:$R$2843,17,0)</f>
        <v>9.3001000000000005</v>
      </c>
      <c r="O32" s="66">
        <f t="shared" si="8"/>
        <v>7</v>
      </c>
      <c r="P32" s="65">
        <f>VLOOKUP($A32,'Return Data'!$B$7:$R$2843,14,0)</f>
        <v>6.7121000000000004</v>
      </c>
      <c r="Q32" s="66">
        <f t="shared" si="9"/>
        <v>16</v>
      </c>
      <c r="R32" s="65">
        <f>VLOOKUP($A32,'Return Data'!$B$7:$R$2843,16,0)</f>
        <v>8.1722000000000001</v>
      </c>
      <c r="S32" s="67">
        <f t="shared" si="7"/>
        <v>17</v>
      </c>
    </row>
    <row r="33" spans="1:19" x14ac:dyDescent="0.3">
      <c r="A33" s="82" t="s">
        <v>1454</v>
      </c>
      <c r="B33" s="64">
        <f>VLOOKUP($A33,'Return Data'!$B$7:$R$2843,3,0)</f>
        <v>44315</v>
      </c>
      <c r="C33" s="65">
        <f>VLOOKUP($A33,'Return Data'!$B$7:$R$2843,4,0)</f>
        <v>24.526599999999998</v>
      </c>
      <c r="D33" s="65">
        <f>VLOOKUP($A33,'Return Data'!$B$7:$R$2843,9,0)</f>
        <v>8.3679000000000006</v>
      </c>
      <c r="E33" s="66">
        <f t="shared" si="0"/>
        <v>16</v>
      </c>
      <c r="F33" s="65">
        <f>VLOOKUP($A33,'Return Data'!$B$7:$R$2843,10,0)</f>
        <v>4.3739999999999997</v>
      </c>
      <c r="G33" s="66">
        <f t="shared" si="1"/>
        <v>11</v>
      </c>
      <c r="H33" s="65">
        <f>VLOOKUP($A33,'Return Data'!$B$7:$R$2843,11,0)</f>
        <v>4.2569999999999997</v>
      </c>
      <c r="I33" s="66">
        <f t="shared" si="2"/>
        <v>13</v>
      </c>
      <c r="J33" s="65">
        <f>VLOOKUP($A33,'Return Data'!$B$7:$R$2843,12,0)</f>
        <v>5.1318000000000001</v>
      </c>
      <c r="K33" s="66">
        <f t="shared" si="3"/>
        <v>10</v>
      </c>
      <c r="L33" s="65">
        <f>VLOOKUP($A33,'Return Data'!$B$7:$R$2843,13,0)</f>
        <v>9.0701000000000001</v>
      </c>
      <c r="M33" s="66">
        <f t="shared" si="4"/>
        <v>9</v>
      </c>
      <c r="N33" s="65">
        <f>VLOOKUP($A33,'Return Data'!$B$7:$R$2843,17,0)</f>
        <v>2.8136000000000001</v>
      </c>
      <c r="O33" s="66">
        <f t="shared" si="8"/>
        <v>21</v>
      </c>
      <c r="P33" s="65">
        <f>VLOOKUP($A33,'Return Data'!$B$7:$R$2843,14,0)</f>
        <v>4.2625999999999999</v>
      </c>
      <c r="Q33" s="66">
        <f t="shared" si="9"/>
        <v>21</v>
      </c>
      <c r="R33" s="65">
        <f>VLOOKUP($A33,'Return Data'!$B$7:$R$2843,16,0)</f>
        <v>7.3010000000000002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8.9295615384615399</v>
      </c>
      <c r="E35" s="88"/>
      <c r="F35" s="89">
        <f>AVERAGE(F8:F33)</f>
        <v>4.6670192307692311</v>
      </c>
      <c r="G35" s="88"/>
      <c r="H35" s="89">
        <f>AVERAGE(H8:H33)</f>
        <v>4.8599884615384621</v>
      </c>
      <c r="I35" s="88"/>
      <c r="J35" s="89">
        <f>AVERAGE(J8:J33)</f>
        <v>5.3293923076923084</v>
      </c>
      <c r="K35" s="88"/>
      <c r="L35" s="89">
        <f>AVERAGE(L8:L33)</f>
        <v>8.4894615384615388</v>
      </c>
      <c r="M35" s="88"/>
      <c r="N35" s="89">
        <f>AVERAGE(N8:N33)</f>
        <v>6.6469119999999995</v>
      </c>
      <c r="O35" s="88"/>
      <c r="P35" s="89">
        <f>AVERAGE(P8:P33)</f>
        <v>6.9394666666666653</v>
      </c>
      <c r="Q35" s="88"/>
      <c r="R35" s="89">
        <f>AVERAGE(R8:R33)</f>
        <v>8.1635499999999972</v>
      </c>
      <c r="S35" s="90"/>
    </row>
    <row r="36" spans="1:19" x14ac:dyDescent="0.3">
      <c r="A36" s="87" t="s">
        <v>28</v>
      </c>
      <c r="B36" s="88"/>
      <c r="C36" s="88"/>
      <c r="D36" s="89">
        <f>MIN(D8:D33)</f>
        <v>5.7446000000000002</v>
      </c>
      <c r="E36" s="88"/>
      <c r="F36" s="89">
        <f>MIN(F8:F33)</f>
        <v>2.1166999999999998</v>
      </c>
      <c r="G36" s="88"/>
      <c r="H36" s="89">
        <f>MIN(H8:H33)</f>
        <v>3.2166999999999999</v>
      </c>
      <c r="I36" s="88"/>
      <c r="J36" s="89">
        <f>MIN(J8:J33)</f>
        <v>4.2301000000000002</v>
      </c>
      <c r="K36" s="88"/>
      <c r="L36" s="89">
        <f>MIN(L8:L33)</f>
        <v>5.4184000000000001</v>
      </c>
      <c r="M36" s="88"/>
      <c r="N36" s="89">
        <f>MIN(N8:N33)</f>
        <v>-7.1097999999999999</v>
      </c>
      <c r="O36" s="88"/>
      <c r="P36" s="89">
        <f>MIN(P8:P33)</f>
        <v>-2.6684000000000001</v>
      </c>
      <c r="Q36" s="88"/>
      <c r="R36" s="89">
        <f>MIN(R8:R33)</f>
        <v>4.6852999999999998</v>
      </c>
      <c r="S36" s="90"/>
    </row>
    <row r="37" spans="1:19" ht="15" thickBot="1" x14ac:dyDescent="0.35">
      <c r="A37" s="91" t="s">
        <v>29</v>
      </c>
      <c r="B37" s="92"/>
      <c r="C37" s="92"/>
      <c r="D37" s="93">
        <f>MAX(D8:D33)</f>
        <v>19.5441</v>
      </c>
      <c r="E37" s="92"/>
      <c r="F37" s="93">
        <f>MAX(F8:F33)</f>
        <v>17.605399999999999</v>
      </c>
      <c r="G37" s="92"/>
      <c r="H37" s="93">
        <f>MAX(H8:H33)</f>
        <v>21.105</v>
      </c>
      <c r="I37" s="92"/>
      <c r="J37" s="93">
        <f>MAX(J8:J33)</f>
        <v>10.7303</v>
      </c>
      <c r="K37" s="92"/>
      <c r="L37" s="93">
        <f>MAX(L8:L33)</f>
        <v>11.9427</v>
      </c>
      <c r="M37" s="92"/>
      <c r="N37" s="93">
        <f>MAX(N8:N33)</f>
        <v>9.9924999999999997</v>
      </c>
      <c r="O37" s="92"/>
      <c r="P37" s="93">
        <f>MAX(P8:P33)</f>
        <v>9.3979999999999997</v>
      </c>
      <c r="Q37" s="92"/>
      <c r="R37" s="93">
        <f>MAX(R8:R33)</f>
        <v>9.4884000000000004</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1602</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1395</v>
      </c>
      <c r="B8" s="64">
        <f>VLOOKUP($A8,'Return Data'!$B$7:$R$2843,3,0)</f>
        <v>44315</v>
      </c>
      <c r="C8" s="65">
        <f>VLOOKUP($A8,'Return Data'!$B$7:$R$2843,4,0)</f>
        <v>36.803899999999999</v>
      </c>
      <c r="D8" s="65">
        <f>VLOOKUP($A8,'Return Data'!$B$7:$R$2843,9,0)</f>
        <v>9.2527000000000008</v>
      </c>
      <c r="E8" s="66">
        <f t="shared" ref="E8:E33" si="0">RANK(D8,D$8:D$33,0)</f>
        <v>5</v>
      </c>
      <c r="F8" s="65">
        <f>VLOOKUP($A8,'Return Data'!$B$7:$R$2843,10,0)</f>
        <v>3.9285999999999999</v>
      </c>
      <c r="G8" s="66">
        <f t="shared" ref="G8:G33" si="1">RANK(F8,F$8:F$33,0)</f>
        <v>8</v>
      </c>
      <c r="H8" s="65">
        <f>VLOOKUP($A8,'Return Data'!$B$7:$R$2843,11,0)</f>
        <v>4.1230000000000002</v>
      </c>
      <c r="I8" s="66">
        <f t="shared" ref="I8:I33" si="2">RANK(H8,H$8:H$33,0)</f>
        <v>5</v>
      </c>
      <c r="J8" s="65">
        <f>VLOOKUP($A8,'Return Data'!$B$7:$R$2843,12,0)</f>
        <v>6.5259999999999998</v>
      </c>
      <c r="K8" s="66">
        <f t="shared" ref="K8:K33" si="3">RANK(J8,J$8:J$33,0)</f>
        <v>2</v>
      </c>
      <c r="L8" s="65">
        <f>VLOOKUP($A8,'Return Data'!$B$7:$R$2843,13,0)</f>
        <v>11.152799999999999</v>
      </c>
      <c r="M8" s="66">
        <f t="shared" ref="M8:M33" si="4">RANK(L8,L$8:L$33,0)</f>
        <v>1</v>
      </c>
      <c r="N8" s="65">
        <f>VLOOKUP($A8,'Return Data'!$B$7:$R$2843,17,0)</f>
        <v>9.0612999999999992</v>
      </c>
      <c r="O8" s="66">
        <f t="shared" ref="O8:O24" si="5">RANK(N8,N$8:N$33,0)</f>
        <v>3</v>
      </c>
      <c r="P8" s="65">
        <f>VLOOKUP($A8,'Return Data'!$B$7:$R$2843,14,0)</f>
        <v>8.5413999999999994</v>
      </c>
      <c r="Q8" s="66">
        <f t="shared" ref="Q8:Q24" si="6">RANK(P8,P$8:P$33,0)</f>
        <v>3</v>
      </c>
      <c r="R8" s="65">
        <f>VLOOKUP($A8,'Return Data'!$B$7:$R$2843,16,0)</f>
        <v>7.5133999999999999</v>
      </c>
      <c r="S8" s="67">
        <f t="shared" ref="S8:S33" si="7">RANK(R8,R$8:R$33,0)</f>
        <v>12</v>
      </c>
    </row>
    <row r="9" spans="1:19" x14ac:dyDescent="0.3">
      <c r="A9" s="82" t="s">
        <v>1398</v>
      </c>
      <c r="B9" s="64">
        <f>VLOOKUP($A9,'Return Data'!$B$7:$R$2843,3,0)</f>
        <v>44315</v>
      </c>
      <c r="C9" s="65">
        <f>VLOOKUP($A9,'Return Data'!$B$7:$R$2843,4,0)</f>
        <v>24.037199999999999</v>
      </c>
      <c r="D9" s="65">
        <f>VLOOKUP($A9,'Return Data'!$B$7:$R$2843,9,0)</f>
        <v>8.1494999999999997</v>
      </c>
      <c r="E9" s="66">
        <f t="shared" si="0"/>
        <v>10</v>
      </c>
      <c r="F9" s="65">
        <f>VLOOKUP($A9,'Return Data'!$B$7:$R$2843,10,0)</f>
        <v>3.5829</v>
      </c>
      <c r="G9" s="66">
        <f t="shared" si="1"/>
        <v>14</v>
      </c>
      <c r="H9" s="65">
        <f>VLOOKUP($A9,'Return Data'!$B$7:$R$2843,11,0)</f>
        <v>3.6339000000000001</v>
      </c>
      <c r="I9" s="66">
        <f t="shared" si="2"/>
        <v>12</v>
      </c>
      <c r="J9" s="65">
        <f>VLOOKUP($A9,'Return Data'!$B$7:$R$2843,12,0)</f>
        <v>4.7767999999999997</v>
      </c>
      <c r="K9" s="66">
        <f t="shared" si="3"/>
        <v>8</v>
      </c>
      <c r="L9" s="65">
        <f>VLOOKUP($A9,'Return Data'!$B$7:$R$2843,13,0)</f>
        <v>8.3298000000000005</v>
      </c>
      <c r="M9" s="66">
        <f t="shared" si="4"/>
        <v>8</v>
      </c>
      <c r="N9" s="65">
        <f>VLOOKUP($A9,'Return Data'!$B$7:$R$2843,17,0)</f>
        <v>8.8469999999999995</v>
      </c>
      <c r="O9" s="66">
        <f t="shared" si="5"/>
        <v>4</v>
      </c>
      <c r="P9" s="65">
        <f>VLOOKUP($A9,'Return Data'!$B$7:$R$2843,14,0)</f>
        <v>8.4763999999999999</v>
      </c>
      <c r="Q9" s="66">
        <f t="shared" si="6"/>
        <v>4</v>
      </c>
      <c r="R9" s="65">
        <f>VLOOKUP($A9,'Return Data'!$B$7:$R$2843,16,0)</f>
        <v>8.0897000000000006</v>
      </c>
      <c r="S9" s="67">
        <f t="shared" si="7"/>
        <v>4</v>
      </c>
    </row>
    <row r="10" spans="1:19" x14ac:dyDescent="0.3">
      <c r="A10" s="82" t="s">
        <v>1399</v>
      </c>
      <c r="B10" s="64">
        <f>VLOOKUP($A10,'Return Data'!$B$7:$R$2843,3,0)</f>
        <v>44315</v>
      </c>
      <c r="C10" s="65">
        <f>VLOOKUP($A10,'Return Data'!$B$7:$R$2843,4,0)</f>
        <v>22.985199999999999</v>
      </c>
      <c r="D10" s="65">
        <f>VLOOKUP($A10,'Return Data'!$B$7:$R$2843,9,0)</f>
        <v>7.1985000000000001</v>
      </c>
      <c r="E10" s="66">
        <f t="shared" si="0"/>
        <v>20</v>
      </c>
      <c r="F10" s="65">
        <f>VLOOKUP($A10,'Return Data'!$B$7:$R$2843,10,0)</f>
        <v>4.2432999999999996</v>
      </c>
      <c r="G10" s="66">
        <f t="shared" si="1"/>
        <v>4</v>
      </c>
      <c r="H10" s="65">
        <f>VLOOKUP($A10,'Return Data'!$B$7:$R$2843,11,0)</f>
        <v>3.8469000000000002</v>
      </c>
      <c r="I10" s="66">
        <f t="shared" si="2"/>
        <v>7</v>
      </c>
      <c r="J10" s="65">
        <f>VLOOKUP($A10,'Return Data'!$B$7:$R$2843,12,0)</f>
        <v>4.7413999999999996</v>
      </c>
      <c r="K10" s="66">
        <f t="shared" si="3"/>
        <v>9</v>
      </c>
      <c r="L10" s="65">
        <f>VLOOKUP($A10,'Return Data'!$B$7:$R$2843,13,0)</f>
        <v>7.3808999999999996</v>
      </c>
      <c r="M10" s="66">
        <f t="shared" si="4"/>
        <v>17</v>
      </c>
      <c r="N10" s="65">
        <f>VLOOKUP($A10,'Return Data'!$B$7:$R$2843,17,0)</f>
        <v>7.4848999999999997</v>
      </c>
      <c r="O10" s="66">
        <f t="shared" si="5"/>
        <v>16</v>
      </c>
      <c r="P10" s="65">
        <f>VLOOKUP($A10,'Return Data'!$B$7:$R$2843,14,0)</f>
        <v>7.4634999999999998</v>
      </c>
      <c r="Q10" s="66">
        <f t="shared" si="6"/>
        <v>14</v>
      </c>
      <c r="R10" s="65">
        <f>VLOOKUP($A10,'Return Data'!$B$7:$R$2843,16,0)</f>
        <v>7.9813999999999998</v>
      </c>
      <c r="S10" s="67">
        <f t="shared" si="7"/>
        <v>6</v>
      </c>
    </row>
    <row r="11" spans="1:19" x14ac:dyDescent="0.3">
      <c r="A11" s="82" t="s">
        <v>1401</v>
      </c>
      <c r="B11" s="64">
        <f>VLOOKUP($A11,'Return Data'!$B$7:$R$2843,3,0)</f>
        <v>44315</v>
      </c>
      <c r="C11" s="65">
        <f>VLOOKUP($A11,'Return Data'!$B$7:$R$2843,4,0)</f>
        <v>24.674800000000001</v>
      </c>
      <c r="D11" s="65">
        <f>VLOOKUP($A11,'Return Data'!$B$7:$R$2843,9,0)</f>
        <v>7.5358000000000001</v>
      </c>
      <c r="E11" s="66">
        <f t="shared" si="0"/>
        <v>18</v>
      </c>
      <c r="F11" s="65">
        <f>VLOOKUP($A11,'Return Data'!$B$7:$R$2843,10,0)</f>
        <v>3.4076</v>
      </c>
      <c r="G11" s="66">
        <f t="shared" si="1"/>
        <v>15</v>
      </c>
      <c r="H11" s="65">
        <f>VLOOKUP($A11,'Return Data'!$B$7:$R$2843,11,0)</f>
        <v>3.6816</v>
      </c>
      <c r="I11" s="66">
        <f t="shared" si="2"/>
        <v>9</v>
      </c>
      <c r="J11" s="65">
        <f>VLOOKUP($A11,'Return Data'!$B$7:$R$2843,12,0)</f>
        <v>5.0678000000000001</v>
      </c>
      <c r="K11" s="66">
        <f t="shared" si="3"/>
        <v>6</v>
      </c>
      <c r="L11" s="65">
        <f>VLOOKUP($A11,'Return Data'!$B$7:$R$2843,13,0)</f>
        <v>8.5245999999999995</v>
      </c>
      <c r="M11" s="66">
        <f t="shared" si="4"/>
        <v>6</v>
      </c>
      <c r="N11" s="65">
        <f>VLOOKUP($A11,'Return Data'!$B$7:$R$2843,17,0)</f>
        <v>7.6771000000000003</v>
      </c>
      <c r="O11" s="66">
        <f t="shared" si="5"/>
        <v>15</v>
      </c>
      <c r="P11" s="65">
        <f>VLOOKUP($A11,'Return Data'!$B$7:$R$2843,14,0)</f>
        <v>7.5477999999999996</v>
      </c>
      <c r="Q11" s="66">
        <f t="shared" si="6"/>
        <v>12</v>
      </c>
      <c r="R11" s="65">
        <f>VLOOKUP($A11,'Return Data'!$B$7:$R$2843,16,0)</f>
        <v>5.5793999999999997</v>
      </c>
      <c r="S11" s="67">
        <f t="shared" si="7"/>
        <v>25</v>
      </c>
    </row>
    <row r="12" spans="1:19" x14ac:dyDescent="0.3">
      <c r="A12" s="82" t="s">
        <v>1404</v>
      </c>
      <c r="B12" s="64">
        <f>VLOOKUP($A12,'Return Data'!$B$7:$R$2843,3,0)</f>
        <v>44315</v>
      </c>
      <c r="C12" s="65">
        <f>VLOOKUP($A12,'Return Data'!$B$7:$R$2843,4,0)</f>
        <v>17.201499999999999</v>
      </c>
      <c r="D12" s="65">
        <f>VLOOKUP($A12,'Return Data'!$B$7:$R$2843,9,0)</f>
        <v>9.5643999999999991</v>
      </c>
      <c r="E12" s="66">
        <f t="shared" si="0"/>
        <v>4</v>
      </c>
      <c r="F12" s="65">
        <f>VLOOKUP($A12,'Return Data'!$B$7:$R$2843,10,0)</f>
        <v>5.1379999999999999</v>
      </c>
      <c r="G12" s="66">
        <f t="shared" si="1"/>
        <v>3</v>
      </c>
      <c r="H12" s="65">
        <f>VLOOKUP($A12,'Return Data'!$B$7:$R$2843,11,0)</f>
        <v>3.8403</v>
      </c>
      <c r="I12" s="66">
        <f t="shared" si="2"/>
        <v>8</v>
      </c>
      <c r="J12" s="65">
        <f>VLOOKUP($A12,'Return Data'!$B$7:$R$2843,12,0)</f>
        <v>4.4819000000000004</v>
      </c>
      <c r="K12" s="66">
        <f t="shared" si="3"/>
        <v>11</v>
      </c>
      <c r="L12" s="65">
        <f>VLOOKUP($A12,'Return Data'!$B$7:$R$2843,13,0)</f>
        <v>6.4086999999999996</v>
      </c>
      <c r="M12" s="66">
        <f t="shared" si="4"/>
        <v>23</v>
      </c>
      <c r="N12" s="65">
        <f>VLOOKUP($A12,'Return Data'!$B$7:$R$2843,17,0)</f>
        <v>-7.6261999999999999</v>
      </c>
      <c r="O12" s="66">
        <f t="shared" si="5"/>
        <v>25</v>
      </c>
      <c r="P12" s="65">
        <f>VLOOKUP($A12,'Return Data'!$B$7:$R$2843,14,0)</f>
        <v>-3.2090000000000001</v>
      </c>
      <c r="Q12" s="66">
        <f t="shared" si="6"/>
        <v>24</v>
      </c>
      <c r="R12" s="65">
        <f>VLOOKUP($A12,'Return Data'!$B$7:$R$2843,16,0)</f>
        <v>4.4824999999999999</v>
      </c>
      <c r="S12" s="67">
        <f t="shared" si="7"/>
        <v>26</v>
      </c>
    </row>
    <row r="13" spans="1:19" x14ac:dyDescent="0.3">
      <c r="A13" s="82" t="s">
        <v>1406</v>
      </c>
      <c r="B13" s="64">
        <f>VLOOKUP($A13,'Return Data'!$B$7:$R$2843,3,0)</f>
        <v>44315</v>
      </c>
      <c r="C13" s="65">
        <f>VLOOKUP($A13,'Return Data'!$B$7:$R$2843,4,0)</f>
        <v>20.3903</v>
      </c>
      <c r="D13" s="65">
        <f>VLOOKUP($A13,'Return Data'!$B$7:$R$2843,9,0)</f>
        <v>6.6643999999999997</v>
      </c>
      <c r="E13" s="66">
        <f t="shared" si="0"/>
        <v>23</v>
      </c>
      <c r="F13" s="65">
        <f>VLOOKUP($A13,'Return Data'!$B$7:$R$2843,10,0)</f>
        <v>3.8186</v>
      </c>
      <c r="G13" s="66">
        <f t="shared" si="1"/>
        <v>9</v>
      </c>
      <c r="H13" s="65">
        <f>VLOOKUP($A13,'Return Data'!$B$7:$R$2843,11,0)</f>
        <v>3.4527000000000001</v>
      </c>
      <c r="I13" s="66">
        <f t="shared" si="2"/>
        <v>15</v>
      </c>
      <c r="J13" s="65">
        <f>VLOOKUP($A13,'Return Data'!$B$7:$R$2843,12,0)</f>
        <v>4.1157000000000004</v>
      </c>
      <c r="K13" s="66">
        <f t="shared" si="3"/>
        <v>15</v>
      </c>
      <c r="L13" s="65">
        <f>VLOOKUP($A13,'Return Data'!$B$7:$R$2843,13,0)</f>
        <v>7.4435000000000002</v>
      </c>
      <c r="M13" s="66">
        <f t="shared" si="4"/>
        <v>15</v>
      </c>
      <c r="N13" s="65">
        <f>VLOOKUP($A13,'Return Data'!$B$7:$R$2843,17,0)</f>
        <v>7.8045</v>
      </c>
      <c r="O13" s="66">
        <f t="shared" si="5"/>
        <v>13</v>
      </c>
      <c r="P13" s="65">
        <f>VLOOKUP($A13,'Return Data'!$B$7:$R$2843,14,0)</f>
        <v>7.5179</v>
      </c>
      <c r="Q13" s="66">
        <f t="shared" si="6"/>
        <v>13</v>
      </c>
      <c r="R13" s="65">
        <f>VLOOKUP($A13,'Return Data'!$B$7:$R$2843,16,0)</f>
        <v>7.37</v>
      </c>
      <c r="S13" s="67">
        <f t="shared" si="7"/>
        <v>14</v>
      </c>
    </row>
    <row r="14" spans="1:19" x14ac:dyDescent="0.3">
      <c r="A14" s="82" t="s">
        <v>1408</v>
      </c>
      <c r="B14" s="64">
        <f>VLOOKUP($A14,'Return Data'!$B$7:$R$2843,3,0)</f>
        <v>44315</v>
      </c>
      <c r="C14" s="65">
        <f>VLOOKUP($A14,'Return Data'!$B$7:$R$2843,4,0)</f>
        <v>36.9193</v>
      </c>
      <c r="D14" s="65">
        <f>VLOOKUP($A14,'Return Data'!$B$7:$R$2843,9,0)</f>
        <v>7.5636999999999999</v>
      </c>
      <c r="E14" s="66">
        <f t="shared" si="0"/>
        <v>17</v>
      </c>
      <c r="F14" s="65">
        <f>VLOOKUP($A14,'Return Data'!$B$7:$R$2843,10,0)</f>
        <v>3.6812</v>
      </c>
      <c r="G14" s="66">
        <f t="shared" si="1"/>
        <v>12</v>
      </c>
      <c r="H14" s="65">
        <f>VLOOKUP($A14,'Return Data'!$B$7:$R$2843,11,0)</f>
        <v>3.4226000000000001</v>
      </c>
      <c r="I14" s="66">
        <f t="shared" si="2"/>
        <v>16</v>
      </c>
      <c r="J14" s="65">
        <f>VLOOKUP($A14,'Return Data'!$B$7:$R$2843,12,0)</f>
        <v>4.2850999999999999</v>
      </c>
      <c r="K14" s="66">
        <f t="shared" si="3"/>
        <v>13</v>
      </c>
      <c r="L14" s="65">
        <f>VLOOKUP($A14,'Return Data'!$B$7:$R$2843,13,0)</f>
        <v>7.4069000000000003</v>
      </c>
      <c r="M14" s="66">
        <f t="shared" si="4"/>
        <v>16</v>
      </c>
      <c r="N14" s="65">
        <f>VLOOKUP($A14,'Return Data'!$B$7:$R$2843,17,0)</f>
        <v>8.3323</v>
      </c>
      <c r="O14" s="66">
        <f t="shared" si="5"/>
        <v>10</v>
      </c>
      <c r="P14" s="65">
        <f>VLOOKUP($A14,'Return Data'!$B$7:$R$2843,14,0)</f>
        <v>7.8851000000000004</v>
      </c>
      <c r="Q14" s="66">
        <f t="shared" si="6"/>
        <v>10</v>
      </c>
      <c r="R14" s="65">
        <f>VLOOKUP($A14,'Return Data'!$B$7:$R$2843,16,0)</f>
        <v>7.2548000000000004</v>
      </c>
      <c r="S14" s="67">
        <f t="shared" si="7"/>
        <v>16</v>
      </c>
    </row>
    <row r="15" spans="1:19" x14ac:dyDescent="0.3">
      <c r="A15" s="82" t="s">
        <v>1416</v>
      </c>
      <c r="B15" s="64">
        <f>VLOOKUP($A15,'Return Data'!$B$7:$R$2843,3,0)</f>
        <v>44315</v>
      </c>
      <c r="C15" s="65">
        <f>VLOOKUP($A15,'Return Data'!$B$7:$R$2843,4,0)</f>
        <v>4072.7152610441799</v>
      </c>
      <c r="D15" s="65">
        <f>VLOOKUP($A15,'Return Data'!$B$7:$R$2843,9,0)</f>
        <v>19.5444</v>
      </c>
      <c r="E15" s="66">
        <f t="shared" si="0"/>
        <v>1</v>
      </c>
      <c r="F15" s="65">
        <f>VLOOKUP($A15,'Return Data'!$B$7:$R$2843,10,0)</f>
        <v>17.427</v>
      </c>
      <c r="G15" s="66">
        <f t="shared" si="1"/>
        <v>1</v>
      </c>
      <c r="H15" s="65">
        <f>VLOOKUP($A15,'Return Data'!$B$7:$R$2843,11,0)</f>
        <v>20.5931</v>
      </c>
      <c r="I15" s="66">
        <f t="shared" si="2"/>
        <v>1</v>
      </c>
      <c r="J15" s="65">
        <f>VLOOKUP($A15,'Return Data'!$B$7:$R$2843,12,0)</f>
        <v>10.1266</v>
      </c>
      <c r="K15" s="66">
        <f t="shared" si="3"/>
        <v>1</v>
      </c>
      <c r="L15" s="65">
        <f>VLOOKUP($A15,'Return Data'!$B$7:$R$2843,13,0)</f>
        <v>9.8082999999999991</v>
      </c>
      <c r="M15" s="66">
        <f t="shared" si="4"/>
        <v>3</v>
      </c>
      <c r="N15" s="65">
        <f>VLOOKUP($A15,'Return Data'!$B$7:$R$2843,17,0)</f>
        <v>0.89900000000000002</v>
      </c>
      <c r="O15" s="66">
        <f t="shared" si="5"/>
        <v>24</v>
      </c>
      <c r="P15" s="65">
        <f>VLOOKUP($A15,'Return Data'!$B$7:$R$2843,14,0)</f>
        <v>3.4119999999999999</v>
      </c>
      <c r="Q15" s="66">
        <f t="shared" si="6"/>
        <v>21</v>
      </c>
      <c r="R15" s="65">
        <f>VLOOKUP($A15,'Return Data'!$B$7:$R$2843,16,0)</f>
        <v>7.5658000000000003</v>
      </c>
      <c r="S15" s="67">
        <f t="shared" si="7"/>
        <v>10</v>
      </c>
    </row>
    <row r="16" spans="1:19" x14ac:dyDescent="0.3">
      <c r="A16" s="82" t="s">
        <v>1418</v>
      </c>
      <c r="B16" s="64">
        <f>VLOOKUP($A16,'Return Data'!$B$7:$R$2843,3,0)</f>
        <v>44315</v>
      </c>
      <c r="C16" s="65">
        <f>VLOOKUP($A16,'Return Data'!$B$7:$R$2843,4,0)</f>
        <v>24.740100000000002</v>
      </c>
      <c r="D16" s="65">
        <f>VLOOKUP($A16,'Return Data'!$B$7:$R$2843,9,0)</f>
        <v>8.7447999999999997</v>
      </c>
      <c r="E16" s="66">
        <f t="shared" si="0"/>
        <v>7</v>
      </c>
      <c r="F16" s="65">
        <f>VLOOKUP($A16,'Return Data'!$B$7:$R$2843,10,0)</f>
        <v>3.3552</v>
      </c>
      <c r="G16" s="66">
        <f t="shared" si="1"/>
        <v>17</v>
      </c>
      <c r="H16" s="65">
        <f>VLOOKUP($A16,'Return Data'!$B$7:$R$2843,11,0)</f>
        <v>4.2068000000000003</v>
      </c>
      <c r="I16" s="66">
        <f t="shared" si="2"/>
        <v>4</v>
      </c>
      <c r="J16" s="65">
        <f>VLOOKUP($A16,'Return Data'!$B$7:$R$2843,12,0)</f>
        <v>5.415</v>
      </c>
      <c r="K16" s="66">
        <f t="shared" si="3"/>
        <v>4</v>
      </c>
      <c r="L16" s="65">
        <f>VLOOKUP($A16,'Return Data'!$B$7:$R$2843,13,0)</f>
        <v>9.5091999999999999</v>
      </c>
      <c r="M16" s="66">
        <f t="shared" si="4"/>
        <v>4</v>
      </c>
      <c r="N16" s="65">
        <f>VLOOKUP($A16,'Return Data'!$B$7:$R$2843,17,0)</f>
        <v>9.3313000000000006</v>
      </c>
      <c r="O16" s="66">
        <f t="shared" si="5"/>
        <v>1</v>
      </c>
      <c r="P16" s="65">
        <f>VLOOKUP($A16,'Return Data'!$B$7:$R$2843,14,0)</f>
        <v>8.8301999999999996</v>
      </c>
      <c r="Q16" s="66">
        <f t="shared" si="6"/>
        <v>1</v>
      </c>
      <c r="R16" s="65">
        <f>VLOOKUP($A16,'Return Data'!$B$7:$R$2843,16,0)</f>
        <v>8.7055000000000007</v>
      </c>
      <c r="S16" s="67">
        <f t="shared" si="7"/>
        <v>1</v>
      </c>
    </row>
    <row r="17" spans="1:19" x14ac:dyDescent="0.3">
      <c r="A17" s="82" t="s">
        <v>1420</v>
      </c>
      <c r="B17" s="64">
        <f>VLOOKUP($A17,'Return Data'!$B$7:$R$2843,3,0)</f>
        <v>44315</v>
      </c>
      <c r="C17" s="65">
        <f>VLOOKUP($A17,'Return Data'!$B$7:$R$2843,4,0)</f>
        <v>31.259699999999999</v>
      </c>
      <c r="D17" s="65">
        <f>VLOOKUP($A17,'Return Data'!$B$7:$R$2843,9,0)</f>
        <v>8.5396000000000001</v>
      </c>
      <c r="E17" s="66">
        <f t="shared" si="0"/>
        <v>8</v>
      </c>
      <c r="F17" s="65">
        <f>VLOOKUP($A17,'Return Data'!$B$7:$R$2843,10,0)</f>
        <v>4.1680999999999999</v>
      </c>
      <c r="G17" s="66">
        <f t="shared" si="1"/>
        <v>7</v>
      </c>
      <c r="H17" s="65">
        <f>VLOOKUP($A17,'Return Data'!$B$7:$R$2843,11,0)</f>
        <v>3.6808999999999998</v>
      </c>
      <c r="I17" s="66">
        <f t="shared" si="2"/>
        <v>10</v>
      </c>
      <c r="J17" s="65">
        <f>VLOOKUP($A17,'Return Data'!$B$7:$R$2843,12,0)</f>
        <v>3.7770999999999999</v>
      </c>
      <c r="K17" s="66">
        <f t="shared" si="3"/>
        <v>22</v>
      </c>
      <c r="L17" s="65">
        <f>VLOOKUP($A17,'Return Data'!$B$7:$R$2843,13,0)</f>
        <v>4.3373999999999997</v>
      </c>
      <c r="M17" s="66">
        <f t="shared" si="4"/>
        <v>25</v>
      </c>
      <c r="N17" s="65">
        <f>VLOOKUP($A17,'Return Data'!$B$7:$R$2843,17,0)</f>
        <v>1.5669999999999999</v>
      </c>
      <c r="O17" s="66">
        <f t="shared" si="5"/>
        <v>22</v>
      </c>
      <c r="P17" s="65">
        <f>VLOOKUP($A17,'Return Data'!$B$7:$R$2843,14,0)</f>
        <v>3.3169</v>
      </c>
      <c r="Q17" s="66">
        <f t="shared" si="6"/>
        <v>22</v>
      </c>
      <c r="R17" s="65">
        <f>VLOOKUP($A17,'Return Data'!$B$7:$R$2843,16,0)</f>
        <v>6.3910999999999998</v>
      </c>
      <c r="S17" s="67">
        <f t="shared" si="7"/>
        <v>24</v>
      </c>
    </row>
    <row r="18" spans="1:19" x14ac:dyDescent="0.3">
      <c r="A18" s="82" t="s">
        <v>1422</v>
      </c>
      <c r="B18" s="64">
        <f>VLOOKUP($A18,'Return Data'!$B$7:$R$2843,3,0)</f>
        <v>44315</v>
      </c>
      <c r="C18" s="65">
        <f>VLOOKUP($A18,'Return Data'!$B$7:$R$2843,4,0)</f>
        <v>46.136099999999999</v>
      </c>
      <c r="D18" s="65">
        <f>VLOOKUP($A18,'Return Data'!$B$7:$R$2843,9,0)</f>
        <v>7.6231</v>
      </c>
      <c r="E18" s="66">
        <f t="shared" si="0"/>
        <v>15</v>
      </c>
      <c r="F18" s="65">
        <f>VLOOKUP($A18,'Return Data'!$B$7:$R$2843,10,0)</f>
        <v>3.6221000000000001</v>
      </c>
      <c r="G18" s="66">
        <f t="shared" si="1"/>
        <v>13</v>
      </c>
      <c r="H18" s="65">
        <f>VLOOKUP($A18,'Return Data'!$B$7:$R$2843,11,0)</f>
        <v>4.3301999999999996</v>
      </c>
      <c r="I18" s="66">
        <f t="shared" si="2"/>
        <v>3</v>
      </c>
      <c r="J18" s="65">
        <f>VLOOKUP($A18,'Return Data'!$B$7:$R$2843,12,0)</f>
        <v>5.3525999999999998</v>
      </c>
      <c r="K18" s="66">
        <f t="shared" si="3"/>
        <v>5</v>
      </c>
      <c r="L18" s="65">
        <f>VLOOKUP($A18,'Return Data'!$B$7:$R$2843,13,0)</f>
        <v>9.2974999999999994</v>
      </c>
      <c r="M18" s="66">
        <f t="shared" si="4"/>
        <v>5</v>
      </c>
      <c r="N18" s="65">
        <f>VLOOKUP($A18,'Return Data'!$B$7:$R$2843,17,0)</f>
        <v>9.1677</v>
      </c>
      <c r="O18" s="66">
        <f t="shared" si="5"/>
        <v>2</v>
      </c>
      <c r="P18" s="65">
        <f>VLOOKUP($A18,'Return Data'!$B$7:$R$2843,14,0)</f>
        <v>8.5576000000000008</v>
      </c>
      <c r="Q18" s="66">
        <f t="shared" si="6"/>
        <v>2</v>
      </c>
      <c r="R18" s="65">
        <f>VLOOKUP($A18,'Return Data'!$B$7:$R$2843,16,0)</f>
        <v>8.1465999999999994</v>
      </c>
      <c r="S18" s="67">
        <f t="shared" si="7"/>
        <v>3</v>
      </c>
    </row>
    <row r="19" spans="1:19" x14ac:dyDescent="0.3">
      <c r="A19" s="82" t="s">
        <v>1424</v>
      </c>
      <c r="B19" s="64">
        <f>VLOOKUP($A19,'Return Data'!$B$7:$R$2843,3,0)</f>
        <v>44315</v>
      </c>
      <c r="C19" s="65">
        <f>VLOOKUP($A19,'Return Data'!$B$7:$R$2843,4,0)</f>
        <v>20.064299999999999</v>
      </c>
      <c r="D19" s="65">
        <f>VLOOKUP($A19,'Return Data'!$B$7:$R$2843,9,0)</f>
        <v>7.9828999999999999</v>
      </c>
      <c r="E19" s="66">
        <f t="shared" si="0"/>
        <v>12</v>
      </c>
      <c r="F19" s="65">
        <f>VLOOKUP($A19,'Return Data'!$B$7:$R$2843,10,0)</f>
        <v>3.0813999999999999</v>
      </c>
      <c r="G19" s="66">
        <f t="shared" si="1"/>
        <v>19</v>
      </c>
      <c r="H19" s="65">
        <f>VLOOKUP($A19,'Return Data'!$B$7:$R$2843,11,0)</f>
        <v>3.9016999999999999</v>
      </c>
      <c r="I19" s="66">
        <f t="shared" si="2"/>
        <v>6</v>
      </c>
      <c r="J19" s="65">
        <f>VLOOKUP($A19,'Return Data'!$B$7:$R$2843,12,0)</f>
        <v>5.0510999999999999</v>
      </c>
      <c r="K19" s="66">
        <f t="shared" si="3"/>
        <v>7</v>
      </c>
      <c r="L19" s="65">
        <f>VLOOKUP($A19,'Return Data'!$B$7:$R$2843,13,0)</f>
        <v>10.4321</v>
      </c>
      <c r="M19" s="66">
        <f t="shared" si="4"/>
        <v>2</v>
      </c>
      <c r="N19" s="65">
        <f>VLOOKUP($A19,'Return Data'!$B$7:$R$2843,17,0)</f>
        <v>3.9897</v>
      </c>
      <c r="O19" s="66">
        <f t="shared" si="5"/>
        <v>18</v>
      </c>
      <c r="P19" s="65">
        <f>VLOOKUP($A19,'Return Data'!$B$7:$R$2843,14,0)</f>
        <v>5.0343999999999998</v>
      </c>
      <c r="Q19" s="66">
        <f t="shared" si="6"/>
        <v>17</v>
      </c>
      <c r="R19" s="65">
        <f>VLOOKUP($A19,'Return Data'!$B$7:$R$2843,16,0)</f>
        <v>7.1308999999999996</v>
      </c>
      <c r="S19" s="67">
        <f t="shared" si="7"/>
        <v>20</v>
      </c>
    </row>
    <row r="20" spans="1:19" x14ac:dyDescent="0.3">
      <c r="A20" s="82" t="s">
        <v>1427</v>
      </c>
      <c r="B20" s="64">
        <f>VLOOKUP($A20,'Return Data'!$B$7:$R$2843,3,0)</f>
        <v>44315</v>
      </c>
      <c r="C20" s="65">
        <f>VLOOKUP($A20,'Return Data'!$B$7:$R$2843,4,0)</f>
        <v>44.945399999999999</v>
      </c>
      <c r="D20" s="65">
        <f>VLOOKUP($A20,'Return Data'!$B$7:$R$2843,9,0)</f>
        <v>8.2919999999999998</v>
      </c>
      <c r="E20" s="66">
        <f t="shared" si="0"/>
        <v>9</v>
      </c>
      <c r="F20" s="65">
        <f>VLOOKUP($A20,'Return Data'!$B$7:$R$2843,10,0)</f>
        <v>4.2055999999999996</v>
      </c>
      <c r="G20" s="66">
        <f t="shared" si="1"/>
        <v>5</v>
      </c>
      <c r="H20" s="65">
        <f>VLOOKUP($A20,'Return Data'!$B$7:$R$2843,11,0)</f>
        <v>3.6305999999999998</v>
      </c>
      <c r="I20" s="66">
        <f t="shared" si="2"/>
        <v>13</v>
      </c>
      <c r="J20" s="65">
        <f>VLOOKUP($A20,'Return Data'!$B$7:$R$2843,12,0)</f>
        <v>4.4363999999999999</v>
      </c>
      <c r="K20" s="66">
        <f t="shared" si="3"/>
        <v>12</v>
      </c>
      <c r="L20" s="65">
        <f>VLOOKUP($A20,'Return Data'!$B$7:$R$2843,13,0)</f>
        <v>7.9493999999999998</v>
      </c>
      <c r="M20" s="66">
        <f t="shared" si="4"/>
        <v>10</v>
      </c>
      <c r="N20" s="65">
        <f>VLOOKUP($A20,'Return Data'!$B$7:$R$2843,17,0)</f>
        <v>8.6278000000000006</v>
      </c>
      <c r="O20" s="66">
        <f t="shared" si="5"/>
        <v>6</v>
      </c>
      <c r="P20" s="65">
        <f>VLOOKUP($A20,'Return Data'!$B$7:$R$2843,14,0)</f>
        <v>8.4098000000000006</v>
      </c>
      <c r="Q20" s="66">
        <f t="shared" si="6"/>
        <v>5</v>
      </c>
      <c r="R20" s="65">
        <f>VLOOKUP($A20,'Return Data'!$B$7:$R$2843,16,0)</f>
        <v>7.6505000000000001</v>
      </c>
      <c r="S20" s="67">
        <f t="shared" si="7"/>
        <v>9</v>
      </c>
    </row>
    <row r="21" spans="1:19" x14ac:dyDescent="0.3">
      <c r="A21" s="82" t="s">
        <v>1428</v>
      </c>
      <c r="B21" s="64">
        <f>VLOOKUP($A21,'Return Data'!$B$7:$R$2843,3,0)</f>
        <v>44315</v>
      </c>
      <c r="C21" s="65">
        <f>VLOOKUP($A21,'Return Data'!$B$7:$R$2843,4,0)</f>
        <v>1699.1638</v>
      </c>
      <c r="D21" s="65">
        <f>VLOOKUP($A21,'Return Data'!$B$7:$R$2843,9,0)</f>
        <v>4.4273999999999996</v>
      </c>
      <c r="E21" s="66">
        <f t="shared" si="0"/>
        <v>26</v>
      </c>
      <c r="F21" s="65">
        <f>VLOOKUP($A21,'Return Data'!$B$7:$R$2843,10,0)</f>
        <v>1.5846</v>
      </c>
      <c r="G21" s="66">
        <f t="shared" si="1"/>
        <v>26</v>
      </c>
      <c r="H21" s="65">
        <f>VLOOKUP($A21,'Return Data'!$B$7:$R$2843,11,0)</f>
        <v>2.6358999999999999</v>
      </c>
      <c r="I21" s="66">
        <f t="shared" si="2"/>
        <v>24</v>
      </c>
      <c r="J21" s="65">
        <f>VLOOKUP($A21,'Return Data'!$B$7:$R$2843,12,0)</f>
        <v>3.2852999999999999</v>
      </c>
      <c r="K21" s="66">
        <f t="shared" si="3"/>
        <v>25</v>
      </c>
      <c r="L21" s="65">
        <f>VLOOKUP($A21,'Return Data'!$B$7:$R$2843,13,0)</f>
        <v>4.3090000000000002</v>
      </c>
      <c r="M21" s="66">
        <f t="shared" si="4"/>
        <v>26</v>
      </c>
      <c r="N21" s="65">
        <f>VLOOKUP($A21,'Return Data'!$B$7:$R$2843,17,0)</f>
        <v>4.5290999999999997</v>
      </c>
      <c r="O21" s="66">
        <f t="shared" si="5"/>
        <v>17</v>
      </c>
      <c r="P21" s="65">
        <f>VLOOKUP($A21,'Return Data'!$B$7:$R$2843,14,0)</f>
        <v>5.7039</v>
      </c>
      <c r="Q21" s="66">
        <f t="shared" si="6"/>
        <v>16</v>
      </c>
      <c r="R21" s="65">
        <f>VLOOKUP($A21,'Return Data'!$B$7:$R$2843,16,0)</f>
        <v>7.1950000000000003</v>
      </c>
      <c r="S21" s="67">
        <f t="shared" si="7"/>
        <v>18</v>
      </c>
    </row>
    <row r="22" spans="1:19" x14ac:dyDescent="0.3">
      <c r="A22" s="82" t="s">
        <v>1430</v>
      </c>
      <c r="B22" s="64">
        <f>VLOOKUP($A22,'Return Data'!$B$7:$R$2843,3,0)</f>
        <v>44315</v>
      </c>
      <c r="C22" s="65">
        <f>VLOOKUP($A22,'Return Data'!$B$7:$R$2843,4,0)</f>
        <v>2843.4009000000001</v>
      </c>
      <c r="D22" s="65">
        <f>VLOOKUP($A22,'Return Data'!$B$7:$R$2843,9,0)</f>
        <v>8.9776000000000007</v>
      </c>
      <c r="E22" s="66">
        <f t="shared" si="0"/>
        <v>6</v>
      </c>
      <c r="F22" s="65">
        <f>VLOOKUP($A22,'Return Data'!$B$7:$R$2843,10,0)</f>
        <v>3.1025999999999998</v>
      </c>
      <c r="G22" s="66">
        <f t="shared" si="1"/>
        <v>18</v>
      </c>
      <c r="H22" s="65">
        <f>VLOOKUP($A22,'Return Data'!$B$7:$R$2843,11,0)</f>
        <v>3.1093000000000002</v>
      </c>
      <c r="I22" s="66">
        <f t="shared" si="2"/>
        <v>20</v>
      </c>
      <c r="J22" s="65">
        <f>VLOOKUP($A22,'Return Data'!$B$7:$R$2843,12,0)</f>
        <v>3.4830000000000001</v>
      </c>
      <c r="K22" s="66">
        <f t="shared" si="3"/>
        <v>24</v>
      </c>
      <c r="L22" s="65">
        <f>VLOOKUP($A22,'Return Data'!$B$7:$R$2843,13,0)</f>
        <v>7.3440000000000003</v>
      </c>
      <c r="M22" s="66">
        <f t="shared" si="4"/>
        <v>18</v>
      </c>
      <c r="N22" s="65">
        <f>VLOOKUP($A22,'Return Data'!$B$7:$R$2843,17,0)</f>
        <v>8.2013999999999996</v>
      </c>
      <c r="O22" s="66">
        <f t="shared" si="5"/>
        <v>12</v>
      </c>
      <c r="P22" s="65">
        <f>VLOOKUP($A22,'Return Data'!$B$7:$R$2843,14,0)</f>
        <v>7.7615999999999996</v>
      </c>
      <c r="Q22" s="66">
        <f t="shared" si="6"/>
        <v>11</v>
      </c>
      <c r="R22" s="65">
        <f>VLOOKUP($A22,'Return Data'!$B$7:$R$2843,16,0)</f>
        <v>7.6875</v>
      </c>
      <c r="S22" s="67">
        <f t="shared" si="7"/>
        <v>8</v>
      </c>
    </row>
    <row r="23" spans="1:19" x14ac:dyDescent="0.3">
      <c r="A23" s="82" t="s">
        <v>1434</v>
      </c>
      <c r="B23" s="64">
        <f>VLOOKUP($A23,'Return Data'!$B$7:$R$2843,3,0)</f>
        <v>44315</v>
      </c>
      <c r="C23" s="65">
        <f>VLOOKUP($A23,'Return Data'!$B$7:$R$2843,4,0)</f>
        <v>41.085999999999999</v>
      </c>
      <c r="D23" s="65">
        <f>VLOOKUP($A23,'Return Data'!$B$7:$R$2843,9,0)</f>
        <v>7.5702999999999996</v>
      </c>
      <c r="E23" s="66">
        <f t="shared" si="0"/>
        <v>16</v>
      </c>
      <c r="F23" s="65">
        <f>VLOOKUP($A23,'Return Data'!$B$7:$R$2843,10,0)</f>
        <v>2.2442000000000002</v>
      </c>
      <c r="G23" s="66">
        <f t="shared" si="1"/>
        <v>23</v>
      </c>
      <c r="H23" s="65">
        <f>VLOOKUP($A23,'Return Data'!$B$7:$R$2843,11,0)</f>
        <v>2.9344000000000001</v>
      </c>
      <c r="I23" s="66">
        <f t="shared" si="2"/>
        <v>21</v>
      </c>
      <c r="J23" s="65">
        <f>VLOOKUP($A23,'Return Data'!$B$7:$R$2843,12,0)</f>
        <v>4.2007000000000003</v>
      </c>
      <c r="K23" s="66">
        <f t="shared" si="3"/>
        <v>14</v>
      </c>
      <c r="L23" s="65">
        <f>VLOOKUP($A23,'Return Data'!$B$7:$R$2843,13,0)</f>
        <v>7.6033999999999997</v>
      </c>
      <c r="M23" s="66">
        <f t="shared" si="4"/>
        <v>13</v>
      </c>
      <c r="N23" s="65">
        <f>VLOOKUP($A23,'Return Data'!$B$7:$R$2843,17,0)</f>
        <v>8.5533000000000001</v>
      </c>
      <c r="O23" s="66">
        <f t="shared" si="5"/>
        <v>7</v>
      </c>
      <c r="P23" s="65">
        <f>VLOOKUP($A23,'Return Data'!$B$7:$R$2843,14,0)</f>
        <v>8.2471999999999994</v>
      </c>
      <c r="Q23" s="66">
        <f t="shared" si="6"/>
        <v>6</v>
      </c>
      <c r="R23" s="65">
        <f>VLOOKUP($A23,'Return Data'!$B$7:$R$2843,16,0)</f>
        <v>7.7184999999999997</v>
      </c>
      <c r="S23" s="67">
        <f t="shared" si="7"/>
        <v>7</v>
      </c>
    </row>
    <row r="24" spans="1:19" x14ac:dyDescent="0.3">
      <c r="A24" s="82" t="s">
        <v>1437</v>
      </c>
      <c r="B24" s="64">
        <f>VLOOKUP($A24,'Return Data'!$B$7:$R$2843,3,0)</f>
        <v>44315</v>
      </c>
      <c r="C24" s="65">
        <f>VLOOKUP($A24,'Return Data'!$B$7:$R$2843,4,0)</f>
        <v>20.979099999999999</v>
      </c>
      <c r="D24" s="65">
        <f>VLOOKUP($A24,'Return Data'!$B$7:$R$2843,9,0)</f>
        <v>7.4404000000000003</v>
      </c>
      <c r="E24" s="66">
        <f t="shared" si="0"/>
        <v>19</v>
      </c>
      <c r="F24" s="65">
        <f>VLOOKUP($A24,'Return Data'!$B$7:$R$2843,10,0)</f>
        <v>3.3643000000000001</v>
      </c>
      <c r="G24" s="66">
        <f t="shared" si="1"/>
        <v>16</v>
      </c>
      <c r="H24" s="65">
        <f>VLOOKUP($A24,'Return Data'!$B$7:$R$2843,11,0)</f>
        <v>3.3502000000000001</v>
      </c>
      <c r="I24" s="66">
        <f t="shared" si="2"/>
        <v>17</v>
      </c>
      <c r="J24" s="65">
        <f>VLOOKUP($A24,'Return Data'!$B$7:$R$2843,12,0)</f>
        <v>4.0000999999999998</v>
      </c>
      <c r="K24" s="66">
        <f t="shared" si="3"/>
        <v>16</v>
      </c>
      <c r="L24" s="65">
        <f>VLOOKUP($A24,'Return Data'!$B$7:$R$2843,13,0)</f>
        <v>6.9260000000000002</v>
      </c>
      <c r="M24" s="66">
        <f t="shared" si="4"/>
        <v>21</v>
      </c>
      <c r="N24" s="65">
        <f>VLOOKUP($A24,'Return Data'!$B$7:$R$2843,17,0)</f>
        <v>8.3873999999999995</v>
      </c>
      <c r="O24" s="66">
        <f t="shared" si="5"/>
        <v>9</v>
      </c>
      <c r="P24" s="65">
        <f>VLOOKUP($A24,'Return Data'!$B$7:$R$2843,14,0)</f>
        <v>8.1470000000000002</v>
      </c>
      <c r="Q24" s="66">
        <f t="shared" si="6"/>
        <v>7</v>
      </c>
      <c r="R24" s="65">
        <f>VLOOKUP($A24,'Return Data'!$B$7:$R$2843,16,0)</f>
        <v>8.2514000000000003</v>
      </c>
      <c r="S24" s="67">
        <f t="shared" si="7"/>
        <v>2</v>
      </c>
    </row>
    <row r="25" spans="1:19" x14ac:dyDescent="0.3">
      <c r="A25" s="82" t="s">
        <v>1439</v>
      </c>
      <c r="B25" s="64">
        <f>VLOOKUP($A25,'Return Data'!$B$7:$R$2843,3,0)</f>
        <v>44315</v>
      </c>
      <c r="C25" s="65">
        <f>VLOOKUP($A25,'Return Data'!$B$7:$R$2843,4,0)</f>
        <v>11.7682</v>
      </c>
      <c r="D25" s="65">
        <f>VLOOKUP($A25,'Return Data'!$B$7:$R$2843,9,0)</f>
        <v>6.1284999999999998</v>
      </c>
      <c r="E25" s="66">
        <f t="shared" si="0"/>
        <v>25</v>
      </c>
      <c r="F25" s="65">
        <f>VLOOKUP($A25,'Return Data'!$B$7:$R$2843,10,0)</f>
        <v>2.4058000000000002</v>
      </c>
      <c r="G25" s="66">
        <f t="shared" si="1"/>
        <v>22</v>
      </c>
      <c r="H25" s="65">
        <f>VLOOKUP($A25,'Return Data'!$B$7:$R$2843,11,0)</f>
        <v>2.4914000000000001</v>
      </c>
      <c r="I25" s="66">
        <f t="shared" si="2"/>
        <v>26</v>
      </c>
      <c r="J25" s="65">
        <f>VLOOKUP($A25,'Return Data'!$B$7:$R$2843,12,0)</f>
        <v>3.2004000000000001</v>
      </c>
      <c r="K25" s="66">
        <f t="shared" si="3"/>
        <v>26</v>
      </c>
      <c r="L25" s="65">
        <f>VLOOKUP($A25,'Return Data'!$B$7:$R$2843,13,0)</f>
        <v>6.1124999999999998</v>
      </c>
      <c r="M25" s="66">
        <f t="shared" si="4"/>
        <v>24</v>
      </c>
      <c r="N25" s="65"/>
      <c r="O25" s="66"/>
      <c r="P25" s="65"/>
      <c r="Q25" s="66"/>
      <c r="R25" s="65">
        <f>VLOOKUP($A25,'Return Data'!$B$7:$R$2843,16,0)</f>
        <v>7.5354000000000001</v>
      </c>
      <c r="S25" s="67">
        <f t="shared" si="7"/>
        <v>11</v>
      </c>
    </row>
    <row r="26" spans="1:19" x14ac:dyDescent="0.3">
      <c r="A26" s="82" t="s">
        <v>1440</v>
      </c>
      <c r="B26" s="64">
        <f>VLOOKUP($A26,'Return Data'!$B$7:$R$2843,3,0)</f>
        <v>44315</v>
      </c>
      <c r="C26" s="65">
        <f>VLOOKUP($A26,'Return Data'!$B$7:$R$2843,4,0)</f>
        <v>12.4825</v>
      </c>
      <c r="D26" s="65">
        <f>VLOOKUP($A26,'Return Data'!$B$7:$R$2843,9,0)</f>
        <v>7.9972000000000003</v>
      </c>
      <c r="E26" s="66">
        <f t="shared" si="0"/>
        <v>11</v>
      </c>
      <c r="F26" s="65">
        <f>VLOOKUP($A26,'Return Data'!$B$7:$R$2843,10,0)</f>
        <v>4.1786000000000003</v>
      </c>
      <c r="G26" s="66">
        <f t="shared" si="1"/>
        <v>6</v>
      </c>
      <c r="H26" s="65">
        <f>VLOOKUP($A26,'Return Data'!$B$7:$R$2843,11,0)</f>
        <v>3.5714000000000001</v>
      </c>
      <c r="I26" s="66">
        <f t="shared" si="2"/>
        <v>14</v>
      </c>
      <c r="J26" s="65">
        <f>VLOOKUP($A26,'Return Data'!$B$7:$R$2843,12,0)</f>
        <v>3.9209000000000001</v>
      </c>
      <c r="K26" s="66">
        <f t="shared" si="3"/>
        <v>17</v>
      </c>
      <c r="L26" s="65">
        <f>VLOOKUP($A26,'Return Data'!$B$7:$R$2843,13,0)</f>
        <v>6.5742000000000003</v>
      </c>
      <c r="M26" s="66">
        <f t="shared" si="4"/>
        <v>22</v>
      </c>
      <c r="N26" s="65">
        <f>VLOOKUP($A26,'Return Data'!$B$7:$R$2843,17,0)</f>
        <v>7.7952000000000004</v>
      </c>
      <c r="O26" s="66">
        <f t="shared" ref="O26:O33" si="8">RANK(N26,N$8:N$33,0)</f>
        <v>14</v>
      </c>
      <c r="P26" s="65"/>
      <c r="Q26" s="66"/>
      <c r="R26" s="65">
        <f>VLOOKUP($A26,'Return Data'!$B$7:$R$2843,16,0)</f>
        <v>7.3577000000000004</v>
      </c>
      <c r="S26" s="67">
        <f t="shared" si="7"/>
        <v>15</v>
      </c>
    </row>
    <row r="27" spans="1:19" x14ac:dyDescent="0.3">
      <c r="A27" s="82" t="s">
        <v>1442</v>
      </c>
      <c r="B27" s="64">
        <f>VLOOKUP($A27,'Return Data'!$B$7:$R$2843,3,0)</f>
        <v>44315</v>
      </c>
      <c r="C27" s="65">
        <f>VLOOKUP($A27,'Return Data'!$B$7:$R$2843,4,0)</f>
        <v>41.076099999999997</v>
      </c>
      <c r="D27" s="65">
        <f>VLOOKUP($A27,'Return Data'!$B$7:$R$2843,9,0)</f>
        <v>9.6515000000000004</v>
      </c>
      <c r="E27" s="66">
        <f t="shared" si="0"/>
        <v>2</v>
      </c>
      <c r="F27" s="65">
        <f>VLOOKUP($A27,'Return Data'!$B$7:$R$2843,10,0)</f>
        <v>5.5060000000000002</v>
      </c>
      <c r="G27" s="66">
        <f t="shared" si="1"/>
        <v>2</v>
      </c>
      <c r="H27" s="65">
        <f>VLOOKUP($A27,'Return Data'!$B$7:$R$2843,11,0)</f>
        <v>4.8125999999999998</v>
      </c>
      <c r="I27" s="66">
        <f t="shared" si="2"/>
        <v>2</v>
      </c>
      <c r="J27" s="65">
        <f>VLOOKUP($A27,'Return Data'!$B$7:$R$2843,12,0)</f>
        <v>5.6661999999999999</v>
      </c>
      <c r="K27" s="66">
        <f t="shared" si="3"/>
        <v>3</v>
      </c>
      <c r="L27" s="65">
        <f>VLOOKUP($A27,'Return Data'!$B$7:$R$2843,13,0)</f>
        <v>8.3204999999999991</v>
      </c>
      <c r="M27" s="66">
        <f t="shared" si="4"/>
        <v>9</v>
      </c>
      <c r="N27" s="65">
        <f>VLOOKUP($A27,'Return Data'!$B$7:$R$2843,17,0)</f>
        <v>8.6654</v>
      </c>
      <c r="O27" s="66">
        <f t="shared" si="8"/>
        <v>5</v>
      </c>
      <c r="P27" s="65">
        <f>VLOOKUP($A27,'Return Data'!$B$7:$R$2843,14,0)</f>
        <v>8.0874000000000006</v>
      </c>
      <c r="Q27" s="66">
        <f t="shared" ref="Q27:Q33" si="9">RANK(P27,P$8:P$33,0)</f>
        <v>8</v>
      </c>
      <c r="R27" s="65">
        <f>VLOOKUP($A27,'Return Data'!$B$7:$R$2843,16,0)</f>
        <v>7.9920999999999998</v>
      </c>
      <c r="S27" s="67">
        <f t="shared" si="7"/>
        <v>5</v>
      </c>
    </row>
    <row r="28" spans="1:19" x14ac:dyDescent="0.3">
      <c r="A28" s="82" t="s">
        <v>1444</v>
      </c>
      <c r="B28" s="64">
        <f>VLOOKUP($A28,'Return Data'!$B$7:$R$2843,3,0)</f>
        <v>44315</v>
      </c>
      <c r="C28" s="65">
        <f>VLOOKUP($A28,'Return Data'!$B$7:$R$2843,4,0)</f>
        <v>35.591099999999997</v>
      </c>
      <c r="D28" s="65">
        <f>VLOOKUP($A28,'Return Data'!$B$7:$R$2843,9,0)</f>
        <v>7.8357999999999999</v>
      </c>
      <c r="E28" s="66">
        <f t="shared" si="0"/>
        <v>13</v>
      </c>
      <c r="F28" s="65">
        <f>VLOOKUP($A28,'Return Data'!$B$7:$R$2843,10,0)</f>
        <v>2.9693999999999998</v>
      </c>
      <c r="G28" s="66">
        <f t="shared" si="1"/>
        <v>20</v>
      </c>
      <c r="H28" s="65">
        <f>VLOOKUP($A28,'Return Data'!$B$7:$R$2843,11,0)</f>
        <v>2.919</v>
      </c>
      <c r="I28" s="66">
        <f t="shared" si="2"/>
        <v>22</v>
      </c>
      <c r="J28" s="65">
        <f>VLOOKUP($A28,'Return Data'!$B$7:$R$2843,12,0)</f>
        <v>3.8902999999999999</v>
      </c>
      <c r="K28" s="66">
        <f t="shared" si="3"/>
        <v>18</v>
      </c>
      <c r="L28" s="65">
        <f>VLOOKUP($A28,'Return Data'!$B$7:$R$2843,13,0)</f>
        <v>6.9926000000000004</v>
      </c>
      <c r="M28" s="66">
        <f t="shared" si="4"/>
        <v>20</v>
      </c>
      <c r="N28" s="65">
        <f>VLOOKUP($A28,'Return Data'!$B$7:$R$2843,17,0)</f>
        <v>3.2675000000000001</v>
      </c>
      <c r="O28" s="66">
        <f t="shared" si="8"/>
        <v>19</v>
      </c>
      <c r="P28" s="65">
        <f>VLOOKUP($A28,'Return Data'!$B$7:$R$2843,14,0)</f>
        <v>3.9013</v>
      </c>
      <c r="Q28" s="66">
        <f t="shared" si="9"/>
        <v>19</v>
      </c>
      <c r="R28" s="65">
        <f>VLOOKUP($A28,'Return Data'!$B$7:$R$2843,16,0)</f>
        <v>7.1974</v>
      </c>
      <c r="S28" s="67">
        <f t="shared" si="7"/>
        <v>17</v>
      </c>
    </row>
    <row r="29" spans="1:19" x14ac:dyDescent="0.3">
      <c r="A29" s="82" t="s">
        <v>1446</v>
      </c>
      <c r="B29" s="64">
        <f>VLOOKUP($A29,'Return Data'!$B$7:$R$2843,3,0)</f>
        <v>44315</v>
      </c>
      <c r="C29" s="65">
        <f>VLOOKUP($A29,'Return Data'!$B$7:$R$2843,4,0)</f>
        <v>34.612000000000002</v>
      </c>
      <c r="D29" s="65">
        <f>VLOOKUP($A29,'Return Data'!$B$7:$R$2843,9,0)</f>
        <v>9.6228999999999996</v>
      </c>
      <c r="E29" s="66">
        <f t="shared" si="0"/>
        <v>3</v>
      </c>
      <c r="F29" s="65">
        <f>VLOOKUP($A29,'Return Data'!$B$7:$R$2843,10,0)</f>
        <v>2.9327999999999999</v>
      </c>
      <c r="G29" s="66">
        <f t="shared" si="1"/>
        <v>21</v>
      </c>
      <c r="H29" s="65">
        <f>VLOOKUP($A29,'Return Data'!$B$7:$R$2843,11,0)</f>
        <v>3.1652999999999998</v>
      </c>
      <c r="I29" s="66">
        <f t="shared" si="2"/>
        <v>19</v>
      </c>
      <c r="J29" s="65">
        <f>VLOOKUP($A29,'Return Data'!$B$7:$R$2843,12,0)</f>
        <v>3.8037999999999998</v>
      </c>
      <c r="K29" s="66">
        <f t="shared" si="3"/>
        <v>20</v>
      </c>
      <c r="L29" s="65">
        <f>VLOOKUP($A29,'Return Data'!$B$7:$R$2843,13,0)</f>
        <v>7.7483000000000004</v>
      </c>
      <c r="M29" s="66">
        <f t="shared" si="4"/>
        <v>11</v>
      </c>
      <c r="N29" s="65">
        <f>VLOOKUP($A29,'Return Data'!$B$7:$R$2843,17,0)</f>
        <v>3.1402999999999999</v>
      </c>
      <c r="O29" s="66">
        <f t="shared" si="8"/>
        <v>20</v>
      </c>
      <c r="P29" s="65">
        <f>VLOOKUP($A29,'Return Data'!$B$7:$R$2843,14,0)</f>
        <v>4.4099000000000004</v>
      </c>
      <c r="Q29" s="66">
        <f t="shared" si="9"/>
        <v>18</v>
      </c>
      <c r="R29" s="65">
        <f>VLOOKUP($A29,'Return Data'!$B$7:$R$2843,16,0)</f>
        <v>7.1424000000000003</v>
      </c>
      <c r="S29" s="67">
        <f t="shared" si="7"/>
        <v>19</v>
      </c>
    </row>
    <row r="30" spans="1:19" x14ac:dyDescent="0.3">
      <c r="A30" s="82" t="s">
        <v>1449</v>
      </c>
      <c r="B30" s="64">
        <f>VLOOKUP($A30,'Return Data'!$B$7:$R$2843,3,0)</f>
        <v>44315</v>
      </c>
      <c r="C30" s="65">
        <f>VLOOKUP($A30,'Return Data'!$B$7:$R$2843,4,0)</f>
        <v>25.170400000000001</v>
      </c>
      <c r="D30" s="65">
        <f>VLOOKUP($A30,'Return Data'!$B$7:$R$2843,9,0)</f>
        <v>7.1616</v>
      </c>
      <c r="E30" s="66">
        <f t="shared" si="0"/>
        <v>21</v>
      </c>
      <c r="F30" s="65">
        <f>VLOOKUP($A30,'Return Data'!$B$7:$R$2843,10,0)</f>
        <v>1.6128</v>
      </c>
      <c r="G30" s="66">
        <f t="shared" si="1"/>
        <v>25</v>
      </c>
      <c r="H30" s="65">
        <f>VLOOKUP($A30,'Return Data'!$B$7:$R$2843,11,0)</f>
        <v>2.7075999999999998</v>
      </c>
      <c r="I30" s="66">
        <f t="shared" si="2"/>
        <v>23</v>
      </c>
      <c r="J30" s="65">
        <f>VLOOKUP($A30,'Return Data'!$B$7:$R$2843,12,0)</f>
        <v>3.7854999999999999</v>
      </c>
      <c r="K30" s="66">
        <f t="shared" si="3"/>
        <v>21</v>
      </c>
      <c r="L30" s="65">
        <f>VLOOKUP($A30,'Return Data'!$B$7:$R$2843,13,0)</f>
        <v>7.0757000000000003</v>
      </c>
      <c r="M30" s="66">
        <f t="shared" si="4"/>
        <v>19</v>
      </c>
      <c r="N30" s="65">
        <f>VLOOKUP($A30,'Return Data'!$B$7:$R$2843,17,0)</f>
        <v>8.4787999999999997</v>
      </c>
      <c r="O30" s="66">
        <f t="shared" si="8"/>
        <v>8</v>
      </c>
      <c r="P30" s="65">
        <f>VLOOKUP($A30,'Return Data'!$B$7:$R$2843,14,0)</f>
        <v>7.9798</v>
      </c>
      <c r="Q30" s="66">
        <f t="shared" si="9"/>
        <v>9</v>
      </c>
      <c r="R30" s="65">
        <f>VLOOKUP($A30,'Return Data'!$B$7:$R$2843,16,0)</f>
        <v>6.9335000000000004</v>
      </c>
      <c r="S30" s="67">
        <f t="shared" si="7"/>
        <v>21</v>
      </c>
    </row>
    <row r="31" spans="1:19" x14ac:dyDescent="0.3">
      <c r="A31" s="82" t="s">
        <v>1450</v>
      </c>
      <c r="B31" s="64">
        <f>VLOOKUP($A31,'Return Data'!$B$7:$R$2843,3,0)</f>
        <v>44315</v>
      </c>
      <c r="C31" s="65">
        <f>VLOOKUP($A31,'Return Data'!$B$7:$R$2843,4,0)</f>
        <v>32.520200000000003</v>
      </c>
      <c r="D31" s="65">
        <f>VLOOKUP($A31,'Return Data'!$B$7:$R$2843,9,0)</f>
        <v>6.2923</v>
      </c>
      <c r="E31" s="66">
        <f t="shared" si="0"/>
        <v>24</v>
      </c>
      <c r="F31" s="65">
        <f>VLOOKUP($A31,'Return Data'!$B$7:$R$2843,10,0)</f>
        <v>3.7214999999999998</v>
      </c>
      <c r="G31" s="66">
        <f t="shared" si="1"/>
        <v>11</v>
      </c>
      <c r="H31" s="65">
        <f>VLOOKUP($A31,'Return Data'!$B$7:$R$2843,11,0)</f>
        <v>3.2067000000000001</v>
      </c>
      <c r="I31" s="66">
        <f t="shared" si="2"/>
        <v>18</v>
      </c>
      <c r="J31" s="65">
        <f>VLOOKUP($A31,'Return Data'!$B$7:$R$2843,12,0)</f>
        <v>3.8414000000000001</v>
      </c>
      <c r="K31" s="66">
        <f t="shared" si="3"/>
        <v>19</v>
      </c>
      <c r="L31" s="65">
        <f>VLOOKUP($A31,'Return Data'!$B$7:$R$2843,13,0)</f>
        <v>7.6014999999999997</v>
      </c>
      <c r="M31" s="66">
        <f t="shared" si="4"/>
        <v>14</v>
      </c>
      <c r="N31" s="65">
        <f>VLOOKUP($A31,'Return Data'!$B$7:$R$2843,17,0)</f>
        <v>1.0376000000000001</v>
      </c>
      <c r="O31" s="66">
        <f t="shared" si="8"/>
        <v>23</v>
      </c>
      <c r="P31" s="65">
        <f>VLOOKUP($A31,'Return Data'!$B$7:$R$2843,14,0)</f>
        <v>3.0512999999999999</v>
      </c>
      <c r="Q31" s="66">
        <f t="shared" si="9"/>
        <v>23</v>
      </c>
      <c r="R31" s="65">
        <f>VLOOKUP($A31,'Return Data'!$B$7:$R$2843,16,0)</f>
        <v>6.5227000000000004</v>
      </c>
      <c r="S31" s="67">
        <f t="shared" si="7"/>
        <v>22</v>
      </c>
    </row>
    <row r="32" spans="1:19" x14ac:dyDescent="0.3">
      <c r="A32" s="82" t="s">
        <v>1452</v>
      </c>
      <c r="B32" s="64">
        <f>VLOOKUP($A32,'Return Data'!$B$7:$R$2843,3,0)</f>
        <v>44315</v>
      </c>
      <c r="C32" s="65">
        <f>VLOOKUP($A32,'Return Data'!$B$7:$R$2843,4,0)</f>
        <v>38.109000000000002</v>
      </c>
      <c r="D32" s="65">
        <f>VLOOKUP($A32,'Return Data'!$B$7:$R$2843,9,0)</f>
        <v>6.8521000000000001</v>
      </c>
      <c r="E32" s="66">
        <f t="shared" si="0"/>
        <v>22</v>
      </c>
      <c r="F32" s="65">
        <f>VLOOKUP($A32,'Return Data'!$B$7:$R$2843,10,0)</f>
        <v>1.9698</v>
      </c>
      <c r="G32" s="66">
        <f t="shared" si="1"/>
        <v>24</v>
      </c>
      <c r="H32" s="65">
        <f>VLOOKUP($A32,'Return Data'!$B$7:$R$2843,11,0)</f>
        <v>2.6057000000000001</v>
      </c>
      <c r="I32" s="66">
        <f t="shared" si="2"/>
        <v>25</v>
      </c>
      <c r="J32" s="65">
        <f>VLOOKUP($A32,'Return Data'!$B$7:$R$2843,12,0)</f>
        <v>3.6107999999999998</v>
      </c>
      <c r="K32" s="66">
        <f t="shared" si="3"/>
        <v>23</v>
      </c>
      <c r="L32" s="65">
        <f>VLOOKUP($A32,'Return Data'!$B$7:$R$2843,13,0)</f>
        <v>7.6093999999999999</v>
      </c>
      <c r="M32" s="66">
        <f t="shared" si="4"/>
        <v>12</v>
      </c>
      <c r="N32" s="65">
        <f>VLOOKUP($A32,'Return Data'!$B$7:$R$2843,17,0)</f>
        <v>8.2876999999999992</v>
      </c>
      <c r="O32" s="66">
        <f t="shared" si="8"/>
        <v>11</v>
      </c>
      <c r="P32" s="65">
        <f>VLOOKUP($A32,'Return Data'!$B$7:$R$2843,14,0)</f>
        <v>5.7449000000000003</v>
      </c>
      <c r="Q32" s="66">
        <f t="shared" si="9"/>
        <v>15</v>
      </c>
      <c r="R32" s="65">
        <f>VLOOKUP($A32,'Return Data'!$B$7:$R$2843,16,0)</f>
        <v>7.4013</v>
      </c>
      <c r="S32" s="67">
        <f t="shared" si="7"/>
        <v>13</v>
      </c>
    </row>
    <row r="33" spans="1:19" x14ac:dyDescent="0.3">
      <c r="A33" s="82" t="s">
        <v>1455</v>
      </c>
      <c r="B33" s="64">
        <f>VLOOKUP($A33,'Return Data'!$B$7:$R$2843,3,0)</f>
        <v>44315</v>
      </c>
      <c r="C33" s="65">
        <f>VLOOKUP($A33,'Return Data'!$B$7:$R$2843,4,0)</f>
        <v>23.596299999999999</v>
      </c>
      <c r="D33" s="65">
        <f>VLOOKUP($A33,'Return Data'!$B$7:$R$2843,9,0)</f>
        <v>7.7488000000000001</v>
      </c>
      <c r="E33" s="66">
        <f t="shared" si="0"/>
        <v>14</v>
      </c>
      <c r="F33" s="65">
        <f>VLOOKUP($A33,'Return Data'!$B$7:$R$2843,10,0)</f>
        <v>3.7536999999999998</v>
      </c>
      <c r="G33" s="66">
        <f t="shared" si="1"/>
        <v>10</v>
      </c>
      <c r="H33" s="65">
        <f>VLOOKUP($A33,'Return Data'!$B$7:$R$2843,11,0)</f>
        <v>3.6749000000000001</v>
      </c>
      <c r="I33" s="66">
        <f t="shared" si="2"/>
        <v>11</v>
      </c>
      <c r="J33" s="65">
        <f>VLOOKUP($A33,'Return Data'!$B$7:$R$2843,12,0)</f>
        <v>4.5575999999999999</v>
      </c>
      <c r="K33" s="66">
        <f t="shared" si="3"/>
        <v>10</v>
      </c>
      <c r="L33" s="65">
        <f>VLOOKUP($A33,'Return Data'!$B$7:$R$2843,13,0)</f>
        <v>8.5071999999999992</v>
      </c>
      <c r="M33" s="66">
        <f t="shared" si="4"/>
        <v>7</v>
      </c>
      <c r="N33" s="65">
        <f>VLOOKUP($A33,'Return Data'!$B$7:$R$2843,17,0)</f>
        <v>2.3435000000000001</v>
      </c>
      <c r="O33" s="66">
        <f t="shared" si="8"/>
        <v>21</v>
      </c>
      <c r="P33" s="65">
        <f>VLOOKUP($A33,'Return Data'!$B$7:$R$2843,14,0)</f>
        <v>3.7707999999999999</v>
      </c>
      <c r="Q33" s="66">
        <f t="shared" si="9"/>
        <v>20</v>
      </c>
      <c r="R33" s="65">
        <f>VLOOKUP($A33,'Return Data'!$B$7:$R$2843,16,0)</f>
        <v>6.5052000000000003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8.2446999999999999</v>
      </c>
      <c r="E35" s="88"/>
      <c r="F35" s="89">
        <f>AVERAGE(F8:F33)</f>
        <v>3.9617576923076925</v>
      </c>
      <c r="G35" s="88"/>
      <c r="H35" s="89">
        <f>AVERAGE(H8:H33)</f>
        <v>4.1357192307692303</v>
      </c>
      <c r="I35" s="88"/>
      <c r="J35" s="89">
        <f>AVERAGE(J8:J33)</f>
        <v>4.5922884615384625</v>
      </c>
      <c r="K35" s="88"/>
      <c r="L35" s="89">
        <f>AVERAGE(L8:L33)</f>
        <v>7.719438461538461</v>
      </c>
      <c r="M35" s="88"/>
      <c r="N35" s="89">
        <f>AVERAGE(N8:N33)</f>
        <v>5.9140240000000004</v>
      </c>
      <c r="O35" s="88"/>
      <c r="P35" s="89">
        <f>AVERAGE(P8:P33)</f>
        <v>6.1912125000000016</v>
      </c>
      <c r="Q35" s="88"/>
      <c r="R35" s="89">
        <f>AVERAGE(R8:R33)</f>
        <v>7.2808346153846148</v>
      </c>
      <c r="S35" s="90"/>
    </row>
    <row r="36" spans="1:19" x14ac:dyDescent="0.3">
      <c r="A36" s="87" t="s">
        <v>28</v>
      </c>
      <c r="B36" s="88"/>
      <c r="C36" s="88"/>
      <c r="D36" s="89">
        <f>MIN(D8:D33)</f>
        <v>4.4273999999999996</v>
      </c>
      <c r="E36" s="88"/>
      <c r="F36" s="89">
        <f>MIN(F8:F33)</f>
        <v>1.5846</v>
      </c>
      <c r="G36" s="88"/>
      <c r="H36" s="89">
        <f>MIN(H8:H33)</f>
        <v>2.4914000000000001</v>
      </c>
      <c r="I36" s="88"/>
      <c r="J36" s="89">
        <f>MIN(J8:J33)</f>
        <v>3.2004000000000001</v>
      </c>
      <c r="K36" s="88"/>
      <c r="L36" s="89">
        <f>MIN(L8:L33)</f>
        <v>4.3090000000000002</v>
      </c>
      <c r="M36" s="88"/>
      <c r="N36" s="89">
        <f>MIN(N8:N33)</f>
        <v>-7.6261999999999999</v>
      </c>
      <c r="O36" s="88"/>
      <c r="P36" s="89">
        <f>MIN(P8:P33)</f>
        <v>-3.2090000000000001</v>
      </c>
      <c r="Q36" s="88"/>
      <c r="R36" s="89">
        <f>MIN(R8:R33)</f>
        <v>4.4824999999999999</v>
      </c>
      <c r="S36" s="90"/>
    </row>
    <row r="37" spans="1:19" ht="15" thickBot="1" x14ac:dyDescent="0.35">
      <c r="A37" s="91" t="s">
        <v>29</v>
      </c>
      <c r="B37" s="92"/>
      <c r="C37" s="92"/>
      <c r="D37" s="93">
        <f>MAX(D8:D33)</f>
        <v>19.5444</v>
      </c>
      <c r="E37" s="92"/>
      <c r="F37" s="93">
        <f>MAX(F8:F33)</f>
        <v>17.427</v>
      </c>
      <c r="G37" s="92"/>
      <c r="H37" s="93">
        <f>MAX(H8:H33)</f>
        <v>20.5931</v>
      </c>
      <c r="I37" s="92"/>
      <c r="J37" s="93">
        <f>MAX(J8:J33)</f>
        <v>10.1266</v>
      </c>
      <c r="K37" s="92"/>
      <c r="L37" s="93">
        <f>MAX(L8:L33)</f>
        <v>11.152799999999999</v>
      </c>
      <c r="M37" s="92"/>
      <c r="N37" s="93">
        <f>MAX(N8:N33)</f>
        <v>9.3313000000000006</v>
      </c>
      <c r="O37" s="92"/>
      <c r="P37" s="93">
        <f>MAX(P8:P33)</f>
        <v>8.8301999999999996</v>
      </c>
      <c r="Q37" s="92"/>
      <c r="R37" s="93">
        <f>MAX(R8:R33)</f>
        <v>8.7055000000000007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1603</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1078</v>
      </c>
      <c r="B8" s="64">
        <f>VLOOKUP($A8,'Return Data'!$B$7:$R$2843,3,0)</f>
        <v>44315</v>
      </c>
      <c r="C8" s="65">
        <f>VLOOKUP($A8,'Return Data'!$B$7:$R$2843,4,0)</f>
        <v>25.6966</v>
      </c>
      <c r="D8" s="65">
        <f>VLOOKUP($A8,'Return Data'!$B$7:$R$2843,9,0)</f>
        <v>10.7386</v>
      </c>
      <c r="E8" s="66">
        <f>RANK(D8,D$8:D$42,0)</f>
        <v>10</v>
      </c>
      <c r="F8" s="65">
        <f>VLOOKUP($A8,'Return Data'!$B$7:$R$2843,10,0)</f>
        <v>11.0604</v>
      </c>
      <c r="G8" s="66">
        <f>RANK(F8,F$8:F$42,0)</f>
        <v>5</v>
      </c>
      <c r="H8" s="65">
        <f>VLOOKUP($A8,'Return Data'!$B$7:$R$2843,11,0)</f>
        <v>15.249000000000001</v>
      </c>
      <c r="I8" s="66">
        <f>RANK(H8,H$8:H$42,0)</f>
        <v>2</v>
      </c>
      <c r="J8" s="65">
        <f>VLOOKUP($A8,'Return Data'!$B$7:$R$2843,12,0)</f>
        <v>11.193099999999999</v>
      </c>
      <c r="K8" s="66">
        <f>RANK(J8,J$8:J$42,0)</f>
        <v>1</v>
      </c>
      <c r="L8" s="65">
        <f>VLOOKUP($A8,'Return Data'!$B$7:$R$2843,13,0)</f>
        <v>18.642800000000001</v>
      </c>
      <c r="M8" s="66">
        <f>RANK(L8,L$8:L$42,0)</f>
        <v>1</v>
      </c>
      <c r="N8" s="65">
        <f>VLOOKUP($A8,'Return Data'!$B$7:$R$2843,17,0)</f>
        <v>4.0735999999999999</v>
      </c>
      <c r="O8" s="66">
        <f>RANK(N8,N$8:N$42,0)</f>
        <v>23</v>
      </c>
      <c r="P8" s="65">
        <f>VLOOKUP($A8,'Return Data'!$B$7:$R$2843,14,0)</f>
        <v>4.2253999999999996</v>
      </c>
      <c r="Q8" s="66">
        <f>RANK(P8,P$8:P$42,0)</f>
        <v>23</v>
      </c>
      <c r="R8" s="65">
        <f>VLOOKUP($A8,'Return Data'!$B$7:$R$2843,16,0)</f>
        <v>8.0768000000000004</v>
      </c>
      <c r="S8" s="67">
        <f t="shared" ref="S8:S42" si="0">RANK(R8,R$8:R$42,0)</f>
        <v>19</v>
      </c>
    </row>
    <row r="9" spans="1:19" x14ac:dyDescent="0.3">
      <c r="A9" s="82" t="s">
        <v>1080</v>
      </c>
      <c r="B9" s="64">
        <f>VLOOKUP($A9,'Return Data'!$B$7:$R$2843,3,0)</f>
        <v>44315</v>
      </c>
      <c r="C9" s="65">
        <f>VLOOKUP($A9,'Return Data'!$B$7:$R$2843,4,0)</f>
        <v>1.3931</v>
      </c>
      <c r="D9" s="65"/>
      <c r="E9" s="66"/>
      <c r="F9" s="65"/>
      <c r="G9" s="66"/>
      <c r="H9" s="65"/>
      <c r="I9" s="66"/>
      <c r="J9" s="65"/>
      <c r="K9" s="66"/>
      <c r="L9" s="65"/>
      <c r="M9" s="66"/>
      <c r="N9" s="65"/>
      <c r="O9" s="66"/>
      <c r="P9" s="65"/>
      <c r="Q9" s="66"/>
      <c r="R9" s="65">
        <f>VLOOKUP($A9,'Return Data'!$B$7:$R$2843,16,0)</f>
        <v>-17.442900000000002</v>
      </c>
      <c r="S9" s="67">
        <f t="shared" si="0"/>
        <v>34</v>
      </c>
    </row>
    <row r="10" spans="1:19" x14ac:dyDescent="0.3">
      <c r="A10" s="82" t="s">
        <v>1082</v>
      </c>
      <c r="B10" s="64">
        <f>VLOOKUP($A10,'Return Data'!$B$7:$R$2843,3,0)</f>
        <v>44315</v>
      </c>
      <c r="C10" s="65">
        <f>VLOOKUP($A10,'Return Data'!$B$7:$R$2843,4,0)</f>
        <v>22.7437</v>
      </c>
      <c r="D10" s="65">
        <f>VLOOKUP($A10,'Return Data'!$B$7:$R$2843,9,0)</f>
        <v>11.0298</v>
      </c>
      <c r="E10" s="66">
        <f t="shared" ref="E10:E42" si="1">RANK(D10,D$8:D$42,0)</f>
        <v>5</v>
      </c>
      <c r="F10" s="65">
        <f>VLOOKUP($A10,'Return Data'!$B$7:$R$2843,10,0)</f>
        <v>5.8169000000000004</v>
      </c>
      <c r="G10" s="66">
        <f t="shared" ref="G10:G42" si="2">RANK(F10,F$8:F$42,0)</f>
        <v>7</v>
      </c>
      <c r="H10" s="65">
        <f>VLOOKUP($A10,'Return Data'!$B$7:$R$2843,11,0)</f>
        <v>6.4333</v>
      </c>
      <c r="I10" s="66">
        <f t="shared" ref="I10:I42" si="3">RANK(H10,H$8:H$42,0)</f>
        <v>5</v>
      </c>
      <c r="J10" s="65">
        <f>VLOOKUP($A10,'Return Data'!$B$7:$R$2843,12,0)</f>
        <v>8.0310000000000006</v>
      </c>
      <c r="K10" s="66">
        <f t="shared" ref="K10:K19" si="4">RANK(J10,J$8:J$42,0)</f>
        <v>6</v>
      </c>
      <c r="L10" s="65">
        <f>VLOOKUP($A10,'Return Data'!$B$7:$R$2843,13,0)</f>
        <v>10.617900000000001</v>
      </c>
      <c r="M10" s="66">
        <f t="shared" ref="M10:M19" si="5">RANK(L10,L$8:L$42,0)</f>
        <v>7</v>
      </c>
      <c r="N10" s="65">
        <f>VLOOKUP($A10,'Return Data'!$B$7:$R$2843,17,0)</f>
        <v>8.8694000000000006</v>
      </c>
      <c r="O10" s="66">
        <f t="shared" ref="O10:O19" si="6">RANK(N10,N$8:N$42,0)</f>
        <v>18</v>
      </c>
      <c r="P10" s="65">
        <f>VLOOKUP($A10,'Return Data'!$B$7:$R$2843,14,0)</f>
        <v>8.7272999999999996</v>
      </c>
      <c r="Q10" s="66">
        <f t="shared" ref="Q10:Q19" si="7">RANK(P10,P$8:P$42,0)</f>
        <v>15</v>
      </c>
      <c r="R10" s="65">
        <f>VLOOKUP($A10,'Return Data'!$B$7:$R$2843,16,0)</f>
        <v>9.3010999999999999</v>
      </c>
      <c r="S10" s="67">
        <f t="shared" si="0"/>
        <v>3</v>
      </c>
    </row>
    <row r="11" spans="1:19" x14ac:dyDescent="0.3">
      <c r="A11" s="82" t="s">
        <v>1085</v>
      </c>
      <c r="B11" s="64">
        <f>VLOOKUP($A11,'Return Data'!$B$7:$R$2843,3,0)</f>
        <v>44315</v>
      </c>
      <c r="C11" s="65">
        <f>VLOOKUP($A11,'Return Data'!$B$7:$R$2843,4,0)</f>
        <v>15.7807</v>
      </c>
      <c r="D11" s="65">
        <f>VLOOKUP($A11,'Return Data'!$B$7:$R$2843,9,0)</f>
        <v>9.81</v>
      </c>
      <c r="E11" s="66">
        <f t="shared" si="1"/>
        <v>18</v>
      </c>
      <c r="F11" s="65">
        <f>VLOOKUP($A11,'Return Data'!$B$7:$R$2843,10,0)</f>
        <v>1.9548000000000001</v>
      </c>
      <c r="G11" s="66">
        <f t="shared" si="2"/>
        <v>21</v>
      </c>
      <c r="H11" s="65">
        <f>VLOOKUP($A11,'Return Data'!$B$7:$R$2843,11,0)</f>
        <v>2.9805999999999999</v>
      </c>
      <c r="I11" s="66">
        <f t="shared" si="3"/>
        <v>18</v>
      </c>
      <c r="J11" s="65">
        <f>VLOOKUP($A11,'Return Data'!$B$7:$R$2843,12,0)</f>
        <v>3.4750000000000001</v>
      </c>
      <c r="K11" s="66">
        <f t="shared" si="4"/>
        <v>21</v>
      </c>
      <c r="L11" s="65">
        <f>VLOOKUP($A11,'Return Data'!$B$7:$R$2843,13,0)</f>
        <v>6.2187000000000001</v>
      </c>
      <c r="M11" s="66">
        <f t="shared" si="5"/>
        <v>22</v>
      </c>
      <c r="N11" s="65">
        <f>VLOOKUP($A11,'Return Data'!$B$7:$R$2843,17,0)</f>
        <v>2.4018000000000002</v>
      </c>
      <c r="O11" s="66">
        <f t="shared" si="6"/>
        <v>26</v>
      </c>
      <c r="P11" s="65">
        <f>VLOOKUP($A11,'Return Data'!$B$7:$R$2843,14,0)</f>
        <v>3.4887999999999999</v>
      </c>
      <c r="Q11" s="66">
        <f t="shared" si="7"/>
        <v>25</v>
      </c>
      <c r="R11" s="65">
        <f>VLOOKUP($A11,'Return Data'!$B$7:$R$2843,16,0)</f>
        <v>6.5731999999999999</v>
      </c>
      <c r="S11" s="67">
        <f t="shared" si="0"/>
        <v>26</v>
      </c>
    </row>
    <row r="12" spans="1:19" x14ac:dyDescent="0.3">
      <c r="A12" s="82" t="s">
        <v>1086</v>
      </c>
      <c r="B12" s="64">
        <f>VLOOKUP($A12,'Return Data'!$B$7:$R$2843,3,0)</f>
        <v>44315</v>
      </c>
      <c r="C12" s="65">
        <f>VLOOKUP($A12,'Return Data'!$B$7:$R$2843,4,0)</f>
        <v>66.841700000000003</v>
      </c>
      <c r="D12" s="65">
        <f>VLOOKUP($A12,'Return Data'!$B$7:$R$2843,9,0)</f>
        <v>7.7209000000000003</v>
      </c>
      <c r="E12" s="66">
        <f t="shared" si="1"/>
        <v>26</v>
      </c>
      <c r="F12" s="65">
        <f>VLOOKUP($A12,'Return Data'!$B$7:$R$2843,10,0)</f>
        <v>2.1360000000000001</v>
      </c>
      <c r="G12" s="66">
        <f t="shared" si="2"/>
        <v>19</v>
      </c>
      <c r="H12" s="65">
        <f>VLOOKUP($A12,'Return Data'!$B$7:$R$2843,11,0)</f>
        <v>3.7303999999999999</v>
      </c>
      <c r="I12" s="66">
        <f t="shared" si="3"/>
        <v>12</v>
      </c>
      <c r="J12" s="65">
        <f>VLOOKUP($A12,'Return Data'!$B$7:$R$2843,12,0)</f>
        <v>4.6077000000000004</v>
      </c>
      <c r="K12" s="66">
        <f t="shared" si="4"/>
        <v>12</v>
      </c>
      <c r="L12" s="65">
        <f>VLOOKUP($A12,'Return Data'!$B$7:$R$2843,13,0)</f>
        <v>8.7941000000000003</v>
      </c>
      <c r="M12" s="66">
        <f t="shared" si="5"/>
        <v>13</v>
      </c>
      <c r="N12" s="65">
        <f>VLOOKUP($A12,'Return Data'!$B$7:$R$2843,17,0)</f>
        <v>5.8205</v>
      </c>
      <c r="O12" s="66">
        <f t="shared" si="6"/>
        <v>22</v>
      </c>
      <c r="P12" s="65">
        <f>VLOOKUP($A12,'Return Data'!$B$7:$R$2843,14,0)</f>
        <v>5.6355000000000004</v>
      </c>
      <c r="Q12" s="66">
        <f t="shared" si="7"/>
        <v>21</v>
      </c>
      <c r="R12" s="65">
        <f>VLOOKUP($A12,'Return Data'!$B$7:$R$2843,16,0)</f>
        <v>7.5180999999999996</v>
      </c>
      <c r="S12" s="67">
        <f t="shared" si="0"/>
        <v>24</v>
      </c>
    </row>
    <row r="13" spans="1:19" x14ac:dyDescent="0.3">
      <c r="A13" s="82" t="s">
        <v>1091</v>
      </c>
      <c r="B13" s="64">
        <f>VLOOKUP($A13,'Return Data'!$B$7:$R$2843,3,0)</f>
        <v>44315</v>
      </c>
      <c r="C13" s="65">
        <f>VLOOKUP($A13,'Return Data'!$B$7:$R$2843,4,0)</f>
        <v>24.813600000000001</v>
      </c>
      <c r="D13" s="65">
        <f>VLOOKUP($A13,'Return Data'!$B$7:$R$2843,9,0)</f>
        <v>23.511600000000001</v>
      </c>
      <c r="E13" s="66">
        <f t="shared" si="1"/>
        <v>1</v>
      </c>
      <c r="F13" s="65">
        <f>VLOOKUP($A13,'Return Data'!$B$7:$R$2843,10,0)</f>
        <v>20.405799999999999</v>
      </c>
      <c r="G13" s="66">
        <f t="shared" si="2"/>
        <v>1</v>
      </c>
      <c r="H13" s="65">
        <f>VLOOKUP($A13,'Return Data'!$B$7:$R$2843,11,0)</f>
        <v>24.764600000000002</v>
      </c>
      <c r="I13" s="66">
        <f t="shared" si="3"/>
        <v>1</v>
      </c>
      <c r="J13" s="65">
        <f>VLOOKUP($A13,'Return Data'!$B$7:$R$2843,12,0)</f>
        <v>8.6517999999999997</v>
      </c>
      <c r="K13" s="66">
        <f t="shared" si="4"/>
        <v>4</v>
      </c>
      <c r="L13" s="65">
        <f>VLOOKUP($A13,'Return Data'!$B$7:$R$2843,13,0)</f>
        <v>12.4726</v>
      </c>
      <c r="M13" s="66">
        <f t="shared" si="5"/>
        <v>3</v>
      </c>
      <c r="N13" s="65">
        <f>VLOOKUP($A13,'Return Data'!$B$7:$R$2843,17,0)</f>
        <v>3.2614999999999998</v>
      </c>
      <c r="O13" s="66">
        <f t="shared" si="6"/>
        <v>24</v>
      </c>
      <c r="P13" s="65">
        <f>VLOOKUP($A13,'Return Data'!$B$7:$R$2843,14,0)</f>
        <v>4.8686999999999996</v>
      </c>
      <c r="Q13" s="66">
        <f t="shared" si="7"/>
        <v>22</v>
      </c>
      <c r="R13" s="65">
        <f>VLOOKUP($A13,'Return Data'!$B$7:$R$2843,16,0)</f>
        <v>8.1006</v>
      </c>
      <c r="S13" s="67">
        <f t="shared" si="0"/>
        <v>18</v>
      </c>
    </row>
    <row r="14" spans="1:19" x14ac:dyDescent="0.3">
      <c r="A14" s="82" t="s">
        <v>1093</v>
      </c>
      <c r="B14" s="64">
        <f>VLOOKUP($A14,'Return Data'!$B$7:$R$2843,3,0)</f>
        <v>44315</v>
      </c>
      <c r="C14" s="65">
        <f>VLOOKUP($A14,'Return Data'!$B$7:$R$2843,4,0)</f>
        <v>46.019100000000002</v>
      </c>
      <c r="D14" s="65">
        <f>VLOOKUP($A14,'Return Data'!$B$7:$R$2843,9,0)</f>
        <v>9.5198</v>
      </c>
      <c r="E14" s="66">
        <f t="shared" si="1"/>
        <v>19</v>
      </c>
      <c r="F14" s="65">
        <f>VLOOKUP($A14,'Return Data'!$B$7:$R$2843,10,0)</f>
        <v>4.4349999999999996</v>
      </c>
      <c r="G14" s="66">
        <f t="shared" si="2"/>
        <v>11</v>
      </c>
      <c r="H14" s="65">
        <f>VLOOKUP($A14,'Return Data'!$B$7:$R$2843,11,0)</f>
        <v>5.8577000000000004</v>
      </c>
      <c r="I14" s="66">
        <f t="shared" si="3"/>
        <v>6</v>
      </c>
      <c r="J14" s="65">
        <f>VLOOKUP($A14,'Return Data'!$B$7:$R$2843,12,0)</f>
        <v>8.1029</v>
      </c>
      <c r="K14" s="66">
        <f t="shared" si="4"/>
        <v>5</v>
      </c>
      <c r="L14" s="65">
        <f>VLOOKUP($A14,'Return Data'!$B$7:$R$2843,13,0)</f>
        <v>10.9937</v>
      </c>
      <c r="M14" s="66">
        <f t="shared" si="5"/>
        <v>6</v>
      </c>
      <c r="N14" s="65">
        <f>VLOOKUP($A14,'Return Data'!$B$7:$R$2843,17,0)</f>
        <v>9.6534999999999993</v>
      </c>
      <c r="O14" s="66">
        <f t="shared" si="6"/>
        <v>13</v>
      </c>
      <c r="P14" s="65">
        <f>VLOOKUP($A14,'Return Data'!$B$7:$R$2843,14,0)</f>
        <v>9.0236000000000001</v>
      </c>
      <c r="Q14" s="66">
        <f t="shared" si="7"/>
        <v>12</v>
      </c>
      <c r="R14" s="65">
        <f>VLOOKUP($A14,'Return Data'!$B$7:$R$2843,16,0)</f>
        <v>8.8675999999999995</v>
      </c>
      <c r="S14" s="67">
        <f t="shared" si="0"/>
        <v>10</v>
      </c>
    </row>
    <row r="15" spans="1:19" x14ac:dyDescent="0.3">
      <c r="A15" s="82" t="s">
        <v>1095</v>
      </c>
      <c r="B15" s="64">
        <f>VLOOKUP($A15,'Return Data'!$B$7:$R$2843,3,0)</f>
        <v>44315</v>
      </c>
      <c r="C15" s="65">
        <f>VLOOKUP($A15,'Return Data'!$B$7:$R$2843,4,0)</f>
        <v>36.564900000000002</v>
      </c>
      <c r="D15" s="65">
        <f>VLOOKUP($A15,'Return Data'!$B$7:$R$2843,9,0)</f>
        <v>10.905200000000001</v>
      </c>
      <c r="E15" s="66">
        <f t="shared" si="1"/>
        <v>7</v>
      </c>
      <c r="F15" s="65">
        <f>VLOOKUP($A15,'Return Data'!$B$7:$R$2843,10,0)</f>
        <v>7.1261999999999999</v>
      </c>
      <c r="G15" s="66">
        <f t="shared" si="2"/>
        <v>6</v>
      </c>
      <c r="H15" s="65">
        <f>VLOOKUP($A15,'Return Data'!$B$7:$R$2843,11,0)</f>
        <v>7.0427999999999997</v>
      </c>
      <c r="I15" s="66">
        <f t="shared" si="3"/>
        <v>4</v>
      </c>
      <c r="J15" s="65">
        <f>VLOOKUP($A15,'Return Data'!$B$7:$R$2843,12,0)</f>
        <v>8.8861000000000008</v>
      </c>
      <c r="K15" s="66">
        <f t="shared" si="4"/>
        <v>3</v>
      </c>
      <c r="L15" s="65">
        <f>VLOOKUP($A15,'Return Data'!$B$7:$R$2843,13,0)</f>
        <v>12.2645</v>
      </c>
      <c r="M15" s="66">
        <f t="shared" si="5"/>
        <v>4</v>
      </c>
      <c r="N15" s="65">
        <f>VLOOKUP($A15,'Return Data'!$B$7:$R$2843,17,0)</f>
        <v>10.3847</v>
      </c>
      <c r="O15" s="66">
        <f t="shared" si="6"/>
        <v>9</v>
      </c>
      <c r="P15" s="65">
        <f>VLOOKUP($A15,'Return Data'!$B$7:$R$2843,14,0)</f>
        <v>9.0614000000000008</v>
      </c>
      <c r="Q15" s="66">
        <f t="shared" si="7"/>
        <v>10</v>
      </c>
      <c r="R15" s="65">
        <f>VLOOKUP($A15,'Return Data'!$B$7:$R$2843,16,0)</f>
        <v>9.1853999999999996</v>
      </c>
      <c r="S15" s="67">
        <f t="shared" si="0"/>
        <v>5</v>
      </c>
    </row>
    <row r="16" spans="1:19" x14ac:dyDescent="0.3">
      <c r="A16" s="82" t="s">
        <v>1096</v>
      </c>
      <c r="B16" s="64">
        <f>VLOOKUP($A16,'Return Data'!$B$7:$R$2843,3,0)</f>
        <v>44315</v>
      </c>
      <c r="C16" s="65">
        <f>VLOOKUP($A16,'Return Data'!$B$7:$R$2843,4,0)</f>
        <v>38.991900000000001</v>
      </c>
      <c r="D16" s="65">
        <f>VLOOKUP($A16,'Return Data'!$B$7:$R$2843,9,0)</f>
        <v>10.236800000000001</v>
      </c>
      <c r="E16" s="66">
        <f t="shared" si="1"/>
        <v>13</v>
      </c>
      <c r="F16" s="65">
        <f>VLOOKUP($A16,'Return Data'!$B$7:$R$2843,10,0)</f>
        <v>1.5494000000000001</v>
      </c>
      <c r="G16" s="66">
        <f t="shared" si="2"/>
        <v>22</v>
      </c>
      <c r="H16" s="65">
        <f>VLOOKUP($A16,'Return Data'!$B$7:$R$2843,11,0)</f>
        <v>2.9885000000000002</v>
      </c>
      <c r="I16" s="66">
        <f t="shared" si="3"/>
        <v>17</v>
      </c>
      <c r="J16" s="65">
        <f>VLOOKUP($A16,'Return Data'!$B$7:$R$2843,12,0)</f>
        <v>3.8801999999999999</v>
      </c>
      <c r="K16" s="66">
        <f t="shared" si="4"/>
        <v>17</v>
      </c>
      <c r="L16" s="65">
        <f>VLOOKUP($A16,'Return Data'!$B$7:$R$2843,13,0)</f>
        <v>7.3789999999999996</v>
      </c>
      <c r="M16" s="66">
        <f t="shared" si="5"/>
        <v>17</v>
      </c>
      <c r="N16" s="65">
        <f>VLOOKUP($A16,'Return Data'!$B$7:$R$2843,17,0)</f>
        <v>9.3902999999999999</v>
      </c>
      <c r="O16" s="66">
        <f t="shared" si="6"/>
        <v>14</v>
      </c>
      <c r="P16" s="65">
        <f>VLOOKUP($A16,'Return Data'!$B$7:$R$2843,14,0)</f>
        <v>9.0511999999999997</v>
      </c>
      <c r="Q16" s="66">
        <f t="shared" si="7"/>
        <v>11</v>
      </c>
      <c r="R16" s="65">
        <f>VLOOKUP($A16,'Return Data'!$B$7:$R$2843,16,0)</f>
        <v>8.5629000000000008</v>
      </c>
      <c r="S16" s="67">
        <f t="shared" si="0"/>
        <v>16</v>
      </c>
    </row>
    <row r="17" spans="1:19" x14ac:dyDescent="0.3">
      <c r="A17" s="82" t="s">
        <v>1101</v>
      </c>
      <c r="B17" s="64">
        <f>VLOOKUP($A17,'Return Data'!$B$7:$R$2843,3,0)</f>
        <v>44315</v>
      </c>
      <c r="C17" s="65">
        <f>VLOOKUP($A17,'Return Data'!$B$7:$R$2843,4,0)</f>
        <v>18.617799999999999</v>
      </c>
      <c r="D17" s="65">
        <f>VLOOKUP($A17,'Return Data'!$B$7:$R$2843,9,0)</f>
        <v>10.022</v>
      </c>
      <c r="E17" s="66">
        <f t="shared" si="1"/>
        <v>15</v>
      </c>
      <c r="F17" s="65">
        <f>VLOOKUP($A17,'Return Data'!$B$7:$R$2843,10,0)</f>
        <v>2.8451</v>
      </c>
      <c r="G17" s="66">
        <f t="shared" si="2"/>
        <v>14</v>
      </c>
      <c r="H17" s="65">
        <f>VLOOKUP($A17,'Return Data'!$B$7:$R$2843,11,0)</f>
        <v>5.0454999999999997</v>
      </c>
      <c r="I17" s="66">
        <f t="shared" si="3"/>
        <v>8</v>
      </c>
      <c r="J17" s="65">
        <f>VLOOKUP($A17,'Return Data'!$B$7:$R$2843,12,0)</f>
        <v>7.8238000000000003</v>
      </c>
      <c r="K17" s="66">
        <f t="shared" si="4"/>
        <v>7</v>
      </c>
      <c r="L17" s="65">
        <f>VLOOKUP($A17,'Return Data'!$B$7:$R$2843,13,0)</f>
        <v>12.6747</v>
      </c>
      <c r="M17" s="66">
        <f t="shared" si="5"/>
        <v>2</v>
      </c>
      <c r="N17" s="65">
        <f>VLOOKUP($A17,'Return Data'!$B$7:$R$2843,17,0)</f>
        <v>7.8418000000000001</v>
      </c>
      <c r="O17" s="66">
        <f t="shared" si="6"/>
        <v>20</v>
      </c>
      <c r="P17" s="65">
        <f>VLOOKUP($A17,'Return Data'!$B$7:$R$2843,14,0)</f>
        <v>7.6303000000000001</v>
      </c>
      <c r="Q17" s="66">
        <f t="shared" si="7"/>
        <v>19</v>
      </c>
      <c r="R17" s="65">
        <f>VLOOKUP($A17,'Return Data'!$B$7:$R$2843,16,0)</f>
        <v>9.1319999999999997</v>
      </c>
      <c r="S17" s="67">
        <f t="shared" si="0"/>
        <v>6</v>
      </c>
    </row>
    <row r="18" spans="1:19" x14ac:dyDescent="0.3">
      <c r="A18" s="82" t="s">
        <v>1102</v>
      </c>
      <c r="B18" s="64">
        <f>VLOOKUP($A18,'Return Data'!$B$7:$R$2843,3,0)</f>
        <v>44315</v>
      </c>
      <c r="C18" s="65">
        <f>VLOOKUP($A18,'Return Data'!$B$7:$R$2843,4,0)</f>
        <v>16.793299999999999</v>
      </c>
      <c r="D18" s="65">
        <f>VLOOKUP($A18,'Return Data'!$B$7:$R$2843,9,0)</f>
        <v>8.8818999999999999</v>
      </c>
      <c r="E18" s="66">
        <f t="shared" si="1"/>
        <v>24</v>
      </c>
      <c r="F18" s="65">
        <f>VLOOKUP($A18,'Return Data'!$B$7:$R$2843,10,0)</f>
        <v>5.3338999999999999</v>
      </c>
      <c r="G18" s="66">
        <f t="shared" si="2"/>
        <v>8</v>
      </c>
      <c r="H18" s="65">
        <f>VLOOKUP($A18,'Return Data'!$B$7:$R$2843,11,0)</f>
        <v>7.9717000000000002</v>
      </c>
      <c r="I18" s="66">
        <f t="shared" si="3"/>
        <v>3</v>
      </c>
      <c r="J18" s="65">
        <f>VLOOKUP($A18,'Return Data'!$B$7:$R$2843,12,0)</f>
        <v>9.6112000000000002</v>
      </c>
      <c r="K18" s="66">
        <f t="shared" si="4"/>
        <v>2</v>
      </c>
      <c r="L18" s="65">
        <f>VLOOKUP($A18,'Return Data'!$B$7:$R$2843,13,0)</f>
        <v>11.696199999999999</v>
      </c>
      <c r="M18" s="66">
        <f t="shared" si="5"/>
        <v>5</v>
      </c>
      <c r="N18" s="65">
        <f>VLOOKUP($A18,'Return Data'!$B$7:$R$2843,17,0)</f>
        <v>9.2826000000000004</v>
      </c>
      <c r="O18" s="66">
        <f t="shared" si="6"/>
        <v>15</v>
      </c>
      <c r="P18" s="65">
        <f>VLOOKUP($A18,'Return Data'!$B$7:$R$2843,14,0)</f>
        <v>8.2011000000000003</v>
      </c>
      <c r="Q18" s="66">
        <f t="shared" si="7"/>
        <v>17</v>
      </c>
      <c r="R18" s="65">
        <f>VLOOKUP($A18,'Return Data'!$B$7:$R$2843,16,0)</f>
        <v>8.6608999999999998</v>
      </c>
      <c r="S18" s="67">
        <f t="shared" si="0"/>
        <v>15</v>
      </c>
    </row>
    <row r="19" spans="1:19" x14ac:dyDescent="0.3">
      <c r="A19" s="82" t="s">
        <v>1105</v>
      </c>
      <c r="B19" s="64">
        <f>VLOOKUP($A19,'Return Data'!$B$7:$R$2843,3,0)</f>
        <v>44315</v>
      </c>
      <c r="C19" s="65">
        <f>VLOOKUP($A19,'Return Data'!$B$7:$R$2843,4,0)</f>
        <v>11.3842</v>
      </c>
      <c r="D19" s="65">
        <f>VLOOKUP($A19,'Return Data'!$B$7:$R$2843,9,0)</f>
        <v>7.7887000000000004</v>
      </c>
      <c r="E19" s="66">
        <f t="shared" si="1"/>
        <v>25</v>
      </c>
      <c r="F19" s="65">
        <f>VLOOKUP($A19,'Return Data'!$B$7:$R$2843,10,0)</f>
        <v>5.1043000000000003</v>
      </c>
      <c r="G19" s="66">
        <f t="shared" si="2"/>
        <v>9</v>
      </c>
      <c r="H19" s="65">
        <f>VLOOKUP($A19,'Return Data'!$B$7:$R$2843,11,0)</f>
        <v>5.5768000000000004</v>
      </c>
      <c r="I19" s="66">
        <f t="shared" si="3"/>
        <v>7</v>
      </c>
      <c r="J19" s="65">
        <f>VLOOKUP($A19,'Return Data'!$B$7:$R$2843,12,0)</f>
        <v>4.0735999999999999</v>
      </c>
      <c r="K19" s="66">
        <f t="shared" si="4"/>
        <v>15</v>
      </c>
      <c r="L19" s="65">
        <f>VLOOKUP($A19,'Return Data'!$B$7:$R$2843,13,0)</f>
        <v>4.1717000000000004</v>
      </c>
      <c r="M19" s="66">
        <f t="shared" si="5"/>
        <v>29</v>
      </c>
      <c r="N19" s="65">
        <f>VLOOKUP($A19,'Return Data'!$B$7:$R$2843,17,0)</f>
        <v>-13.7615</v>
      </c>
      <c r="O19" s="66">
        <f t="shared" si="6"/>
        <v>30</v>
      </c>
      <c r="P19" s="65">
        <f>VLOOKUP($A19,'Return Data'!$B$7:$R$2843,14,0)</f>
        <v>-7.5427999999999997</v>
      </c>
      <c r="Q19" s="66">
        <f t="shared" si="7"/>
        <v>29</v>
      </c>
      <c r="R19" s="65">
        <f>VLOOKUP($A19,'Return Data'!$B$7:$R$2843,16,0)</f>
        <v>1.9116</v>
      </c>
      <c r="S19" s="67">
        <f t="shared" si="0"/>
        <v>30</v>
      </c>
    </row>
    <row r="20" spans="1:19" x14ac:dyDescent="0.3">
      <c r="A20" s="82" t="s">
        <v>1107</v>
      </c>
      <c r="B20" s="64">
        <f>VLOOKUP($A20,'Return Data'!$B$7:$R$2843,3,0)</f>
        <v>44315</v>
      </c>
      <c r="C20" s="65">
        <f>VLOOKUP($A20,'Return Data'!$B$7:$R$2843,4,0)</f>
        <v>4.41E-2</v>
      </c>
      <c r="D20" s="65">
        <f>VLOOKUP($A20,'Return Data'!$B$7:$R$2843,9,0)</f>
        <v>9.8263999999999996</v>
      </c>
      <c r="E20" s="66">
        <f t="shared" si="1"/>
        <v>17</v>
      </c>
      <c r="F20" s="65">
        <f>VLOOKUP($A20,'Return Data'!$B$7:$R$2843,10,0)</f>
        <v>11.344200000000001</v>
      </c>
      <c r="G20" s="66">
        <f t="shared" si="2"/>
        <v>4</v>
      </c>
      <c r="H20" s="65">
        <f>VLOOKUP($A20,'Return Data'!$B$7:$R$2843,11,0)</f>
        <v>-41.766100000000002</v>
      </c>
      <c r="I20" s="66">
        <f t="shared" si="3"/>
        <v>34</v>
      </c>
      <c r="J20" s="65"/>
      <c r="K20" s="66"/>
      <c r="L20" s="65"/>
      <c r="M20" s="66"/>
      <c r="N20" s="65"/>
      <c r="O20" s="66"/>
      <c r="P20" s="65"/>
      <c r="Q20" s="66"/>
      <c r="R20" s="65">
        <f>VLOOKUP($A20,'Return Data'!$B$7:$R$2843,16,0)</f>
        <v>-16.5931</v>
      </c>
      <c r="S20" s="67">
        <f t="shared" si="0"/>
        <v>33</v>
      </c>
    </row>
    <row r="21" spans="1:19" x14ac:dyDescent="0.3">
      <c r="A21" s="82" t="s">
        <v>1110</v>
      </c>
      <c r="B21" s="64">
        <f>VLOOKUP($A21,'Return Data'!$B$7:$R$2843,3,0)</f>
        <v>44315</v>
      </c>
      <c r="C21" s="65">
        <f>VLOOKUP($A21,'Return Data'!$B$7:$R$2843,4,0)</f>
        <v>41.803600000000003</v>
      </c>
      <c r="D21" s="65">
        <f>VLOOKUP($A21,'Return Data'!$B$7:$R$2843,9,0)</f>
        <v>9.1920000000000002</v>
      </c>
      <c r="E21" s="66">
        <f t="shared" si="1"/>
        <v>22</v>
      </c>
      <c r="F21" s="65">
        <f>VLOOKUP($A21,'Return Data'!$B$7:$R$2843,10,0)</f>
        <v>2.8085</v>
      </c>
      <c r="G21" s="66">
        <f t="shared" si="2"/>
        <v>15</v>
      </c>
      <c r="H21" s="65">
        <f>VLOOKUP($A21,'Return Data'!$B$7:$R$2843,11,0)</f>
        <v>4.1738999999999997</v>
      </c>
      <c r="I21" s="66">
        <f t="shared" si="3"/>
        <v>10</v>
      </c>
      <c r="J21" s="65">
        <f>VLOOKUP($A21,'Return Data'!$B$7:$R$2843,12,0)</f>
        <v>6.8402000000000003</v>
      </c>
      <c r="K21" s="66">
        <f>RANK(J21,J$8:J$42,0)</f>
        <v>8</v>
      </c>
      <c r="L21" s="65">
        <f>VLOOKUP($A21,'Return Data'!$B$7:$R$2843,13,0)</f>
        <v>10.5</v>
      </c>
      <c r="M21" s="66">
        <f>RANK(L21,L$8:L$42,0)</f>
        <v>8</v>
      </c>
      <c r="N21" s="65">
        <f>VLOOKUP($A21,'Return Data'!$B$7:$R$2843,17,0)</f>
        <v>11.023400000000001</v>
      </c>
      <c r="O21" s="66">
        <f>RANK(N21,N$8:N$42,0)</f>
        <v>3</v>
      </c>
      <c r="P21" s="65">
        <f>VLOOKUP($A21,'Return Data'!$B$7:$R$2843,14,0)</f>
        <v>10.0549</v>
      </c>
      <c r="Q21" s="66">
        <f>RANK(P21,P$8:P$42,0)</f>
        <v>5</v>
      </c>
      <c r="R21" s="65">
        <f>VLOOKUP($A21,'Return Data'!$B$7:$R$2843,16,0)</f>
        <v>10.0685</v>
      </c>
      <c r="S21" s="67">
        <f t="shared" si="0"/>
        <v>2</v>
      </c>
    </row>
    <row r="22" spans="1:19" x14ac:dyDescent="0.3">
      <c r="A22" s="82" t="s">
        <v>1113</v>
      </c>
      <c r="B22" s="64">
        <f>VLOOKUP($A22,'Return Data'!$B$7:$R$2843,3,0)</f>
        <v>44315</v>
      </c>
      <c r="C22" s="65">
        <f>VLOOKUP($A22,'Return Data'!$B$7:$R$2843,4,0)</f>
        <v>62.386699999999998</v>
      </c>
      <c r="D22" s="65">
        <f>VLOOKUP($A22,'Return Data'!$B$7:$R$2843,9,0)</f>
        <v>9.375</v>
      </c>
      <c r="E22" s="66">
        <f t="shared" si="1"/>
        <v>20</v>
      </c>
      <c r="F22" s="65">
        <f>VLOOKUP($A22,'Return Data'!$B$7:$R$2843,10,0)</f>
        <v>2.6473</v>
      </c>
      <c r="G22" s="66">
        <f t="shared" si="2"/>
        <v>16</v>
      </c>
      <c r="H22" s="65">
        <f>VLOOKUP($A22,'Return Data'!$B$7:$R$2843,11,0)</f>
        <v>2.5082</v>
      </c>
      <c r="I22" s="66">
        <f t="shared" si="3"/>
        <v>22</v>
      </c>
      <c r="J22" s="65">
        <f>VLOOKUP($A22,'Return Data'!$B$7:$R$2843,12,0)</f>
        <v>3.2421000000000002</v>
      </c>
      <c r="K22" s="66">
        <f>RANK(J22,J$8:J$42,0)</f>
        <v>22</v>
      </c>
      <c r="L22" s="65">
        <f>VLOOKUP($A22,'Return Data'!$B$7:$R$2843,13,0)</f>
        <v>7.2003000000000004</v>
      </c>
      <c r="M22" s="66">
        <f>RANK(L22,L$8:L$42,0)</f>
        <v>18</v>
      </c>
      <c r="N22" s="65">
        <f>VLOOKUP($A22,'Return Data'!$B$7:$R$2843,17,0)</f>
        <v>7.0678000000000001</v>
      </c>
      <c r="O22" s="66">
        <f>RANK(N22,N$8:N$42,0)</f>
        <v>21</v>
      </c>
      <c r="P22" s="65">
        <f>VLOOKUP($A22,'Return Data'!$B$7:$R$2843,14,0)</f>
        <v>7.0652999999999997</v>
      </c>
      <c r="Q22" s="66">
        <f>RANK(P22,P$8:P$42,0)</f>
        <v>20</v>
      </c>
      <c r="R22" s="65">
        <f>VLOOKUP($A22,'Return Data'!$B$7:$R$2843,16,0)</f>
        <v>7.8163999999999998</v>
      </c>
      <c r="S22" s="67">
        <f t="shared" si="0"/>
        <v>21</v>
      </c>
    </row>
    <row r="23" spans="1:19" x14ac:dyDescent="0.3">
      <c r="A23" s="82" t="s">
        <v>1114</v>
      </c>
      <c r="B23" s="64">
        <f>VLOOKUP($A23,'Return Data'!$B$7:$R$2843,3,0)</f>
        <v>44315</v>
      </c>
      <c r="C23" s="65">
        <f>VLOOKUP($A23,'Return Data'!$B$7:$R$2843,4,0)</f>
        <v>30.8216</v>
      </c>
      <c r="D23" s="65">
        <f>VLOOKUP($A23,'Return Data'!$B$7:$R$2843,9,0)</f>
        <v>10.4595</v>
      </c>
      <c r="E23" s="66">
        <f t="shared" si="1"/>
        <v>11</v>
      </c>
      <c r="F23" s="65">
        <f>VLOOKUP($A23,'Return Data'!$B$7:$R$2843,10,0)</f>
        <v>4.7713999999999999</v>
      </c>
      <c r="G23" s="66">
        <f t="shared" si="2"/>
        <v>10</v>
      </c>
      <c r="H23" s="65">
        <f>VLOOKUP($A23,'Return Data'!$B$7:$R$2843,11,0)</f>
        <v>4.9977</v>
      </c>
      <c r="I23" s="66">
        <f t="shared" si="3"/>
        <v>9</v>
      </c>
      <c r="J23" s="65">
        <f>VLOOKUP($A23,'Return Data'!$B$7:$R$2843,12,0)</f>
        <v>6.4417999999999997</v>
      </c>
      <c r="K23" s="66">
        <f>RANK(J23,J$8:J$42,0)</f>
        <v>9</v>
      </c>
      <c r="L23" s="65">
        <f>VLOOKUP($A23,'Return Data'!$B$7:$R$2843,13,0)</f>
        <v>10.295400000000001</v>
      </c>
      <c r="M23" s="66">
        <f>RANK(L23,L$8:L$42,0)</f>
        <v>9</v>
      </c>
      <c r="N23" s="65">
        <f>VLOOKUP($A23,'Return Data'!$B$7:$R$2843,17,0)</f>
        <v>1.1431</v>
      </c>
      <c r="O23" s="66">
        <f>RANK(N23,N$8:N$42,0)</f>
        <v>27</v>
      </c>
      <c r="P23" s="65">
        <f>VLOOKUP($A23,'Return Data'!$B$7:$R$2843,14,0)</f>
        <v>2.9388999999999998</v>
      </c>
      <c r="Q23" s="66">
        <f>RANK(P23,P$8:P$42,0)</f>
        <v>27</v>
      </c>
      <c r="R23" s="65">
        <f>VLOOKUP($A23,'Return Data'!$B$7:$R$2843,16,0)</f>
        <v>6.7751999999999999</v>
      </c>
      <c r="S23" s="67">
        <f t="shared" si="0"/>
        <v>25</v>
      </c>
    </row>
    <row r="24" spans="1:19" x14ac:dyDescent="0.3">
      <c r="A24" s="82" t="s">
        <v>1115</v>
      </c>
      <c r="B24" s="64">
        <f>VLOOKUP($A24,'Return Data'!$B$7:$R$2843,3,0)</f>
        <v>44315</v>
      </c>
      <c r="C24" s="65">
        <f>VLOOKUP($A24,'Return Data'!$B$7:$R$2843,4,0)</f>
        <v>0.83730000000000004</v>
      </c>
      <c r="D24" s="65">
        <f>VLOOKUP($A24,'Return Data'!$B$7:$R$2843,9,0)</f>
        <v>0</v>
      </c>
      <c r="E24" s="66">
        <f t="shared" si="1"/>
        <v>34</v>
      </c>
      <c r="F24" s="65">
        <f>VLOOKUP($A24,'Return Data'!$B$7:$R$2843,10,0)</f>
        <v>0</v>
      </c>
      <c r="G24" s="66">
        <f t="shared" si="2"/>
        <v>26</v>
      </c>
      <c r="H24" s="65">
        <f>VLOOKUP($A24,'Return Data'!$B$7:$R$2843,11,0)</f>
        <v>0</v>
      </c>
      <c r="I24" s="66">
        <f t="shared" si="3"/>
        <v>31</v>
      </c>
      <c r="J24" s="65">
        <f>VLOOKUP($A24,'Return Data'!$B$7:$R$2843,12,0)</f>
        <v>0</v>
      </c>
      <c r="K24" s="66">
        <f>RANK(J24,J$8:J$42,0)</f>
        <v>31</v>
      </c>
      <c r="L24" s="65">
        <f>VLOOKUP($A24,'Return Data'!$B$7:$R$2843,13,0)</f>
        <v>-25.026900000000001</v>
      </c>
      <c r="M24" s="66">
        <f>RANK(L24,L$8:L$42,0)</f>
        <v>31</v>
      </c>
      <c r="N24" s="65"/>
      <c r="O24" s="66"/>
      <c r="P24" s="65"/>
      <c r="Q24" s="66"/>
      <c r="R24" s="65">
        <f>VLOOKUP($A24,'Return Data'!$B$7:$R$2843,16,0)</f>
        <v>-24.057099999999998</v>
      </c>
      <c r="S24" s="67">
        <f t="shared" si="0"/>
        <v>35</v>
      </c>
    </row>
    <row r="25" spans="1:19" x14ac:dyDescent="0.3">
      <c r="A25" s="82" t="s">
        <v>1120</v>
      </c>
      <c r="B25" s="64">
        <f>VLOOKUP($A25,'Return Data'!$B$7:$R$2843,3,0)</f>
        <v>44315</v>
      </c>
      <c r="C25" s="65">
        <f>VLOOKUP($A25,'Return Data'!$B$7:$R$2843,4,0)</f>
        <v>8.5900000000000004E-2</v>
      </c>
      <c r="D25" s="65">
        <f>VLOOKUP($A25,'Return Data'!$B$7:$R$2843,9,0)</f>
        <v>11.3668</v>
      </c>
      <c r="E25" s="66">
        <f t="shared" si="1"/>
        <v>2</v>
      </c>
      <c r="F25" s="65">
        <f>VLOOKUP($A25,'Return Data'!$B$7:$R$2843,10,0)</f>
        <v>11.656700000000001</v>
      </c>
      <c r="G25" s="66">
        <f t="shared" si="2"/>
        <v>2</v>
      </c>
      <c r="H25" s="65">
        <f>VLOOKUP($A25,'Return Data'!$B$7:$R$2843,11,0)</f>
        <v>-40.890500000000003</v>
      </c>
      <c r="I25" s="66">
        <f t="shared" si="3"/>
        <v>33</v>
      </c>
      <c r="J25" s="65"/>
      <c r="K25" s="66"/>
      <c r="L25" s="65"/>
      <c r="M25" s="66"/>
      <c r="N25" s="65"/>
      <c r="O25" s="66"/>
      <c r="P25" s="65"/>
      <c r="Q25" s="66"/>
      <c r="R25" s="65">
        <f>VLOOKUP($A25,'Return Data'!$B$7:$R$2843,16,0)</f>
        <v>-13.081799999999999</v>
      </c>
      <c r="S25" s="67">
        <f t="shared" si="0"/>
        <v>32</v>
      </c>
    </row>
    <row r="26" spans="1:19" x14ac:dyDescent="0.3">
      <c r="A26" s="82" t="s">
        <v>1122</v>
      </c>
      <c r="B26" s="64">
        <f>VLOOKUP($A26,'Return Data'!$B$7:$R$2843,3,0)</f>
        <v>44315</v>
      </c>
      <c r="C26" s="65">
        <f>VLOOKUP($A26,'Return Data'!$B$7:$R$2843,4,0)</f>
        <v>14.709099999999999</v>
      </c>
      <c r="D26" s="65">
        <f>VLOOKUP($A26,'Return Data'!$B$7:$R$2843,9,0)</f>
        <v>6.6532999999999998</v>
      </c>
      <c r="E26" s="66">
        <f t="shared" si="1"/>
        <v>31</v>
      </c>
      <c r="F26" s="65">
        <f>VLOOKUP($A26,'Return Data'!$B$7:$R$2843,10,0)</f>
        <v>2.2094</v>
      </c>
      <c r="G26" s="66">
        <f t="shared" si="2"/>
        <v>17</v>
      </c>
      <c r="H26" s="65">
        <f>VLOOKUP($A26,'Return Data'!$B$7:$R$2843,11,0)</f>
        <v>3.0577999999999999</v>
      </c>
      <c r="I26" s="66">
        <f t="shared" si="3"/>
        <v>15</v>
      </c>
      <c r="J26" s="65">
        <f>VLOOKUP($A26,'Return Data'!$B$7:$R$2843,12,0)</f>
        <v>4.4763000000000002</v>
      </c>
      <c r="K26" s="66">
        <f t="shared" ref="K26:K38" si="8">RANK(J26,J$8:J$42,0)</f>
        <v>13</v>
      </c>
      <c r="L26" s="65">
        <f>VLOOKUP($A26,'Return Data'!$B$7:$R$2843,13,0)</f>
        <v>3.2225000000000001</v>
      </c>
      <c r="M26" s="66">
        <f t="shared" ref="M26:M38" si="9">RANK(L26,L$8:L$42,0)</f>
        <v>30</v>
      </c>
      <c r="N26" s="65">
        <f>VLOOKUP($A26,'Return Data'!$B$7:$R$2843,17,0)</f>
        <v>2.8769999999999998</v>
      </c>
      <c r="O26" s="66">
        <f t="shared" ref="O26:O38" si="10">RANK(N26,N$8:N$42,0)</f>
        <v>25</v>
      </c>
      <c r="P26" s="65">
        <f>VLOOKUP($A26,'Return Data'!$B$7:$R$2843,14,0)</f>
        <v>4.04</v>
      </c>
      <c r="Q26" s="66">
        <f t="shared" ref="Q26:Q38" si="11">RANK(P26,P$8:P$42,0)</f>
        <v>24</v>
      </c>
      <c r="R26" s="65">
        <f>VLOOKUP($A26,'Return Data'!$B$7:$R$2843,16,0)</f>
        <v>6.5469999999999997</v>
      </c>
      <c r="S26" s="67">
        <f t="shared" si="0"/>
        <v>27</v>
      </c>
    </row>
    <row r="27" spans="1:19" x14ac:dyDescent="0.3">
      <c r="A27" s="82" t="s">
        <v>1127</v>
      </c>
      <c r="B27" s="64">
        <f>VLOOKUP($A27,'Return Data'!$B$7:$R$2843,3,0)</f>
        <v>44315</v>
      </c>
      <c r="C27" s="65">
        <f>VLOOKUP($A27,'Return Data'!$B$7:$R$2843,4,0)</f>
        <v>104.2162</v>
      </c>
      <c r="D27" s="65">
        <f>VLOOKUP($A27,'Return Data'!$B$7:$R$2843,9,0)</f>
        <v>11.352</v>
      </c>
      <c r="E27" s="66">
        <f t="shared" si="1"/>
        <v>3</v>
      </c>
      <c r="F27" s="65">
        <f>VLOOKUP($A27,'Return Data'!$B$7:$R$2843,10,0)</f>
        <v>2.0301999999999998</v>
      </c>
      <c r="G27" s="66">
        <f t="shared" si="2"/>
        <v>20</v>
      </c>
      <c r="H27" s="65">
        <f>VLOOKUP($A27,'Return Data'!$B$7:$R$2843,11,0)</f>
        <v>3.0047999999999999</v>
      </c>
      <c r="I27" s="66">
        <f t="shared" si="3"/>
        <v>16</v>
      </c>
      <c r="J27" s="65">
        <f>VLOOKUP($A27,'Return Data'!$B$7:$R$2843,12,0)</f>
        <v>4.4482999999999997</v>
      </c>
      <c r="K27" s="66">
        <f t="shared" si="8"/>
        <v>14</v>
      </c>
      <c r="L27" s="65">
        <f>VLOOKUP($A27,'Return Data'!$B$7:$R$2843,13,0)</f>
        <v>9.7852999999999994</v>
      </c>
      <c r="M27" s="66">
        <f t="shared" si="9"/>
        <v>10</v>
      </c>
      <c r="N27" s="65">
        <f>VLOOKUP($A27,'Return Data'!$B$7:$R$2843,17,0)</f>
        <v>10.817299999999999</v>
      </c>
      <c r="O27" s="66">
        <f t="shared" si="10"/>
        <v>4</v>
      </c>
      <c r="P27" s="65">
        <f>VLOOKUP($A27,'Return Data'!$B$7:$R$2843,14,0)</f>
        <v>10.1929</v>
      </c>
      <c r="Q27" s="66">
        <f t="shared" si="11"/>
        <v>2</v>
      </c>
      <c r="R27" s="65">
        <f>VLOOKUP($A27,'Return Data'!$B$7:$R$2843,16,0)</f>
        <v>8.7347000000000001</v>
      </c>
      <c r="S27" s="67">
        <f t="shared" si="0"/>
        <v>13</v>
      </c>
    </row>
    <row r="28" spans="1:19" x14ac:dyDescent="0.3">
      <c r="A28" s="82" t="s">
        <v>1128</v>
      </c>
      <c r="B28" s="64">
        <f>VLOOKUP($A28,'Return Data'!$B$7:$R$2843,3,0)</f>
        <v>44315</v>
      </c>
      <c r="C28" s="65">
        <f>VLOOKUP($A28,'Return Data'!$B$7:$R$2843,4,0)</f>
        <v>48.681699999999999</v>
      </c>
      <c r="D28" s="65">
        <f>VLOOKUP($A28,'Return Data'!$B$7:$R$2843,9,0)</f>
        <v>10.980600000000001</v>
      </c>
      <c r="E28" s="66">
        <f t="shared" si="1"/>
        <v>6</v>
      </c>
      <c r="F28" s="65">
        <f>VLOOKUP($A28,'Return Data'!$B$7:$R$2843,10,0)</f>
        <v>2.1482000000000001</v>
      </c>
      <c r="G28" s="66">
        <f t="shared" si="2"/>
        <v>18</v>
      </c>
      <c r="H28" s="65">
        <f>VLOOKUP($A28,'Return Data'!$B$7:$R$2843,11,0)</f>
        <v>2.6657000000000002</v>
      </c>
      <c r="I28" s="66">
        <f t="shared" si="3"/>
        <v>19</v>
      </c>
      <c r="J28" s="65">
        <f>VLOOKUP($A28,'Return Data'!$B$7:$R$2843,12,0)</f>
        <v>3.6171000000000002</v>
      </c>
      <c r="K28" s="66">
        <f t="shared" si="8"/>
        <v>20</v>
      </c>
      <c r="L28" s="65">
        <f>VLOOKUP($A28,'Return Data'!$B$7:$R$2843,13,0)</f>
        <v>7.8971999999999998</v>
      </c>
      <c r="M28" s="66">
        <f t="shared" si="9"/>
        <v>15</v>
      </c>
      <c r="N28" s="65">
        <f>VLOOKUP($A28,'Return Data'!$B$7:$R$2843,17,0)</f>
        <v>10.152900000000001</v>
      </c>
      <c r="O28" s="66">
        <f t="shared" si="10"/>
        <v>12</v>
      </c>
      <c r="P28" s="65">
        <f>VLOOKUP($A28,'Return Data'!$B$7:$R$2843,14,0)</f>
        <v>9.4700000000000006</v>
      </c>
      <c r="Q28" s="66">
        <f t="shared" si="11"/>
        <v>9</v>
      </c>
      <c r="R28" s="65">
        <f>VLOOKUP($A28,'Return Data'!$B$7:$R$2843,16,0)</f>
        <v>8.7833000000000006</v>
      </c>
      <c r="S28" s="67">
        <f t="shared" si="0"/>
        <v>11</v>
      </c>
    </row>
    <row r="29" spans="1:19" x14ac:dyDescent="0.3">
      <c r="A29" s="82" t="s">
        <v>1131</v>
      </c>
      <c r="B29" s="64">
        <f>VLOOKUP($A29,'Return Data'!$B$7:$R$2843,3,0)</f>
        <v>44315</v>
      </c>
      <c r="C29" s="65">
        <f>VLOOKUP($A29,'Return Data'!$B$7:$R$2843,4,0)</f>
        <v>49.623600000000003</v>
      </c>
      <c r="D29" s="65">
        <f>VLOOKUP($A29,'Return Data'!$B$7:$R$2843,9,0)</f>
        <v>7.5202</v>
      </c>
      <c r="E29" s="66">
        <f t="shared" si="1"/>
        <v>28</v>
      </c>
      <c r="F29" s="65">
        <f>VLOOKUP($A29,'Return Data'!$B$7:$R$2843,10,0)</f>
        <v>-0.42209999999999998</v>
      </c>
      <c r="G29" s="66">
        <f t="shared" si="2"/>
        <v>27</v>
      </c>
      <c r="H29" s="65">
        <f>VLOOKUP($A29,'Return Data'!$B$7:$R$2843,11,0)</f>
        <v>2.6082999999999998</v>
      </c>
      <c r="I29" s="66">
        <f t="shared" si="3"/>
        <v>21</v>
      </c>
      <c r="J29" s="65">
        <f>VLOOKUP($A29,'Return Data'!$B$7:$R$2843,12,0)</f>
        <v>3.7061000000000002</v>
      </c>
      <c r="K29" s="66">
        <f t="shared" si="8"/>
        <v>18</v>
      </c>
      <c r="L29" s="65">
        <f>VLOOKUP($A29,'Return Data'!$B$7:$R$2843,13,0)</f>
        <v>6.9085000000000001</v>
      </c>
      <c r="M29" s="66">
        <f t="shared" si="9"/>
        <v>19</v>
      </c>
      <c r="N29" s="65">
        <f>VLOOKUP($A29,'Return Data'!$B$7:$R$2843,17,0)</f>
        <v>8.5542999999999996</v>
      </c>
      <c r="O29" s="66">
        <f t="shared" si="10"/>
        <v>19</v>
      </c>
      <c r="P29" s="65">
        <f>VLOOKUP($A29,'Return Data'!$B$7:$R$2843,14,0)</f>
        <v>7.9375999999999998</v>
      </c>
      <c r="Q29" s="66">
        <f t="shared" si="11"/>
        <v>18</v>
      </c>
      <c r="R29" s="65">
        <f>VLOOKUP($A29,'Return Data'!$B$7:$R$2843,16,0)</f>
        <v>7.8367000000000004</v>
      </c>
      <c r="S29" s="67">
        <f t="shared" si="0"/>
        <v>20</v>
      </c>
    </row>
    <row r="30" spans="1:19" x14ac:dyDescent="0.3">
      <c r="A30" s="82" t="s">
        <v>1133</v>
      </c>
      <c r="B30" s="64">
        <f>VLOOKUP($A30,'Return Data'!$B$7:$R$2843,3,0)</f>
        <v>44315</v>
      </c>
      <c r="C30" s="65">
        <f>VLOOKUP($A30,'Return Data'!$B$7:$R$2843,4,0)</f>
        <v>36.870600000000003</v>
      </c>
      <c r="D30" s="65">
        <f>VLOOKUP($A30,'Return Data'!$B$7:$R$2843,9,0)</f>
        <v>10.1488</v>
      </c>
      <c r="E30" s="66">
        <f t="shared" si="1"/>
        <v>14</v>
      </c>
      <c r="F30" s="65">
        <f>VLOOKUP($A30,'Return Data'!$B$7:$R$2843,10,0)</f>
        <v>-1.5449999999999999</v>
      </c>
      <c r="G30" s="66">
        <f t="shared" si="2"/>
        <v>31</v>
      </c>
      <c r="H30" s="65">
        <f>VLOOKUP($A30,'Return Data'!$B$7:$R$2843,11,0)</f>
        <v>1.0405</v>
      </c>
      <c r="I30" s="66">
        <f t="shared" si="3"/>
        <v>28</v>
      </c>
      <c r="J30" s="65">
        <f>VLOOKUP($A30,'Return Data'!$B$7:$R$2843,12,0)</f>
        <v>2.3921000000000001</v>
      </c>
      <c r="K30" s="66">
        <f t="shared" si="8"/>
        <v>24</v>
      </c>
      <c r="L30" s="65">
        <f>VLOOKUP($A30,'Return Data'!$B$7:$R$2843,13,0)</f>
        <v>5.2363</v>
      </c>
      <c r="M30" s="66">
        <f t="shared" si="9"/>
        <v>28</v>
      </c>
      <c r="N30" s="65">
        <f>VLOOKUP($A30,'Return Data'!$B$7:$R$2843,17,0)</f>
        <v>8.9243000000000006</v>
      </c>
      <c r="O30" s="66">
        <f t="shared" si="10"/>
        <v>17</v>
      </c>
      <c r="P30" s="65">
        <f>VLOOKUP($A30,'Return Data'!$B$7:$R$2843,14,0)</f>
        <v>8.9588999999999999</v>
      </c>
      <c r="Q30" s="66">
        <f t="shared" si="11"/>
        <v>13</v>
      </c>
      <c r="R30" s="65">
        <f>VLOOKUP($A30,'Return Data'!$B$7:$R$2843,16,0)</f>
        <v>7.6116000000000001</v>
      </c>
      <c r="S30" s="67">
        <f t="shared" si="0"/>
        <v>23</v>
      </c>
    </row>
    <row r="31" spans="1:19" x14ac:dyDescent="0.3">
      <c r="A31" s="82" t="s">
        <v>1135</v>
      </c>
      <c r="B31" s="64">
        <f>VLOOKUP($A31,'Return Data'!$B$7:$R$2843,3,0)</f>
        <v>44315</v>
      </c>
      <c r="C31" s="65">
        <f>VLOOKUP($A31,'Return Data'!$B$7:$R$2843,4,0)</f>
        <v>32.284599999999998</v>
      </c>
      <c r="D31" s="65">
        <f>VLOOKUP($A31,'Return Data'!$B$7:$R$2843,9,0)</f>
        <v>10.333500000000001</v>
      </c>
      <c r="E31" s="66">
        <f t="shared" si="1"/>
        <v>12</v>
      </c>
      <c r="F31" s="65">
        <f>VLOOKUP($A31,'Return Data'!$B$7:$R$2843,10,0)</f>
        <v>2.9927999999999999</v>
      </c>
      <c r="G31" s="66">
        <f t="shared" si="2"/>
        <v>13</v>
      </c>
      <c r="H31" s="65">
        <f>VLOOKUP($A31,'Return Data'!$B$7:$R$2843,11,0)</f>
        <v>3.1669999999999998</v>
      </c>
      <c r="I31" s="66">
        <f t="shared" si="3"/>
        <v>14</v>
      </c>
      <c r="J31" s="65">
        <f>VLOOKUP($A31,'Return Data'!$B$7:$R$2843,12,0)</f>
        <v>4.8236999999999997</v>
      </c>
      <c r="K31" s="66">
        <f t="shared" si="8"/>
        <v>11</v>
      </c>
      <c r="L31" s="65">
        <f>VLOOKUP($A31,'Return Data'!$B$7:$R$2843,13,0)</f>
        <v>9.4664000000000001</v>
      </c>
      <c r="M31" s="66">
        <f t="shared" si="9"/>
        <v>12</v>
      </c>
      <c r="N31" s="65">
        <f>VLOOKUP($A31,'Return Data'!$B$7:$R$2843,17,0)</f>
        <v>10.622199999999999</v>
      </c>
      <c r="O31" s="66">
        <f t="shared" si="10"/>
        <v>6</v>
      </c>
      <c r="P31" s="65">
        <f>VLOOKUP($A31,'Return Data'!$B$7:$R$2843,14,0)</f>
        <v>9.6433999999999997</v>
      </c>
      <c r="Q31" s="66">
        <f t="shared" si="11"/>
        <v>8</v>
      </c>
      <c r="R31" s="65">
        <f>VLOOKUP($A31,'Return Data'!$B$7:$R$2843,16,0)</f>
        <v>8.9247999999999994</v>
      </c>
      <c r="S31" s="67">
        <f t="shared" si="0"/>
        <v>8</v>
      </c>
    </row>
    <row r="32" spans="1:19" x14ac:dyDescent="0.3">
      <c r="A32" s="82" t="s">
        <v>1136</v>
      </c>
      <c r="B32" s="64">
        <f>VLOOKUP($A32,'Return Data'!$B$7:$R$2843,3,0)</f>
        <v>44315</v>
      </c>
      <c r="C32" s="65">
        <f>VLOOKUP($A32,'Return Data'!$B$7:$R$2843,4,0)</f>
        <v>56.765999999999998</v>
      </c>
      <c r="D32" s="65">
        <f>VLOOKUP($A32,'Return Data'!$B$7:$R$2843,9,0)</f>
        <v>10.7422</v>
      </c>
      <c r="E32" s="66">
        <f t="shared" si="1"/>
        <v>9</v>
      </c>
      <c r="F32" s="65">
        <f>VLOOKUP($A32,'Return Data'!$B$7:$R$2843,10,0)</f>
        <v>-1.1122000000000001</v>
      </c>
      <c r="G32" s="66">
        <f t="shared" si="2"/>
        <v>29</v>
      </c>
      <c r="H32" s="65">
        <f>VLOOKUP($A32,'Return Data'!$B$7:$R$2843,11,0)</f>
        <v>1.0837000000000001</v>
      </c>
      <c r="I32" s="66">
        <f t="shared" si="3"/>
        <v>27</v>
      </c>
      <c r="J32" s="65">
        <f>VLOOKUP($A32,'Return Data'!$B$7:$R$2843,12,0)</f>
        <v>2.1720000000000002</v>
      </c>
      <c r="K32" s="66">
        <f t="shared" si="8"/>
        <v>26</v>
      </c>
      <c r="L32" s="65">
        <f>VLOOKUP($A32,'Return Data'!$B$7:$R$2843,13,0)</f>
        <v>6.0349000000000004</v>
      </c>
      <c r="M32" s="66">
        <f t="shared" si="9"/>
        <v>24</v>
      </c>
      <c r="N32" s="65">
        <f>VLOOKUP($A32,'Return Data'!$B$7:$R$2843,17,0)</f>
        <v>10.3711</v>
      </c>
      <c r="O32" s="66">
        <f t="shared" si="10"/>
        <v>10</v>
      </c>
      <c r="P32" s="65">
        <f>VLOOKUP($A32,'Return Data'!$B$7:$R$2843,14,0)</f>
        <v>9.9255999999999993</v>
      </c>
      <c r="Q32" s="66">
        <f t="shared" si="11"/>
        <v>6</v>
      </c>
      <c r="R32" s="65">
        <f>VLOOKUP($A32,'Return Data'!$B$7:$R$2843,16,0)</f>
        <v>9.0446000000000009</v>
      </c>
      <c r="S32" s="67">
        <f t="shared" si="0"/>
        <v>7</v>
      </c>
    </row>
    <row r="33" spans="1:19" x14ac:dyDescent="0.3">
      <c r="A33" s="82" t="s">
        <v>1139</v>
      </c>
      <c r="B33" s="64">
        <f>VLOOKUP($A33,'Return Data'!$B$7:$R$2843,3,0)</f>
        <v>44315</v>
      </c>
      <c r="C33" s="65">
        <f>VLOOKUP($A33,'Return Data'!$B$7:$R$2843,4,0)</f>
        <v>54.274500000000003</v>
      </c>
      <c r="D33" s="65">
        <f>VLOOKUP($A33,'Return Data'!$B$7:$R$2843,9,0)</f>
        <v>9.2487999999999992</v>
      </c>
      <c r="E33" s="66">
        <f t="shared" si="1"/>
        <v>21</v>
      </c>
      <c r="F33" s="65">
        <f>VLOOKUP($A33,'Return Data'!$B$7:$R$2843,10,0)</f>
        <v>-1.149</v>
      </c>
      <c r="G33" s="66">
        <f t="shared" si="2"/>
        <v>30</v>
      </c>
      <c r="H33" s="65">
        <f>VLOOKUP($A33,'Return Data'!$B$7:$R$2843,11,0)</f>
        <v>0.8397</v>
      </c>
      <c r="I33" s="66">
        <f t="shared" si="3"/>
        <v>29</v>
      </c>
      <c r="J33" s="65">
        <f>VLOOKUP($A33,'Return Data'!$B$7:$R$2843,12,0)</f>
        <v>1.9338</v>
      </c>
      <c r="K33" s="66">
        <f t="shared" si="8"/>
        <v>27</v>
      </c>
      <c r="L33" s="65">
        <f>VLOOKUP($A33,'Return Data'!$B$7:$R$2843,13,0)</f>
        <v>6.0659999999999998</v>
      </c>
      <c r="M33" s="66">
        <f t="shared" si="9"/>
        <v>23</v>
      </c>
      <c r="N33" s="65">
        <f>VLOOKUP($A33,'Return Data'!$B$7:$R$2843,17,0)</f>
        <v>1.0105999999999999</v>
      </c>
      <c r="O33" s="66">
        <f t="shared" si="10"/>
        <v>28</v>
      </c>
      <c r="P33" s="65">
        <f>VLOOKUP($A33,'Return Data'!$B$7:$R$2843,14,0)</f>
        <v>3.1930000000000001</v>
      </c>
      <c r="Q33" s="66">
        <f t="shared" si="11"/>
        <v>26</v>
      </c>
      <c r="R33" s="65">
        <f>VLOOKUP($A33,'Return Data'!$B$7:$R$2843,16,0)</f>
        <v>5.7049000000000003</v>
      </c>
      <c r="S33" s="67">
        <f t="shared" si="0"/>
        <v>29</v>
      </c>
    </row>
    <row r="34" spans="1:19" x14ac:dyDescent="0.3">
      <c r="A34" s="82" t="s">
        <v>1140</v>
      </c>
      <c r="B34" s="64">
        <f>VLOOKUP($A34,'Return Data'!$B$7:$R$2843,3,0)</f>
        <v>44315</v>
      </c>
      <c r="C34" s="65">
        <f>VLOOKUP($A34,'Return Data'!$B$7:$R$2843,4,0)</f>
        <v>65.085499999999996</v>
      </c>
      <c r="D34" s="65">
        <f>VLOOKUP($A34,'Return Data'!$B$7:$R$2843,9,0)</f>
        <v>6.9089999999999998</v>
      </c>
      <c r="E34" s="66">
        <f t="shared" si="1"/>
        <v>30</v>
      </c>
      <c r="F34" s="65">
        <f>VLOOKUP($A34,'Return Data'!$B$7:$R$2843,10,0)</f>
        <v>-4.2946</v>
      </c>
      <c r="G34" s="66">
        <f t="shared" si="2"/>
        <v>33</v>
      </c>
      <c r="H34" s="65">
        <f>VLOOKUP($A34,'Return Data'!$B$7:$R$2843,11,0)</f>
        <v>2.6600999999999999</v>
      </c>
      <c r="I34" s="66">
        <f t="shared" si="3"/>
        <v>20</v>
      </c>
      <c r="J34" s="65">
        <f>VLOOKUP($A34,'Return Data'!$B$7:$R$2843,12,0)</f>
        <v>3.6412</v>
      </c>
      <c r="K34" s="66">
        <f t="shared" si="8"/>
        <v>19</v>
      </c>
      <c r="L34" s="65">
        <f>VLOOKUP($A34,'Return Data'!$B$7:$R$2843,13,0)</f>
        <v>7.8758999999999997</v>
      </c>
      <c r="M34" s="66">
        <f t="shared" si="9"/>
        <v>16</v>
      </c>
      <c r="N34" s="65">
        <f>VLOOKUP($A34,'Return Data'!$B$7:$R$2843,17,0)</f>
        <v>10.391400000000001</v>
      </c>
      <c r="O34" s="66">
        <f t="shared" si="10"/>
        <v>8</v>
      </c>
      <c r="P34" s="65">
        <f>VLOOKUP($A34,'Return Data'!$B$7:$R$2843,14,0)</f>
        <v>9.8230000000000004</v>
      </c>
      <c r="Q34" s="66">
        <f t="shared" si="11"/>
        <v>7</v>
      </c>
      <c r="R34" s="65">
        <f>VLOOKUP($A34,'Return Data'!$B$7:$R$2843,16,0)</f>
        <v>8.3727</v>
      </c>
      <c r="S34" s="67">
        <f t="shared" si="0"/>
        <v>17</v>
      </c>
    </row>
    <row r="35" spans="1:19" x14ac:dyDescent="0.3">
      <c r="A35" s="82" t="s">
        <v>1143</v>
      </c>
      <c r="B35" s="64">
        <f>VLOOKUP($A35,'Return Data'!$B$7:$R$2843,3,0)</f>
        <v>44315</v>
      </c>
      <c r="C35" s="65">
        <f>VLOOKUP($A35,'Return Data'!$B$7:$R$2843,4,0)</f>
        <v>59.812800000000003</v>
      </c>
      <c r="D35" s="65">
        <f>VLOOKUP($A35,'Return Data'!$B$7:$R$2843,9,0)</f>
        <v>7.6406999999999998</v>
      </c>
      <c r="E35" s="66">
        <f t="shared" si="1"/>
        <v>27</v>
      </c>
      <c r="F35" s="65">
        <f>VLOOKUP($A35,'Return Data'!$B$7:$R$2843,10,0)</f>
        <v>0.36720000000000003</v>
      </c>
      <c r="G35" s="66">
        <f t="shared" si="2"/>
        <v>24</v>
      </c>
      <c r="H35" s="65">
        <f>VLOOKUP($A35,'Return Data'!$B$7:$R$2843,11,0)</f>
        <v>1.71</v>
      </c>
      <c r="I35" s="66">
        <f t="shared" si="3"/>
        <v>25</v>
      </c>
      <c r="J35" s="65">
        <f>VLOOKUP($A35,'Return Data'!$B$7:$R$2843,12,0)</f>
        <v>1.7262999999999999</v>
      </c>
      <c r="K35" s="66">
        <f t="shared" si="8"/>
        <v>29</v>
      </c>
      <c r="L35" s="65">
        <f>VLOOKUP($A35,'Return Data'!$B$7:$R$2843,13,0)</f>
        <v>5.7412999999999998</v>
      </c>
      <c r="M35" s="66">
        <f t="shared" si="9"/>
        <v>26</v>
      </c>
      <c r="N35" s="65">
        <f>VLOOKUP($A35,'Return Data'!$B$7:$R$2843,17,0)</f>
        <v>8.9796999999999993</v>
      </c>
      <c r="O35" s="66">
        <f t="shared" si="10"/>
        <v>16</v>
      </c>
      <c r="P35" s="65">
        <f>VLOOKUP($A35,'Return Data'!$B$7:$R$2843,14,0)</f>
        <v>8.5726999999999993</v>
      </c>
      <c r="Q35" s="66">
        <f t="shared" si="11"/>
        <v>16</v>
      </c>
      <c r="R35" s="65">
        <f>VLOOKUP($A35,'Return Data'!$B$7:$R$2843,16,0)</f>
        <v>7.6984000000000004</v>
      </c>
      <c r="S35" s="67">
        <f t="shared" si="0"/>
        <v>22</v>
      </c>
    </row>
    <row r="36" spans="1:19" x14ac:dyDescent="0.3">
      <c r="A36" s="82" t="s">
        <v>1145</v>
      </c>
      <c r="B36" s="64">
        <f>VLOOKUP($A36,'Return Data'!$B$7:$R$2843,3,0)</f>
        <v>44315</v>
      </c>
      <c r="C36" s="65">
        <f>VLOOKUP($A36,'Return Data'!$B$7:$R$2843,4,0)</f>
        <v>76.174099999999996</v>
      </c>
      <c r="D36" s="65">
        <f>VLOOKUP($A36,'Return Data'!$B$7:$R$2843,9,0)</f>
        <v>9.9293999999999993</v>
      </c>
      <c r="E36" s="66">
        <f t="shared" si="1"/>
        <v>16</v>
      </c>
      <c r="F36" s="65">
        <f>VLOOKUP($A36,'Return Data'!$B$7:$R$2843,10,0)</f>
        <v>-0.51900000000000002</v>
      </c>
      <c r="G36" s="66">
        <f t="shared" si="2"/>
        <v>28</v>
      </c>
      <c r="H36" s="65">
        <f>VLOOKUP($A36,'Return Data'!$B$7:$R$2843,11,0)</f>
        <v>1.6435999999999999</v>
      </c>
      <c r="I36" s="66">
        <f t="shared" si="3"/>
        <v>26</v>
      </c>
      <c r="J36" s="65">
        <f>VLOOKUP($A36,'Return Data'!$B$7:$R$2843,12,0)</f>
        <v>2.8269000000000002</v>
      </c>
      <c r="K36" s="66">
        <f t="shared" si="8"/>
        <v>23</v>
      </c>
      <c r="L36" s="65">
        <f>VLOOKUP($A36,'Return Data'!$B$7:$R$2843,13,0)</f>
        <v>5.7591999999999999</v>
      </c>
      <c r="M36" s="66">
        <f t="shared" si="9"/>
        <v>25</v>
      </c>
      <c r="N36" s="65">
        <f>VLOOKUP($A36,'Return Data'!$B$7:$R$2843,17,0)</f>
        <v>10.517200000000001</v>
      </c>
      <c r="O36" s="66">
        <f t="shared" si="10"/>
        <v>7</v>
      </c>
      <c r="P36" s="65">
        <f>VLOOKUP($A36,'Return Data'!$B$7:$R$2843,14,0)</f>
        <v>10.170999999999999</v>
      </c>
      <c r="Q36" s="66">
        <f t="shared" si="11"/>
        <v>3</v>
      </c>
      <c r="R36" s="65">
        <f>VLOOKUP($A36,'Return Data'!$B$7:$R$2843,16,0)</f>
        <v>8.7491000000000003</v>
      </c>
      <c r="S36" s="67">
        <f t="shared" si="0"/>
        <v>12</v>
      </c>
    </row>
    <row r="37" spans="1:19" x14ac:dyDescent="0.3">
      <c r="A37" s="82" t="s">
        <v>1146</v>
      </c>
      <c r="B37" s="64">
        <f>VLOOKUP($A37,'Return Data'!$B$7:$R$2843,3,0)</f>
        <v>44315</v>
      </c>
      <c r="C37" s="65">
        <f>VLOOKUP($A37,'Return Data'!$B$7:$R$2843,4,0)</f>
        <v>57.835999999999999</v>
      </c>
      <c r="D37" s="65">
        <f>VLOOKUP($A37,'Return Data'!$B$7:$R$2843,9,0)</f>
        <v>8.9502000000000006</v>
      </c>
      <c r="E37" s="66">
        <f t="shared" si="1"/>
        <v>23</v>
      </c>
      <c r="F37" s="65">
        <f>VLOOKUP($A37,'Return Data'!$B$7:$R$2843,10,0)</f>
        <v>3.2094</v>
      </c>
      <c r="G37" s="66">
        <f t="shared" si="2"/>
        <v>12</v>
      </c>
      <c r="H37" s="65">
        <f>VLOOKUP($A37,'Return Data'!$B$7:$R$2843,11,0)</f>
        <v>4.0133999999999999</v>
      </c>
      <c r="I37" s="66">
        <f t="shared" si="3"/>
        <v>11</v>
      </c>
      <c r="J37" s="65">
        <f>VLOOKUP($A37,'Return Data'!$B$7:$R$2843,12,0)</f>
        <v>5.8853</v>
      </c>
      <c r="K37" s="66">
        <f t="shared" si="8"/>
        <v>10</v>
      </c>
      <c r="L37" s="65">
        <f>VLOOKUP($A37,'Return Data'!$B$7:$R$2843,13,0)</f>
        <v>9.7664000000000009</v>
      </c>
      <c r="M37" s="66">
        <f t="shared" si="9"/>
        <v>11</v>
      </c>
      <c r="N37" s="65">
        <f>VLOOKUP($A37,'Return Data'!$B$7:$R$2843,17,0)</f>
        <v>11.589</v>
      </c>
      <c r="O37" s="66">
        <f t="shared" si="10"/>
        <v>2</v>
      </c>
      <c r="P37" s="65">
        <f>VLOOKUP($A37,'Return Data'!$B$7:$R$2843,14,0)</f>
        <v>10.108700000000001</v>
      </c>
      <c r="Q37" s="66">
        <f t="shared" si="11"/>
        <v>4</v>
      </c>
      <c r="R37" s="65">
        <f>VLOOKUP($A37,'Return Data'!$B$7:$R$2843,16,0)</f>
        <v>8.9169</v>
      </c>
      <c r="S37" s="67">
        <f t="shared" si="0"/>
        <v>9</v>
      </c>
    </row>
    <row r="38" spans="1:19" x14ac:dyDescent="0.3">
      <c r="A38" s="82" t="s">
        <v>1148</v>
      </c>
      <c r="B38" s="64">
        <f>VLOOKUP($A38,'Return Data'!$B$7:$R$2843,3,0)</f>
        <v>44315</v>
      </c>
      <c r="C38" s="65">
        <f>VLOOKUP($A38,'Return Data'!$B$7:$R$2843,4,0)</f>
        <v>69.956900000000005</v>
      </c>
      <c r="D38" s="65">
        <f>VLOOKUP($A38,'Return Data'!$B$7:$R$2843,9,0)</f>
        <v>7.5148000000000001</v>
      </c>
      <c r="E38" s="66">
        <f t="shared" si="1"/>
        <v>29</v>
      </c>
      <c r="F38" s="65">
        <f>VLOOKUP($A38,'Return Data'!$B$7:$R$2843,10,0)</f>
        <v>1.7399999999999999E-2</v>
      </c>
      <c r="G38" s="66">
        <f t="shared" si="2"/>
        <v>25</v>
      </c>
      <c r="H38" s="65">
        <f>VLOOKUP($A38,'Return Data'!$B$7:$R$2843,11,0)</f>
        <v>1.8149</v>
      </c>
      <c r="I38" s="66">
        <f t="shared" si="3"/>
        <v>23</v>
      </c>
      <c r="J38" s="65">
        <f>VLOOKUP($A38,'Return Data'!$B$7:$R$2843,12,0)</f>
        <v>3.9399000000000002</v>
      </c>
      <c r="K38" s="66">
        <f t="shared" si="8"/>
        <v>16</v>
      </c>
      <c r="L38" s="65">
        <f>VLOOKUP($A38,'Return Data'!$B$7:$R$2843,13,0)</f>
        <v>8.6023999999999994</v>
      </c>
      <c r="M38" s="66">
        <f t="shared" si="9"/>
        <v>14</v>
      </c>
      <c r="N38" s="65">
        <f>VLOOKUP($A38,'Return Data'!$B$7:$R$2843,17,0)</f>
        <v>10.321400000000001</v>
      </c>
      <c r="O38" s="66">
        <f t="shared" si="10"/>
        <v>11</v>
      </c>
      <c r="P38" s="65">
        <f>VLOOKUP($A38,'Return Data'!$B$7:$R$2843,14,0)</f>
        <v>8.9309999999999992</v>
      </c>
      <c r="Q38" s="66">
        <f t="shared" si="11"/>
        <v>14</v>
      </c>
      <c r="R38" s="65">
        <f>VLOOKUP($A38,'Return Data'!$B$7:$R$2843,16,0)</f>
        <v>8.7216000000000005</v>
      </c>
      <c r="S38" s="67">
        <f t="shared" si="0"/>
        <v>14</v>
      </c>
    </row>
    <row r="39" spans="1:19" x14ac:dyDescent="0.3">
      <c r="A39" s="82" t="s">
        <v>1150</v>
      </c>
      <c r="B39" s="64">
        <f>VLOOKUP($A39,'Return Data'!$B$7:$R$2843,3,0)</f>
        <v>44315</v>
      </c>
      <c r="C39" s="65">
        <f>VLOOKUP($A39,'Return Data'!$B$7:$R$2843,4,0)</f>
        <v>1.7242999999999999</v>
      </c>
      <c r="D39" s="65">
        <f>VLOOKUP($A39,'Return Data'!$B$7:$R$2843,9,0)</f>
        <v>11.261200000000001</v>
      </c>
      <c r="E39" s="66">
        <f t="shared" si="1"/>
        <v>4</v>
      </c>
      <c r="F39" s="65">
        <f>VLOOKUP($A39,'Return Data'!$B$7:$R$2843,10,0)</f>
        <v>11.4885</v>
      </c>
      <c r="G39" s="66">
        <f t="shared" si="2"/>
        <v>3</v>
      </c>
      <c r="H39" s="65">
        <f>VLOOKUP($A39,'Return Data'!$B$7:$R$2843,11,0)</f>
        <v>-40.837899999999998</v>
      </c>
      <c r="I39" s="66">
        <f t="shared" si="3"/>
        <v>32</v>
      </c>
      <c r="J39" s="65"/>
      <c r="K39" s="66"/>
      <c r="L39" s="65"/>
      <c r="M39" s="66"/>
      <c r="N39" s="65"/>
      <c r="O39" s="66"/>
      <c r="P39" s="65"/>
      <c r="Q39" s="66"/>
      <c r="R39" s="65">
        <f>VLOOKUP($A39,'Return Data'!$B$7:$R$2843,16,0)</f>
        <v>-13.0586</v>
      </c>
      <c r="S39" s="67">
        <f t="shared" si="0"/>
        <v>31</v>
      </c>
    </row>
    <row r="40" spans="1:19" x14ac:dyDescent="0.3">
      <c r="A40" s="82" t="s">
        <v>1152</v>
      </c>
      <c r="B40" s="64">
        <f>VLOOKUP($A40,'Return Data'!$B$7:$R$2843,3,0)</f>
        <v>44315</v>
      </c>
      <c r="C40" s="65">
        <f>VLOOKUP($A40,'Return Data'!$B$7:$R$2843,4,0)</f>
        <v>54.435600000000001</v>
      </c>
      <c r="D40" s="65">
        <f>VLOOKUP($A40,'Return Data'!$B$7:$R$2843,9,0)</f>
        <v>6.4996999999999998</v>
      </c>
      <c r="E40" s="66">
        <f t="shared" si="1"/>
        <v>32</v>
      </c>
      <c r="F40" s="65">
        <f>VLOOKUP($A40,'Return Data'!$B$7:$R$2843,10,0)</f>
        <v>1.3245</v>
      </c>
      <c r="G40" s="66">
        <f t="shared" si="2"/>
        <v>23</v>
      </c>
      <c r="H40" s="65">
        <f>VLOOKUP($A40,'Return Data'!$B$7:$R$2843,11,0)</f>
        <v>1.7107000000000001</v>
      </c>
      <c r="I40" s="66">
        <f t="shared" si="3"/>
        <v>24</v>
      </c>
      <c r="J40" s="65">
        <f>VLOOKUP($A40,'Return Data'!$B$7:$R$2843,12,0)</f>
        <v>2.2827000000000002</v>
      </c>
      <c r="K40" s="66">
        <f>RANK(J40,J$8:J$42,0)</f>
        <v>25</v>
      </c>
      <c r="L40" s="65">
        <f>VLOOKUP($A40,'Return Data'!$B$7:$R$2843,13,0)</f>
        <v>6.8461999999999996</v>
      </c>
      <c r="M40" s="66">
        <f>RANK(L40,L$8:L$42,0)</f>
        <v>20</v>
      </c>
      <c r="N40" s="65">
        <f>VLOOKUP($A40,'Return Data'!$B$7:$R$2843,17,0)</f>
        <v>-1.2189000000000001</v>
      </c>
      <c r="O40" s="66">
        <f>RANK(N40,N$8:N$42,0)</f>
        <v>29</v>
      </c>
      <c r="P40" s="65">
        <f>VLOOKUP($A40,'Return Data'!$B$7:$R$2843,14,0)</f>
        <v>0.1077</v>
      </c>
      <c r="Q40" s="66">
        <f>RANK(P40,P$8:P$42,0)</f>
        <v>28</v>
      </c>
      <c r="R40" s="65">
        <f>VLOOKUP($A40,'Return Data'!$B$7:$R$2843,16,0)</f>
        <v>5.7567000000000004</v>
      </c>
      <c r="S40" s="67">
        <f t="shared" si="0"/>
        <v>28</v>
      </c>
    </row>
    <row r="41" spans="1:19" x14ac:dyDescent="0.3">
      <c r="A41" s="82" t="s">
        <v>1015</v>
      </c>
      <c r="B41" s="64">
        <f>VLOOKUP($A41,'Return Data'!$B$7:$R$2843,3,0)</f>
        <v>44315</v>
      </c>
      <c r="C41" s="65">
        <f>VLOOKUP($A41,'Return Data'!$B$7:$R$2843,4,0)</f>
        <v>76.296800000000005</v>
      </c>
      <c r="D41" s="65">
        <f>VLOOKUP($A41,'Return Data'!$B$7:$R$2843,9,0)</f>
        <v>10.8643</v>
      </c>
      <c r="E41" s="66">
        <f t="shared" si="1"/>
        <v>8</v>
      </c>
      <c r="F41" s="65">
        <f>VLOOKUP($A41,'Return Data'!$B$7:$R$2843,10,0)</f>
        <v>-1.7845</v>
      </c>
      <c r="G41" s="66">
        <f t="shared" si="2"/>
        <v>32</v>
      </c>
      <c r="H41" s="65">
        <f>VLOOKUP($A41,'Return Data'!$B$7:$R$2843,11,0)</f>
        <v>0.56330000000000002</v>
      </c>
      <c r="I41" s="66">
        <f t="shared" si="3"/>
        <v>30</v>
      </c>
      <c r="J41" s="65">
        <f>VLOOKUP($A41,'Return Data'!$B$7:$R$2843,12,0)</f>
        <v>1.7746999999999999</v>
      </c>
      <c r="K41" s="66">
        <f>RANK(J41,J$8:J$42,0)</f>
        <v>28</v>
      </c>
      <c r="L41" s="65">
        <f>VLOOKUP($A41,'Return Data'!$B$7:$R$2843,13,0)</f>
        <v>5.6532</v>
      </c>
      <c r="M41" s="66">
        <f>RANK(L41,L$8:L$42,0)</f>
        <v>27</v>
      </c>
      <c r="N41" s="65">
        <f>VLOOKUP($A41,'Return Data'!$B$7:$R$2843,17,0)</f>
        <v>10.7286</v>
      </c>
      <c r="O41" s="66">
        <f>RANK(N41,N$8:N$42,0)</f>
        <v>5</v>
      </c>
      <c r="P41" s="65">
        <f>VLOOKUP($A41,'Return Data'!$B$7:$R$2843,14,0)</f>
        <v>10.3004</v>
      </c>
      <c r="Q41" s="66">
        <f>RANK(P41,P$8:P$42,0)</f>
        <v>1</v>
      </c>
      <c r="R41" s="65">
        <f>VLOOKUP($A41,'Return Data'!$B$7:$R$2843,16,0)</f>
        <v>9.2820999999999998</v>
      </c>
      <c r="S41" s="67">
        <f t="shared" si="0"/>
        <v>4</v>
      </c>
    </row>
    <row r="42" spans="1:19" x14ac:dyDescent="0.3">
      <c r="A42" s="82" t="s">
        <v>1017</v>
      </c>
      <c r="B42" s="64">
        <f>VLOOKUP($A42,'Return Data'!$B$7:$R$2843,3,0)</f>
        <v>44315</v>
      </c>
      <c r="C42" s="65">
        <f>VLOOKUP($A42,'Return Data'!$B$7:$R$2843,4,0)</f>
        <v>13.9672</v>
      </c>
      <c r="D42" s="65">
        <f>VLOOKUP($A42,'Return Data'!$B$7:$R$2843,9,0)</f>
        <v>5.3841000000000001</v>
      </c>
      <c r="E42" s="66">
        <f t="shared" si="1"/>
        <v>33</v>
      </c>
      <c r="F42" s="65">
        <f>VLOOKUP($A42,'Return Data'!$B$7:$R$2843,10,0)</f>
        <v>-5.9593999999999996</v>
      </c>
      <c r="G42" s="66">
        <f t="shared" si="2"/>
        <v>34</v>
      </c>
      <c r="H42" s="65">
        <f>VLOOKUP($A42,'Return Data'!$B$7:$R$2843,11,0)</f>
        <v>3.4127000000000001</v>
      </c>
      <c r="I42" s="66">
        <f t="shared" si="3"/>
        <v>13</v>
      </c>
      <c r="J42" s="65">
        <f>VLOOKUP($A42,'Return Data'!$B$7:$R$2843,12,0)</f>
        <v>0.4834</v>
      </c>
      <c r="K42" s="66">
        <f>RANK(J42,J$8:J$42,0)</f>
        <v>30</v>
      </c>
      <c r="L42" s="65">
        <f>VLOOKUP($A42,'Return Data'!$B$7:$R$2843,13,0)</f>
        <v>6.6809000000000003</v>
      </c>
      <c r="M42" s="66">
        <f>RANK(L42,L$8:L$42,0)</f>
        <v>21</v>
      </c>
      <c r="N42" s="65">
        <f>VLOOKUP($A42,'Return Data'!$B$7:$R$2843,17,0)</f>
        <v>12.2959</v>
      </c>
      <c r="O42" s="66">
        <f>RANK(N42,N$8:N$42,0)</f>
        <v>1</v>
      </c>
      <c r="P42" s="65"/>
      <c r="Q42" s="66"/>
      <c r="R42" s="65">
        <f>VLOOKUP($A42,'Return Data'!$B$7:$R$2843,16,0)</f>
        <v>12.595800000000001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9.4799352941176469</v>
      </c>
      <c r="E44" s="88"/>
      <c r="F44" s="89">
        <f>AVERAGE(F8:F42)</f>
        <v>3.2352264705882345</v>
      </c>
      <c r="G44" s="88"/>
      <c r="H44" s="89">
        <f>AVERAGE(H8:H42)</f>
        <v>0.3183058823529416</v>
      </c>
      <c r="I44" s="88"/>
      <c r="J44" s="89">
        <f>AVERAGE(J8:J42)</f>
        <v>4.6771064516129019</v>
      </c>
      <c r="K44" s="88"/>
      <c r="L44" s="89">
        <f>AVERAGE(L8:L42)</f>
        <v>7.4334612903225805</v>
      </c>
      <c r="M44" s="88"/>
      <c r="N44" s="89">
        <f>AVERAGE(N8:N42)</f>
        <v>7.1128833333333343</v>
      </c>
      <c r="O44" s="88"/>
      <c r="P44" s="89">
        <f>AVERAGE(P8:P42)</f>
        <v>7.0277758620689665</v>
      </c>
      <c r="Q44" s="88"/>
      <c r="R44" s="89">
        <f>AVERAGE(R8:R42)</f>
        <v>4.5599342857142835</v>
      </c>
      <c r="S44" s="90"/>
    </row>
    <row r="45" spans="1:19" x14ac:dyDescent="0.3">
      <c r="A45" s="87" t="s">
        <v>28</v>
      </c>
      <c r="B45" s="88"/>
      <c r="C45" s="88"/>
      <c r="D45" s="89">
        <f>MIN(D8:D42)</f>
        <v>0</v>
      </c>
      <c r="E45" s="88"/>
      <c r="F45" s="89">
        <f>MIN(F8:F42)</f>
        <v>-5.9593999999999996</v>
      </c>
      <c r="G45" s="88"/>
      <c r="H45" s="89">
        <f>MIN(H8:H42)</f>
        <v>-41.766100000000002</v>
      </c>
      <c r="I45" s="88"/>
      <c r="J45" s="89">
        <f>MIN(J8:J42)</f>
        <v>0</v>
      </c>
      <c r="K45" s="88"/>
      <c r="L45" s="89">
        <f>MIN(L8:L42)</f>
        <v>-25.026900000000001</v>
      </c>
      <c r="M45" s="88"/>
      <c r="N45" s="89">
        <f>MIN(N8:N42)</f>
        <v>-13.7615</v>
      </c>
      <c r="O45" s="88"/>
      <c r="P45" s="89">
        <f>MIN(P8:P42)</f>
        <v>-7.5427999999999997</v>
      </c>
      <c r="Q45" s="88"/>
      <c r="R45" s="89">
        <f>MIN(R8:R42)</f>
        <v>-24.057099999999998</v>
      </c>
      <c r="S45" s="90"/>
    </row>
    <row r="46" spans="1:19" ht="15" thickBot="1" x14ac:dyDescent="0.35">
      <c r="A46" s="91" t="s">
        <v>29</v>
      </c>
      <c r="B46" s="92"/>
      <c r="C46" s="92"/>
      <c r="D46" s="93">
        <f>MAX(D8:D42)</f>
        <v>23.511600000000001</v>
      </c>
      <c r="E46" s="92"/>
      <c r="F46" s="93">
        <f>MAX(F8:F42)</f>
        <v>20.405799999999999</v>
      </c>
      <c r="G46" s="92"/>
      <c r="H46" s="93">
        <f>MAX(H8:H42)</f>
        <v>24.764600000000002</v>
      </c>
      <c r="I46" s="92"/>
      <c r="J46" s="93">
        <f>MAX(J8:J42)</f>
        <v>11.193099999999999</v>
      </c>
      <c r="K46" s="92"/>
      <c r="L46" s="93">
        <f>MAX(L8:L42)</f>
        <v>18.642800000000001</v>
      </c>
      <c r="M46" s="92"/>
      <c r="N46" s="93">
        <f>MAX(N8:N42)</f>
        <v>12.2959</v>
      </c>
      <c r="O46" s="92"/>
      <c r="P46" s="93">
        <f>MAX(P8:P42)</f>
        <v>10.3004</v>
      </c>
      <c r="Q46" s="92"/>
      <c r="R46" s="93">
        <f>MAX(R8:R42)</f>
        <v>12.595800000000001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1079</v>
      </c>
      <c r="B8" s="64">
        <f>VLOOKUP($A8,'Return Data'!$B$7:$R$2843,3,0)</f>
        <v>44315</v>
      </c>
      <c r="C8" s="65">
        <f>VLOOKUP($A8,'Return Data'!$B$7:$R$2843,4,0)</f>
        <v>24.335799999999999</v>
      </c>
      <c r="D8" s="65">
        <f>VLOOKUP($A8,'Return Data'!$B$7:$R$2843,9,0)</f>
        <v>10.422700000000001</v>
      </c>
      <c r="E8" s="66">
        <f>RANK(D8,D$8:D$42,0)</f>
        <v>6</v>
      </c>
      <c r="F8" s="65">
        <f>VLOOKUP($A8,'Return Data'!$B$7:$R$2843,10,0)</f>
        <v>10.6937</v>
      </c>
      <c r="G8" s="66">
        <f>RANK(F8,F$8:F$42,0)</f>
        <v>5</v>
      </c>
      <c r="H8" s="65">
        <f>VLOOKUP($A8,'Return Data'!$B$7:$R$2843,11,0)</f>
        <v>14.7592</v>
      </c>
      <c r="I8" s="66">
        <f>RANK(H8,H$8:H$42,0)</f>
        <v>2</v>
      </c>
      <c r="J8" s="65">
        <f>VLOOKUP($A8,'Return Data'!$B$7:$R$2843,12,0)</f>
        <v>10.558299999999999</v>
      </c>
      <c r="K8" s="66">
        <f>RANK(J8,J$8:J$42,0)</f>
        <v>1</v>
      </c>
      <c r="L8" s="65">
        <f>VLOOKUP($A8,'Return Data'!$B$7:$R$2843,13,0)</f>
        <v>17.872299999999999</v>
      </c>
      <c r="M8" s="66">
        <f>RANK(L8,L$8:L$42,0)</f>
        <v>1</v>
      </c>
      <c r="N8" s="65">
        <f>VLOOKUP($A8,'Return Data'!$B$7:$R$2843,17,0)</f>
        <v>3.3919999999999999</v>
      </c>
      <c r="O8" s="66">
        <f>RANK(N8,N$8:N$42,0)</f>
        <v>23</v>
      </c>
      <c r="P8" s="65">
        <f>VLOOKUP($A8,'Return Data'!$B$7:$R$2843,14,0)</f>
        <v>3.5125000000000002</v>
      </c>
      <c r="Q8" s="66">
        <f>RANK(P8,P$8:P$42,0)</f>
        <v>23</v>
      </c>
      <c r="R8" s="65">
        <f>VLOOKUP($A8,'Return Data'!$B$7:$R$2843,16,0)</f>
        <v>7.6242999999999999</v>
      </c>
      <c r="S8" s="67">
        <f t="shared" ref="S8:S42" si="0">RANK(R8,R$8:R$42,0)</f>
        <v>22</v>
      </c>
    </row>
    <row r="9" spans="1:19" x14ac:dyDescent="0.3">
      <c r="A9" s="82" t="s">
        <v>1081</v>
      </c>
      <c r="B9" s="64">
        <f>VLOOKUP($A9,'Return Data'!$B$7:$R$2843,3,0)</f>
        <v>44315</v>
      </c>
      <c r="C9" s="65">
        <f>VLOOKUP($A9,'Return Data'!$B$7:$R$2843,4,0)</f>
        <v>1.3322000000000001</v>
      </c>
      <c r="D9" s="65"/>
      <c r="E9" s="66"/>
      <c r="F9" s="65"/>
      <c r="G9" s="66"/>
      <c r="H9" s="65"/>
      <c r="I9" s="66"/>
      <c r="J9" s="65"/>
      <c r="K9" s="66"/>
      <c r="L9" s="65"/>
      <c r="M9" s="66"/>
      <c r="N9" s="65"/>
      <c r="O9" s="66"/>
      <c r="P9" s="65"/>
      <c r="Q9" s="66"/>
      <c r="R9" s="65">
        <f>VLOOKUP($A9,'Return Data'!$B$7:$R$2843,16,0)</f>
        <v>-17.4451</v>
      </c>
      <c r="S9" s="67">
        <f t="shared" si="0"/>
        <v>34</v>
      </c>
    </row>
    <row r="10" spans="1:19" x14ac:dyDescent="0.3">
      <c r="A10" s="82" t="s">
        <v>1083</v>
      </c>
      <c r="B10" s="64">
        <f>VLOOKUP($A10,'Return Data'!$B$7:$R$2843,3,0)</f>
        <v>44315</v>
      </c>
      <c r="C10" s="65">
        <f>VLOOKUP($A10,'Return Data'!$B$7:$R$2843,4,0)</f>
        <v>21.290199999999999</v>
      </c>
      <c r="D10" s="65">
        <f>VLOOKUP($A10,'Return Data'!$B$7:$R$2843,9,0)</f>
        <v>10.324299999999999</v>
      </c>
      <c r="E10" s="66">
        <f t="shared" ref="E10:E42" si="1">RANK(D10,D$8:D$42,0)</f>
        <v>7</v>
      </c>
      <c r="F10" s="65">
        <f>VLOOKUP($A10,'Return Data'!$B$7:$R$2843,10,0)</f>
        <v>5.1017999999999999</v>
      </c>
      <c r="G10" s="66">
        <f t="shared" ref="G10:G42" si="2">RANK(F10,F$8:F$42,0)</f>
        <v>7</v>
      </c>
      <c r="H10" s="65">
        <f>VLOOKUP($A10,'Return Data'!$B$7:$R$2843,11,0)</f>
        <v>5.7031000000000001</v>
      </c>
      <c r="I10" s="66">
        <f t="shared" ref="I10:I42" si="3">RANK(H10,H$8:H$42,0)</f>
        <v>5</v>
      </c>
      <c r="J10" s="65">
        <f>VLOOKUP($A10,'Return Data'!$B$7:$R$2843,12,0)</f>
        <v>7.2812999999999999</v>
      </c>
      <c r="K10" s="66">
        <f t="shared" ref="K10:K19" si="4">RANK(J10,J$8:J$42,0)</f>
        <v>5</v>
      </c>
      <c r="L10" s="65">
        <f>VLOOKUP($A10,'Return Data'!$B$7:$R$2843,13,0)</f>
        <v>9.8413000000000004</v>
      </c>
      <c r="M10" s="66">
        <f t="shared" ref="M10:M19" si="5">RANK(L10,L$8:L$42,0)</f>
        <v>8</v>
      </c>
      <c r="N10" s="65">
        <f>VLOOKUP($A10,'Return Data'!$B$7:$R$2843,17,0)</f>
        <v>8.1221999999999994</v>
      </c>
      <c r="O10" s="66">
        <f t="shared" ref="O10:O19" si="6">RANK(N10,N$8:N$42,0)</f>
        <v>17</v>
      </c>
      <c r="P10" s="65">
        <f>VLOOKUP($A10,'Return Data'!$B$7:$R$2843,14,0)</f>
        <v>7.9939999999999998</v>
      </c>
      <c r="Q10" s="66">
        <f t="shared" ref="Q10:Q19" si="7">RANK(P10,P$8:P$42,0)</f>
        <v>14</v>
      </c>
      <c r="R10" s="65">
        <f>VLOOKUP($A10,'Return Data'!$B$7:$R$2843,16,0)</f>
        <v>8.6653000000000002</v>
      </c>
      <c r="S10" s="67">
        <f t="shared" si="0"/>
        <v>7</v>
      </c>
    </row>
    <row r="11" spans="1:19" x14ac:dyDescent="0.3">
      <c r="A11" s="82" t="s">
        <v>1084</v>
      </c>
      <c r="B11" s="64">
        <f>VLOOKUP($A11,'Return Data'!$B$7:$R$2843,3,0)</f>
        <v>44315</v>
      </c>
      <c r="C11" s="65">
        <f>VLOOKUP($A11,'Return Data'!$B$7:$R$2843,4,0)</f>
        <v>14.9757</v>
      </c>
      <c r="D11" s="65">
        <f>VLOOKUP($A11,'Return Data'!$B$7:$R$2843,9,0)</f>
        <v>9.2256</v>
      </c>
      <c r="E11" s="66">
        <f t="shared" si="1"/>
        <v>16</v>
      </c>
      <c r="F11" s="65">
        <f>VLOOKUP($A11,'Return Data'!$B$7:$R$2843,10,0)</f>
        <v>1.3694999999999999</v>
      </c>
      <c r="G11" s="66">
        <f t="shared" si="2"/>
        <v>20</v>
      </c>
      <c r="H11" s="65">
        <f>VLOOKUP($A11,'Return Data'!$B$7:$R$2843,11,0)</f>
        <v>2.4041999999999999</v>
      </c>
      <c r="I11" s="66">
        <f t="shared" si="3"/>
        <v>17</v>
      </c>
      <c r="J11" s="65">
        <f>VLOOKUP($A11,'Return Data'!$B$7:$R$2843,12,0)</f>
        <v>2.9346000000000001</v>
      </c>
      <c r="K11" s="66">
        <f t="shared" si="4"/>
        <v>18</v>
      </c>
      <c r="L11" s="65">
        <f>VLOOKUP($A11,'Return Data'!$B$7:$R$2843,13,0)</f>
        <v>5.6814999999999998</v>
      </c>
      <c r="M11" s="66">
        <f t="shared" si="5"/>
        <v>22</v>
      </c>
      <c r="N11" s="65">
        <f>VLOOKUP($A11,'Return Data'!$B$7:$R$2843,17,0)</f>
        <v>1.8342000000000001</v>
      </c>
      <c r="O11" s="66">
        <f t="shared" si="6"/>
        <v>26</v>
      </c>
      <c r="P11" s="65">
        <f>VLOOKUP($A11,'Return Data'!$B$7:$R$2843,14,0)</f>
        <v>2.8519000000000001</v>
      </c>
      <c r="Q11" s="66">
        <f t="shared" si="7"/>
        <v>25</v>
      </c>
      <c r="R11" s="65">
        <f>VLOOKUP($A11,'Return Data'!$B$7:$R$2843,16,0)</f>
        <v>5.7965999999999998</v>
      </c>
      <c r="S11" s="67">
        <f t="shared" si="0"/>
        <v>29</v>
      </c>
    </row>
    <row r="12" spans="1:19" x14ac:dyDescent="0.3">
      <c r="A12" s="82" t="s">
        <v>1087</v>
      </c>
      <c r="B12" s="64">
        <f>VLOOKUP($A12,'Return Data'!$B$7:$R$2843,3,0)</f>
        <v>44315</v>
      </c>
      <c r="C12" s="65">
        <f>VLOOKUP($A12,'Return Data'!$B$7:$R$2843,4,0)</f>
        <v>63.8855</v>
      </c>
      <c r="D12" s="65">
        <f>VLOOKUP($A12,'Return Data'!$B$7:$R$2843,9,0)</f>
        <v>7.3087</v>
      </c>
      <c r="E12" s="66">
        <f t="shared" si="1"/>
        <v>26</v>
      </c>
      <c r="F12" s="65">
        <f>VLOOKUP($A12,'Return Data'!$B$7:$R$2843,10,0)</f>
        <v>1.7290000000000001</v>
      </c>
      <c r="G12" s="66">
        <f t="shared" si="2"/>
        <v>16</v>
      </c>
      <c r="H12" s="65">
        <f>VLOOKUP($A12,'Return Data'!$B$7:$R$2843,11,0)</f>
        <v>3.3353000000000002</v>
      </c>
      <c r="I12" s="66">
        <f t="shared" si="3"/>
        <v>12</v>
      </c>
      <c r="J12" s="65">
        <f>VLOOKUP($A12,'Return Data'!$B$7:$R$2843,12,0)</f>
        <v>4.2237999999999998</v>
      </c>
      <c r="K12" s="66">
        <f t="shared" si="4"/>
        <v>11</v>
      </c>
      <c r="L12" s="65">
        <f>VLOOKUP($A12,'Return Data'!$B$7:$R$2843,13,0)</f>
        <v>8.3970000000000002</v>
      </c>
      <c r="M12" s="66">
        <f t="shared" si="5"/>
        <v>13</v>
      </c>
      <c r="N12" s="65">
        <f>VLOOKUP($A12,'Return Data'!$B$7:$R$2843,17,0)</f>
        <v>5.3987999999999996</v>
      </c>
      <c r="O12" s="66">
        <f t="shared" si="6"/>
        <v>22</v>
      </c>
      <c r="P12" s="65">
        <f>VLOOKUP($A12,'Return Data'!$B$7:$R$2843,14,0)</f>
        <v>5.2046000000000001</v>
      </c>
      <c r="Q12" s="66">
        <f t="shared" si="7"/>
        <v>21</v>
      </c>
      <c r="R12" s="65">
        <f>VLOOKUP($A12,'Return Data'!$B$7:$R$2843,16,0)</f>
        <v>8.0277999999999992</v>
      </c>
      <c r="S12" s="67">
        <f t="shared" si="0"/>
        <v>14</v>
      </c>
    </row>
    <row r="13" spans="1:19" x14ac:dyDescent="0.3">
      <c r="A13" s="82" t="s">
        <v>1090</v>
      </c>
      <c r="B13" s="64">
        <f>VLOOKUP($A13,'Return Data'!$B$7:$R$2843,3,0)</f>
        <v>44315</v>
      </c>
      <c r="C13" s="65">
        <f>VLOOKUP($A13,'Return Data'!$B$7:$R$2843,4,0)</f>
        <v>23.2803</v>
      </c>
      <c r="D13" s="65">
        <f>VLOOKUP($A13,'Return Data'!$B$7:$R$2843,9,0)</f>
        <v>23.509699999999999</v>
      </c>
      <c r="E13" s="66">
        <f t="shared" si="1"/>
        <v>1</v>
      </c>
      <c r="F13" s="65">
        <f>VLOOKUP($A13,'Return Data'!$B$7:$R$2843,10,0)</f>
        <v>20.032399999999999</v>
      </c>
      <c r="G13" s="66">
        <f t="shared" si="2"/>
        <v>1</v>
      </c>
      <c r="H13" s="65">
        <f>VLOOKUP($A13,'Return Data'!$B$7:$R$2843,11,0)</f>
        <v>24.1814</v>
      </c>
      <c r="I13" s="66">
        <f t="shared" si="3"/>
        <v>1</v>
      </c>
      <c r="J13" s="65">
        <f>VLOOKUP($A13,'Return Data'!$B$7:$R$2843,12,0)</f>
        <v>8.0425000000000004</v>
      </c>
      <c r="K13" s="66">
        <f t="shared" si="4"/>
        <v>4</v>
      </c>
      <c r="L13" s="65">
        <f>VLOOKUP($A13,'Return Data'!$B$7:$R$2843,13,0)</f>
        <v>11.8004</v>
      </c>
      <c r="M13" s="66">
        <f t="shared" si="5"/>
        <v>2</v>
      </c>
      <c r="N13" s="65">
        <f>VLOOKUP($A13,'Return Data'!$B$7:$R$2843,17,0)</f>
        <v>2.5316000000000001</v>
      </c>
      <c r="O13" s="66">
        <f t="shared" si="6"/>
        <v>24</v>
      </c>
      <c r="P13" s="65">
        <f>VLOOKUP($A13,'Return Data'!$B$7:$R$2843,14,0)</f>
        <v>4.1020000000000003</v>
      </c>
      <c r="Q13" s="66">
        <f t="shared" si="7"/>
        <v>22</v>
      </c>
      <c r="R13" s="65">
        <f>VLOOKUP($A13,'Return Data'!$B$7:$R$2843,16,0)</f>
        <v>7.7018000000000004</v>
      </c>
      <c r="S13" s="67">
        <f t="shared" si="0"/>
        <v>20</v>
      </c>
    </row>
    <row r="14" spans="1:19" x14ac:dyDescent="0.3">
      <c r="A14" s="82" t="s">
        <v>1092</v>
      </c>
      <c r="B14" s="64">
        <f>VLOOKUP($A14,'Return Data'!$B$7:$R$2843,3,0)</f>
        <v>44315</v>
      </c>
      <c r="C14" s="65">
        <f>VLOOKUP($A14,'Return Data'!$B$7:$R$2843,4,0)</f>
        <v>43.656100000000002</v>
      </c>
      <c r="D14" s="65">
        <f>VLOOKUP($A14,'Return Data'!$B$7:$R$2843,9,0)</f>
        <v>8.7012999999999998</v>
      </c>
      <c r="E14" s="66">
        <f t="shared" si="1"/>
        <v>19</v>
      </c>
      <c r="F14" s="65">
        <f>VLOOKUP($A14,'Return Data'!$B$7:$R$2843,10,0)</f>
        <v>3.6074000000000002</v>
      </c>
      <c r="G14" s="66">
        <f t="shared" si="2"/>
        <v>11</v>
      </c>
      <c r="H14" s="65">
        <f>VLOOKUP($A14,'Return Data'!$B$7:$R$2843,11,0)</f>
        <v>5.0195999999999996</v>
      </c>
      <c r="I14" s="66">
        <f t="shared" si="3"/>
        <v>6</v>
      </c>
      <c r="J14" s="65">
        <f>VLOOKUP($A14,'Return Data'!$B$7:$R$2843,12,0)</f>
        <v>7.2267999999999999</v>
      </c>
      <c r="K14" s="66">
        <f t="shared" si="4"/>
        <v>6</v>
      </c>
      <c r="L14" s="65">
        <f>VLOOKUP($A14,'Return Data'!$B$7:$R$2843,13,0)</f>
        <v>10.0839</v>
      </c>
      <c r="M14" s="66">
        <f t="shared" si="5"/>
        <v>6</v>
      </c>
      <c r="N14" s="65">
        <f>VLOOKUP($A14,'Return Data'!$B$7:$R$2843,17,0)</f>
        <v>8.7690000000000001</v>
      </c>
      <c r="O14" s="66">
        <f t="shared" si="6"/>
        <v>13</v>
      </c>
      <c r="P14" s="65">
        <f>VLOOKUP($A14,'Return Data'!$B$7:$R$2843,14,0)</f>
        <v>8.1478000000000002</v>
      </c>
      <c r="Q14" s="66">
        <f t="shared" si="7"/>
        <v>12</v>
      </c>
      <c r="R14" s="65">
        <f>VLOOKUP($A14,'Return Data'!$B$7:$R$2843,16,0)</f>
        <v>7.9615999999999998</v>
      </c>
      <c r="S14" s="67">
        <f t="shared" si="0"/>
        <v>15</v>
      </c>
    </row>
    <row r="15" spans="1:19" x14ac:dyDescent="0.3">
      <c r="A15" s="82" t="s">
        <v>1094</v>
      </c>
      <c r="B15" s="64">
        <f>VLOOKUP($A15,'Return Data'!$B$7:$R$2843,3,0)</f>
        <v>44315</v>
      </c>
      <c r="C15" s="65">
        <f>VLOOKUP($A15,'Return Data'!$B$7:$R$2843,4,0)</f>
        <v>34.226500000000001</v>
      </c>
      <c r="D15" s="65">
        <f>VLOOKUP($A15,'Return Data'!$B$7:$R$2843,9,0)</f>
        <v>10.224399999999999</v>
      </c>
      <c r="E15" s="66">
        <f t="shared" si="1"/>
        <v>9</v>
      </c>
      <c r="F15" s="65">
        <f>VLOOKUP($A15,'Return Data'!$B$7:$R$2843,10,0)</f>
        <v>6.3813000000000004</v>
      </c>
      <c r="G15" s="66">
        <f t="shared" si="2"/>
        <v>6</v>
      </c>
      <c r="H15" s="65">
        <f>VLOOKUP($A15,'Return Data'!$B$7:$R$2843,11,0)</f>
        <v>6.2816999999999998</v>
      </c>
      <c r="I15" s="66">
        <f t="shared" si="3"/>
        <v>4</v>
      </c>
      <c r="J15" s="65">
        <f>VLOOKUP($A15,'Return Data'!$B$7:$R$2843,12,0)</f>
        <v>8.1334</v>
      </c>
      <c r="K15" s="66">
        <f t="shared" si="4"/>
        <v>3</v>
      </c>
      <c r="L15" s="65">
        <f>VLOOKUP($A15,'Return Data'!$B$7:$R$2843,13,0)</f>
        <v>11.4968</v>
      </c>
      <c r="M15" s="66">
        <f t="shared" si="5"/>
        <v>4</v>
      </c>
      <c r="N15" s="65">
        <f>VLOOKUP($A15,'Return Data'!$B$7:$R$2843,17,0)</f>
        <v>9.6860999999999997</v>
      </c>
      <c r="O15" s="66">
        <f t="shared" si="6"/>
        <v>8</v>
      </c>
      <c r="P15" s="65">
        <f>VLOOKUP($A15,'Return Data'!$B$7:$R$2843,14,0)</f>
        <v>8.3245000000000005</v>
      </c>
      <c r="Q15" s="66">
        <f t="shared" si="7"/>
        <v>11</v>
      </c>
      <c r="R15" s="65">
        <f>VLOOKUP($A15,'Return Data'!$B$7:$R$2843,16,0)</f>
        <v>7.6792999999999996</v>
      </c>
      <c r="S15" s="67">
        <f t="shared" si="0"/>
        <v>21</v>
      </c>
    </row>
    <row r="16" spans="1:19" x14ac:dyDescent="0.3">
      <c r="A16" s="82" t="s">
        <v>1097</v>
      </c>
      <c r="B16" s="64">
        <f>VLOOKUP($A16,'Return Data'!$B$7:$R$2843,3,0)</f>
        <v>44315</v>
      </c>
      <c r="C16" s="65">
        <f>VLOOKUP($A16,'Return Data'!$B$7:$R$2843,4,0)</f>
        <v>36.8536</v>
      </c>
      <c r="D16" s="65">
        <f>VLOOKUP($A16,'Return Data'!$B$7:$R$2843,9,0)</f>
        <v>9.5365000000000002</v>
      </c>
      <c r="E16" s="66">
        <f t="shared" si="1"/>
        <v>13</v>
      </c>
      <c r="F16" s="65">
        <f>VLOOKUP($A16,'Return Data'!$B$7:$R$2843,10,0)</f>
        <v>0.86129999999999995</v>
      </c>
      <c r="G16" s="66">
        <f t="shared" si="2"/>
        <v>23</v>
      </c>
      <c r="H16" s="65">
        <f>VLOOKUP($A16,'Return Data'!$B$7:$R$2843,11,0)</f>
        <v>2.3012999999999999</v>
      </c>
      <c r="I16" s="66">
        <f t="shared" si="3"/>
        <v>18</v>
      </c>
      <c r="J16" s="65">
        <f>VLOOKUP($A16,'Return Data'!$B$7:$R$2843,12,0)</f>
        <v>3.1863000000000001</v>
      </c>
      <c r="K16" s="66">
        <f t="shared" si="4"/>
        <v>16</v>
      </c>
      <c r="L16" s="65">
        <f>VLOOKUP($A16,'Return Data'!$B$7:$R$2843,13,0)</f>
        <v>6.6569000000000003</v>
      </c>
      <c r="M16" s="66">
        <f t="shared" si="5"/>
        <v>17</v>
      </c>
      <c r="N16" s="65">
        <f>VLOOKUP($A16,'Return Data'!$B$7:$R$2843,17,0)</f>
        <v>8.6647999999999996</v>
      </c>
      <c r="O16" s="66">
        <f t="shared" si="6"/>
        <v>14</v>
      </c>
      <c r="P16" s="65">
        <f>VLOOKUP($A16,'Return Data'!$B$7:$R$2843,14,0)</f>
        <v>8.3337000000000003</v>
      </c>
      <c r="Q16" s="66">
        <f t="shared" si="7"/>
        <v>10</v>
      </c>
      <c r="R16" s="65">
        <f>VLOOKUP($A16,'Return Data'!$B$7:$R$2843,16,0)</f>
        <v>7.5933999999999999</v>
      </c>
      <c r="S16" s="67">
        <f t="shared" si="0"/>
        <v>23</v>
      </c>
    </row>
    <row r="17" spans="1:19" x14ac:dyDescent="0.3">
      <c r="A17" s="82" t="s">
        <v>1100</v>
      </c>
      <c r="B17" s="64">
        <f>VLOOKUP($A17,'Return Data'!$B$7:$R$2843,3,0)</f>
        <v>44315</v>
      </c>
      <c r="C17" s="65">
        <f>VLOOKUP($A17,'Return Data'!$B$7:$R$2843,4,0)</f>
        <v>17.465499999999999</v>
      </c>
      <c r="D17" s="65">
        <f>VLOOKUP($A17,'Return Data'!$B$7:$R$2843,9,0)</f>
        <v>9.1183999999999994</v>
      </c>
      <c r="E17" s="66">
        <f t="shared" si="1"/>
        <v>17</v>
      </c>
      <c r="F17" s="65">
        <f>VLOOKUP($A17,'Return Data'!$B$7:$R$2843,10,0)</f>
        <v>1.9505999999999999</v>
      </c>
      <c r="G17" s="66">
        <f t="shared" si="2"/>
        <v>15</v>
      </c>
      <c r="H17" s="65">
        <f>VLOOKUP($A17,'Return Data'!$B$7:$R$2843,11,0)</f>
        <v>4.0533000000000001</v>
      </c>
      <c r="I17" s="66">
        <f t="shared" si="3"/>
        <v>8</v>
      </c>
      <c r="J17" s="65">
        <f>VLOOKUP($A17,'Return Data'!$B$7:$R$2843,12,0)</f>
        <v>6.8163999999999998</v>
      </c>
      <c r="K17" s="66">
        <f t="shared" si="4"/>
        <v>7</v>
      </c>
      <c r="L17" s="65">
        <f>VLOOKUP($A17,'Return Data'!$B$7:$R$2843,13,0)</f>
        <v>11.5899</v>
      </c>
      <c r="M17" s="66">
        <f t="shared" si="5"/>
        <v>3</v>
      </c>
      <c r="N17" s="65">
        <f>VLOOKUP($A17,'Return Data'!$B$7:$R$2843,17,0)</f>
        <v>6.8872</v>
      </c>
      <c r="O17" s="66">
        <f t="shared" si="6"/>
        <v>20</v>
      </c>
      <c r="P17" s="65">
        <f>VLOOKUP($A17,'Return Data'!$B$7:$R$2843,14,0)</f>
        <v>6.7259000000000002</v>
      </c>
      <c r="Q17" s="66">
        <f t="shared" si="7"/>
        <v>19</v>
      </c>
      <c r="R17" s="65">
        <f>VLOOKUP($A17,'Return Data'!$B$7:$R$2843,16,0)</f>
        <v>8.1561000000000003</v>
      </c>
      <c r="S17" s="67">
        <f t="shared" si="0"/>
        <v>12</v>
      </c>
    </row>
    <row r="18" spans="1:19" x14ac:dyDescent="0.3">
      <c r="A18" s="82" t="s">
        <v>1103</v>
      </c>
      <c r="B18" s="64">
        <f>VLOOKUP($A18,'Return Data'!$B$7:$R$2843,3,0)</f>
        <v>44315</v>
      </c>
      <c r="C18" s="65">
        <f>VLOOKUP($A18,'Return Data'!$B$7:$R$2843,4,0)</f>
        <v>15.8949</v>
      </c>
      <c r="D18" s="65">
        <f>VLOOKUP($A18,'Return Data'!$B$7:$R$2843,9,0)</f>
        <v>7.9744000000000002</v>
      </c>
      <c r="E18" s="66">
        <f t="shared" si="1"/>
        <v>23</v>
      </c>
      <c r="F18" s="65">
        <f>VLOOKUP($A18,'Return Data'!$B$7:$R$2843,10,0)</f>
        <v>4.4208999999999996</v>
      </c>
      <c r="G18" s="66">
        <f t="shared" si="2"/>
        <v>9</v>
      </c>
      <c r="H18" s="65">
        <f>VLOOKUP($A18,'Return Data'!$B$7:$R$2843,11,0)</f>
        <v>6.9798999999999998</v>
      </c>
      <c r="I18" s="66">
        <f t="shared" si="3"/>
        <v>3</v>
      </c>
      <c r="J18" s="65">
        <f>VLOOKUP($A18,'Return Data'!$B$7:$R$2843,12,0)</f>
        <v>8.5901999999999994</v>
      </c>
      <c r="K18" s="66">
        <f t="shared" si="4"/>
        <v>2</v>
      </c>
      <c r="L18" s="65">
        <f>VLOOKUP($A18,'Return Data'!$B$7:$R$2843,13,0)</f>
        <v>10.6479</v>
      </c>
      <c r="M18" s="66">
        <f t="shared" si="5"/>
        <v>5</v>
      </c>
      <c r="N18" s="65">
        <f>VLOOKUP($A18,'Return Data'!$B$7:$R$2843,17,0)</f>
        <v>8.2924000000000007</v>
      </c>
      <c r="O18" s="66">
        <f t="shared" si="6"/>
        <v>15</v>
      </c>
      <c r="P18" s="65">
        <f>VLOOKUP($A18,'Return Data'!$B$7:$R$2843,14,0)</f>
        <v>7.2363</v>
      </c>
      <c r="Q18" s="66">
        <f t="shared" si="7"/>
        <v>18</v>
      </c>
      <c r="R18" s="65">
        <f>VLOOKUP($A18,'Return Data'!$B$7:$R$2843,16,0)</f>
        <v>7.7077999999999998</v>
      </c>
      <c r="S18" s="67">
        <f t="shared" si="0"/>
        <v>19</v>
      </c>
    </row>
    <row r="19" spans="1:19" x14ac:dyDescent="0.3">
      <c r="A19" s="82" t="s">
        <v>1104</v>
      </c>
      <c r="B19" s="64">
        <f>VLOOKUP($A19,'Return Data'!$B$7:$R$2843,3,0)</f>
        <v>44315</v>
      </c>
      <c r="C19" s="65">
        <f>VLOOKUP($A19,'Return Data'!$B$7:$R$2843,4,0)</f>
        <v>10.7537</v>
      </c>
      <c r="D19" s="65">
        <f>VLOOKUP($A19,'Return Data'!$B$7:$R$2843,9,0)</f>
        <v>7.226</v>
      </c>
      <c r="E19" s="66">
        <f t="shared" si="1"/>
        <v>27</v>
      </c>
      <c r="F19" s="65">
        <f>VLOOKUP($A19,'Return Data'!$B$7:$R$2843,10,0)</f>
        <v>4.5457999999999998</v>
      </c>
      <c r="G19" s="66">
        <f t="shared" si="2"/>
        <v>8</v>
      </c>
      <c r="H19" s="65">
        <f>VLOOKUP($A19,'Return Data'!$B$7:$R$2843,11,0)</f>
        <v>5.0121000000000002</v>
      </c>
      <c r="I19" s="66">
        <f t="shared" si="3"/>
        <v>7</v>
      </c>
      <c r="J19" s="65">
        <f>VLOOKUP($A19,'Return Data'!$B$7:$R$2843,12,0)</f>
        <v>3.5076999999999998</v>
      </c>
      <c r="K19" s="66">
        <f t="shared" si="4"/>
        <v>15</v>
      </c>
      <c r="L19" s="65">
        <f>VLOOKUP($A19,'Return Data'!$B$7:$R$2843,13,0)</f>
        <v>3.5992000000000002</v>
      </c>
      <c r="M19" s="66">
        <f t="shared" si="5"/>
        <v>29</v>
      </c>
      <c r="N19" s="65">
        <f>VLOOKUP($A19,'Return Data'!$B$7:$R$2843,17,0)</f>
        <v>-14.3376</v>
      </c>
      <c r="O19" s="66">
        <f t="shared" si="6"/>
        <v>30</v>
      </c>
      <c r="P19" s="65">
        <f>VLOOKUP($A19,'Return Data'!$B$7:$R$2843,14,0)</f>
        <v>-8.2621000000000002</v>
      </c>
      <c r="Q19" s="66">
        <f t="shared" si="7"/>
        <v>29</v>
      </c>
      <c r="R19" s="65">
        <f>VLOOKUP($A19,'Return Data'!$B$7:$R$2843,16,0)</f>
        <v>1.0669999999999999</v>
      </c>
      <c r="S19" s="67">
        <f t="shared" si="0"/>
        <v>30</v>
      </c>
    </row>
    <row r="20" spans="1:19" x14ac:dyDescent="0.3">
      <c r="A20" s="82" t="s">
        <v>1106</v>
      </c>
      <c r="B20" s="64">
        <f>VLOOKUP($A20,'Return Data'!$B$7:$R$2843,3,0)</f>
        <v>44315</v>
      </c>
      <c r="C20" s="65">
        <f>VLOOKUP($A20,'Return Data'!$B$7:$R$2843,4,0)</f>
        <v>4.2000000000000003E-2</v>
      </c>
      <c r="D20" s="65">
        <f>VLOOKUP($A20,'Return Data'!$B$7:$R$2843,9,0)</f>
        <v>12.934100000000001</v>
      </c>
      <c r="E20" s="66">
        <f t="shared" si="1"/>
        <v>2</v>
      </c>
      <c r="F20" s="65">
        <f>VLOOKUP($A20,'Return Data'!$B$7:$R$2843,10,0)</f>
        <v>11.928100000000001</v>
      </c>
      <c r="G20" s="66">
        <f t="shared" si="2"/>
        <v>2</v>
      </c>
      <c r="H20" s="65">
        <f>VLOOKUP($A20,'Return Data'!$B$7:$R$2843,11,0)</f>
        <v>-41.6235</v>
      </c>
      <c r="I20" s="66">
        <f t="shared" si="3"/>
        <v>34</v>
      </c>
      <c r="J20" s="65"/>
      <c r="K20" s="66"/>
      <c r="L20" s="65"/>
      <c r="M20" s="66"/>
      <c r="N20" s="65"/>
      <c r="O20" s="66"/>
      <c r="P20" s="65"/>
      <c r="Q20" s="66"/>
      <c r="R20" s="65">
        <f>VLOOKUP($A20,'Return Data'!$B$7:$R$2843,16,0)</f>
        <v>-16.472200000000001</v>
      </c>
      <c r="S20" s="67">
        <f t="shared" si="0"/>
        <v>33</v>
      </c>
    </row>
    <row r="21" spans="1:19" x14ac:dyDescent="0.3">
      <c r="A21" s="82" t="s">
        <v>1111</v>
      </c>
      <c r="B21" s="64">
        <f>VLOOKUP($A21,'Return Data'!$B$7:$R$2843,3,0)</f>
        <v>44315</v>
      </c>
      <c r="C21" s="65">
        <f>VLOOKUP($A21,'Return Data'!$B$7:$R$2843,4,0)</f>
        <v>39.537300000000002</v>
      </c>
      <c r="D21" s="65">
        <f>VLOOKUP($A21,'Return Data'!$B$7:$R$2843,9,0)</f>
        <v>8.6161999999999992</v>
      </c>
      <c r="E21" s="66">
        <f t="shared" si="1"/>
        <v>20</v>
      </c>
      <c r="F21" s="65">
        <f>VLOOKUP($A21,'Return Data'!$B$7:$R$2843,10,0)</f>
        <v>2.2319</v>
      </c>
      <c r="G21" s="66">
        <f t="shared" si="2"/>
        <v>14</v>
      </c>
      <c r="H21" s="65">
        <f>VLOOKUP($A21,'Return Data'!$B$7:$R$2843,11,0)</f>
        <v>3.6031</v>
      </c>
      <c r="I21" s="66">
        <f t="shared" si="3"/>
        <v>10</v>
      </c>
      <c r="J21" s="65">
        <f>VLOOKUP($A21,'Return Data'!$B$7:$R$2843,12,0)</f>
        <v>6.2774000000000001</v>
      </c>
      <c r="K21" s="66">
        <f>RANK(J21,J$8:J$42,0)</f>
        <v>8</v>
      </c>
      <c r="L21" s="65">
        <f>VLOOKUP($A21,'Return Data'!$B$7:$R$2843,13,0)</f>
        <v>9.9413</v>
      </c>
      <c r="M21" s="66">
        <f>RANK(L21,L$8:L$42,0)</f>
        <v>7</v>
      </c>
      <c r="N21" s="65">
        <f>VLOOKUP($A21,'Return Data'!$B$7:$R$2843,17,0)</f>
        <v>10.543200000000001</v>
      </c>
      <c r="O21" s="66">
        <f>RANK(N21,N$8:N$42,0)</f>
        <v>3</v>
      </c>
      <c r="P21" s="65">
        <f>VLOOKUP($A21,'Return Data'!$B$7:$R$2843,14,0)</f>
        <v>9.4857999999999993</v>
      </c>
      <c r="Q21" s="66">
        <f>RANK(P21,P$8:P$42,0)</f>
        <v>2</v>
      </c>
      <c r="R21" s="65">
        <f>VLOOKUP($A21,'Return Data'!$B$7:$R$2843,16,0)</f>
        <v>8.1753</v>
      </c>
      <c r="S21" s="67">
        <f t="shared" si="0"/>
        <v>10</v>
      </c>
    </row>
    <row r="22" spans="1:19" x14ac:dyDescent="0.3">
      <c r="A22" s="82" t="s">
        <v>1112</v>
      </c>
      <c r="B22" s="64">
        <f>VLOOKUP($A22,'Return Data'!$B$7:$R$2843,3,0)</f>
        <v>44315</v>
      </c>
      <c r="C22" s="65">
        <f>VLOOKUP($A22,'Return Data'!$B$7:$R$2843,4,0)</f>
        <v>58.0593</v>
      </c>
      <c r="D22" s="65">
        <f>VLOOKUP($A22,'Return Data'!$B$7:$R$2843,9,0)</f>
        <v>7.8638000000000003</v>
      </c>
      <c r="E22" s="66">
        <f t="shared" si="1"/>
        <v>24</v>
      </c>
      <c r="F22" s="65">
        <f>VLOOKUP($A22,'Return Data'!$B$7:$R$2843,10,0)</f>
        <v>1.5341</v>
      </c>
      <c r="G22" s="66">
        <f t="shared" si="2"/>
        <v>19</v>
      </c>
      <c r="H22" s="65">
        <f>VLOOKUP($A22,'Return Data'!$B$7:$R$2843,11,0)</f>
        <v>1.5208999999999999</v>
      </c>
      <c r="I22" s="66">
        <f t="shared" si="3"/>
        <v>21</v>
      </c>
      <c r="J22" s="65">
        <f>VLOOKUP($A22,'Return Data'!$B$7:$R$2843,12,0)</f>
        <v>2.2881</v>
      </c>
      <c r="K22" s="66">
        <f>RANK(J22,J$8:J$42,0)</f>
        <v>22</v>
      </c>
      <c r="L22" s="65">
        <f>VLOOKUP($A22,'Return Data'!$B$7:$R$2843,13,0)</f>
        <v>6.2172000000000001</v>
      </c>
      <c r="M22" s="66">
        <f>RANK(L22,L$8:L$42,0)</f>
        <v>20</v>
      </c>
      <c r="N22" s="65">
        <f>VLOOKUP($A22,'Return Data'!$B$7:$R$2843,17,0)</f>
        <v>6.1345999999999998</v>
      </c>
      <c r="O22" s="66">
        <f>RANK(N22,N$8:N$42,0)</f>
        <v>21</v>
      </c>
      <c r="P22" s="65">
        <f>VLOOKUP($A22,'Return Data'!$B$7:$R$2843,14,0)</f>
        <v>6.1006</v>
      </c>
      <c r="Q22" s="66">
        <f>RANK(P22,P$8:P$42,0)</f>
        <v>20</v>
      </c>
      <c r="R22" s="65">
        <f>VLOOKUP($A22,'Return Data'!$B$7:$R$2843,16,0)</f>
        <v>7.8139000000000003</v>
      </c>
      <c r="S22" s="67">
        <f t="shared" si="0"/>
        <v>17</v>
      </c>
    </row>
    <row r="23" spans="1:19" x14ac:dyDescent="0.3">
      <c r="A23" s="82" t="s">
        <v>1116</v>
      </c>
      <c r="B23" s="64">
        <f>VLOOKUP($A23,'Return Data'!$B$7:$R$2843,3,0)</f>
        <v>44315</v>
      </c>
      <c r="C23" s="65">
        <f>VLOOKUP($A23,'Return Data'!$B$7:$R$2843,4,0)</f>
        <v>28.386399999999998</v>
      </c>
      <c r="D23" s="65">
        <f>VLOOKUP($A23,'Return Data'!$B$7:$R$2843,9,0)</f>
        <v>9.4923999999999999</v>
      </c>
      <c r="E23" s="66">
        <f t="shared" si="1"/>
        <v>14</v>
      </c>
      <c r="F23" s="65">
        <f>VLOOKUP($A23,'Return Data'!$B$7:$R$2843,10,0)</f>
        <v>3.7519</v>
      </c>
      <c r="G23" s="66">
        <f t="shared" si="2"/>
        <v>10</v>
      </c>
      <c r="H23" s="65">
        <f>VLOOKUP($A23,'Return Data'!$B$7:$R$2843,11,0)</f>
        <v>3.9228999999999998</v>
      </c>
      <c r="I23" s="66">
        <f t="shared" si="3"/>
        <v>9</v>
      </c>
      <c r="J23" s="65">
        <f>VLOOKUP($A23,'Return Data'!$B$7:$R$2843,12,0)</f>
        <v>5.3783000000000003</v>
      </c>
      <c r="K23" s="66">
        <f>RANK(J23,J$8:J$42,0)</f>
        <v>9</v>
      </c>
      <c r="L23" s="65">
        <f>VLOOKUP($A23,'Return Data'!$B$7:$R$2843,13,0)</f>
        <v>9.173</v>
      </c>
      <c r="M23" s="66">
        <f>RANK(L23,L$8:L$42,0)</f>
        <v>10</v>
      </c>
      <c r="N23" s="65">
        <f>VLOOKUP($A23,'Return Data'!$B$7:$R$2843,17,0)</f>
        <v>0.16020000000000001</v>
      </c>
      <c r="O23" s="66">
        <f>RANK(N23,N$8:N$42,0)</f>
        <v>27</v>
      </c>
      <c r="P23" s="65">
        <f>VLOOKUP($A23,'Return Data'!$B$7:$R$2843,14,0)</f>
        <v>1.9881</v>
      </c>
      <c r="Q23" s="66">
        <f>RANK(P23,P$8:P$42,0)</f>
        <v>27</v>
      </c>
      <c r="R23" s="65">
        <f>VLOOKUP($A23,'Return Data'!$B$7:$R$2843,16,0)</f>
        <v>5.8224999999999998</v>
      </c>
      <c r="S23" s="67">
        <f t="shared" si="0"/>
        <v>27</v>
      </c>
    </row>
    <row r="24" spans="1:19" x14ac:dyDescent="0.3">
      <c r="A24" s="82" t="s">
        <v>1117</v>
      </c>
      <c r="B24" s="64">
        <f>VLOOKUP($A24,'Return Data'!$B$7:$R$2843,3,0)</f>
        <v>44315</v>
      </c>
      <c r="C24" s="65">
        <f>VLOOKUP($A24,'Return Data'!$B$7:$R$2843,4,0)</f>
        <v>0.7853</v>
      </c>
      <c r="D24" s="65">
        <f>VLOOKUP($A24,'Return Data'!$B$7:$R$2843,9,0)</f>
        <v>0</v>
      </c>
      <c r="E24" s="66">
        <f t="shared" si="1"/>
        <v>34</v>
      </c>
      <c r="F24" s="65">
        <f>VLOOKUP($A24,'Return Data'!$B$7:$R$2843,10,0)</f>
        <v>0</v>
      </c>
      <c r="G24" s="66">
        <f t="shared" si="2"/>
        <v>25</v>
      </c>
      <c r="H24" s="65">
        <f>VLOOKUP($A24,'Return Data'!$B$7:$R$2843,11,0)</f>
        <v>0</v>
      </c>
      <c r="I24" s="66">
        <f t="shared" si="3"/>
        <v>29</v>
      </c>
      <c r="J24" s="65">
        <f>VLOOKUP($A24,'Return Data'!$B$7:$R$2843,12,0)</f>
        <v>0</v>
      </c>
      <c r="K24" s="66">
        <f>RANK(J24,J$8:J$42,0)</f>
        <v>31</v>
      </c>
      <c r="L24" s="65">
        <f>VLOOKUP($A24,'Return Data'!$B$7:$R$2843,13,0)</f>
        <v>-25.030999999999999</v>
      </c>
      <c r="M24" s="66">
        <f>RANK(L24,L$8:L$42,0)</f>
        <v>31</v>
      </c>
      <c r="N24" s="65"/>
      <c r="O24" s="66"/>
      <c r="P24" s="65"/>
      <c r="Q24" s="66"/>
      <c r="R24" s="65">
        <f>VLOOKUP($A24,'Return Data'!$B$7:$R$2843,16,0)</f>
        <v>-24.058900000000001</v>
      </c>
      <c r="S24" s="67">
        <f t="shared" si="0"/>
        <v>35</v>
      </c>
    </row>
    <row r="25" spans="1:19" x14ac:dyDescent="0.3">
      <c r="A25" s="82" t="s">
        <v>1121</v>
      </c>
      <c r="B25" s="64">
        <f>VLOOKUP($A25,'Return Data'!$B$7:$R$2843,3,0)</f>
        <v>44315</v>
      </c>
      <c r="C25" s="65">
        <f>VLOOKUP($A25,'Return Data'!$B$7:$R$2843,4,0)</f>
        <v>8.2699999999999996E-2</v>
      </c>
      <c r="D25" s="65">
        <f>VLOOKUP($A25,'Return Data'!$B$7:$R$2843,9,0)</f>
        <v>11.811400000000001</v>
      </c>
      <c r="E25" s="66">
        <f t="shared" si="1"/>
        <v>3</v>
      </c>
      <c r="F25" s="65">
        <f>VLOOKUP($A25,'Return Data'!$B$7:$R$2843,10,0)</f>
        <v>11.601699999999999</v>
      </c>
      <c r="G25" s="66">
        <f t="shared" si="2"/>
        <v>3</v>
      </c>
      <c r="H25" s="65">
        <f>VLOOKUP($A25,'Return Data'!$B$7:$R$2843,11,0)</f>
        <v>-41.2273</v>
      </c>
      <c r="I25" s="66">
        <f t="shared" si="3"/>
        <v>33</v>
      </c>
      <c r="J25" s="65"/>
      <c r="K25" s="66"/>
      <c r="L25" s="65"/>
      <c r="M25" s="66"/>
      <c r="N25" s="65"/>
      <c r="O25" s="66"/>
      <c r="P25" s="65"/>
      <c r="Q25" s="66"/>
      <c r="R25" s="65">
        <f>VLOOKUP($A25,'Return Data'!$B$7:$R$2843,16,0)</f>
        <v>-13.2188</v>
      </c>
      <c r="S25" s="67">
        <f t="shared" si="0"/>
        <v>32</v>
      </c>
    </row>
    <row r="26" spans="1:19" x14ac:dyDescent="0.3">
      <c r="A26" s="82" t="s">
        <v>1123</v>
      </c>
      <c r="B26" s="64">
        <f>VLOOKUP($A26,'Return Data'!$B$7:$R$2843,3,0)</f>
        <v>44315</v>
      </c>
      <c r="C26" s="65">
        <f>VLOOKUP($A26,'Return Data'!$B$7:$R$2843,4,0)</f>
        <v>14.094900000000001</v>
      </c>
      <c r="D26" s="65">
        <f>VLOOKUP($A26,'Return Data'!$B$7:$R$2843,9,0)</f>
        <v>6.0278</v>
      </c>
      <c r="E26" s="66">
        <f t="shared" si="1"/>
        <v>31</v>
      </c>
      <c r="F26" s="65">
        <f>VLOOKUP($A26,'Return Data'!$B$7:$R$2843,10,0)</f>
        <v>1.5858000000000001</v>
      </c>
      <c r="G26" s="66">
        <f t="shared" si="2"/>
        <v>18</v>
      </c>
      <c r="H26" s="65">
        <f>VLOOKUP($A26,'Return Data'!$B$7:$R$2843,11,0)</f>
        <v>2.4396</v>
      </c>
      <c r="I26" s="66">
        <f t="shared" si="3"/>
        <v>16</v>
      </c>
      <c r="J26" s="65">
        <f>VLOOKUP($A26,'Return Data'!$B$7:$R$2843,12,0)</f>
        <v>3.8717999999999999</v>
      </c>
      <c r="K26" s="66">
        <f t="shared" ref="K26:K38" si="8">RANK(J26,J$8:J$42,0)</f>
        <v>14</v>
      </c>
      <c r="L26" s="65">
        <f>VLOOKUP($A26,'Return Data'!$B$7:$R$2843,13,0)</f>
        <v>2.6337999999999999</v>
      </c>
      <c r="M26" s="66">
        <f t="shared" ref="M26:M38" si="9">RANK(L26,L$8:L$42,0)</f>
        <v>30</v>
      </c>
      <c r="N26" s="65">
        <f>VLOOKUP($A26,'Return Data'!$B$7:$R$2843,17,0)</f>
        <v>2.1909000000000001</v>
      </c>
      <c r="O26" s="66">
        <f t="shared" ref="O26:O38" si="10">RANK(N26,N$8:N$42,0)</f>
        <v>25</v>
      </c>
      <c r="P26" s="65">
        <f>VLOOKUP($A26,'Return Data'!$B$7:$R$2843,14,0)</f>
        <v>3.3561000000000001</v>
      </c>
      <c r="Q26" s="66">
        <f t="shared" ref="Q26:Q38" si="11">RANK(P26,P$8:P$42,0)</f>
        <v>24</v>
      </c>
      <c r="R26" s="65">
        <f>VLOOKUP($A26,'Return Data'!$B$7:$R$2843,16,0)</f>
        <v>5.8026999999999997</v>
      </c>
      <c r="S26" s="67">
        <f t="shared" si="0"/>
        <v>28</v>
      </c>
    </row>
    <row r="27" spans="1:19" x14ac:dyDescent="0.3">
      <c r="A27" s="82" t="s">
        <v>1126</v>
      </c>
      <c r="B27" s="64">
        <f>VLOOKUP($A27,'Return Data'!$B$7:$R$2843,3,0)</f>
        <v>44315</v>
      </c>
      <c r="C27" s="65">
        <f>VLOOKUP($A27,'Return Data'!$B$7:$R$2843,4,0)</f>
        <v>98.394499999999994</v>
      </c>
      <c r="D27" s="65">
        <f>VLOOKUP($A27,'Return Data'!$B$7:$R$2843,9,0)</f>
        <v>10.9468</v>
      </c>
      <c r="E27" s="66">
        <f t="shared" si="1"/>
        <v>5</v>
      </c>
      <c r="F27" s="65">
        <f>VLOOKUP($A27,'Return Data'!$B$7:$R$2843,10,0)</f>
        <v>1.6305000000000001</v>
      </c>
      <c r="G27" s="66">
        <f t="shared" si="2"/>
        <v>17</v>
      </c>
      <c r="H27" s="65">
        <f>VLOOKUP($A27,'Return Data'!$B$7:$R$2843,11,0)</f>
        <v>2.5714000000000001</v>
      </c>
      <c r="I27" s="66">
        <f t="shared" si="3"/>
        <v>14</v>
      </c>
      <c r="J27" s="65">
        <f>VLOOKUP($A27,'Return Data'!$B$7:$R$2843,12,0)</f>
        <v>3.9929999999999999</v>
      </c>
      <c r="K27" s="66">
        <f t="shared" si="8"/>
        <v>13</v>
      </c>
      <c r="L27" s="65">
        <f>VLOOKUP($A27,'Return Data'!$B$7:$R$2843,13,0)</f>
        <v>9.2929999999999993</v>
      </c>
      <c r="M27" s="66">
        <f t="shared" si="9"/>
        <v>9</v>
      </c>
      <c r="N27" s="65">
        <f>VLOOKUP($A27,'Return Data'!$B$7:$R$2843,17,0)</f>
        <v>10.1759</v>
      </c>
      <c r="O27" s="66">
        <f t="shared" si="10"/>
        <v>4</v>
      </c>
      <c r="P27" s="65">
        <f>VLOOKUP($A27,'Return Data'!$B$7:$R$2843,14,0)</f>
        <v>9.4754000000000005</v>
      </c>
      <c r="Q27" s="66">
        <f t="shared" si="11"/>
        <v>3</v>
      </c>
      <c r="R27" s="65">
        <f>VLOOKUP($A27,'Return Data'!$B$7:$R$2843,16,0)</f>
        <v>9.3652999999999995</v>
      </c>
      <c r="S27" s="67">
        <f t="shared" si="0"/>
        <v>2</v>
      </c>
    </row>
    <row r="28" spans="1:19" x14ac:dyDescent="0.3">
      <c r="A28" s="82" t="s">
        <v>1129</v>
      </c>
      <c r="B28" s="64">
        <f>VLOOKUP($A28,'Return Data'!$B$7:$R$2843,3,0)</f>
        <v>44315</v>
      </c>
      <c r="C28" s="65">
        <f>VLOOKUP($A28,'Return Data'!$B$7:$R$2843,4,0)</f>
        <v>45.508800000000001</v>
      </c>
      <c r="D28" s="65">
        <f>VLOOKUP($A28,'Return Data'!$B$7:$R$2843,9,0)</f>
        <v>9.8484999999999996</v>
      </c>
      <c r="E28" s="66">
        <f t="shared" si="1"/>
        <v>11</v>
      </c>
      <c r="F28" s="65">
        <f>VLOOKUP($A28,'Return Data'!$B$7:$R$2843,10,0)</f>
        <v>1.0059</v>
      </c>
      <c r="G28" s="66">
        <f t="shared" si="2"/>
        <v>21</v>
      </c>
      <c r="H28" s="65">
        <f>VLOOKUP($A28,'Return Data'!$B$7:$R$2843,11,0)</f>
        <v>1.5203</v>
      </c>
      <c r="I28" s="66">
        <f t="shared" si="3"/>
        <v>22</v>
      </c>
      <c r="J28" s="65">
        <f>VLOOKUP($A28,'Return Data'!$B$7:$R$2843,12,0)</f>
        <v>2.4601000000000002</v>
      </c>
      <c r="K28" s="66">
        <f t="shared" si="8"/>
        <v>21</v>
      </c>
      <c r="L28" s="65">
        <f>VLOOKUP($A28,'Return Data'!$B$7:$R$2843,13,0)</f>
        <v>6.6939000000000002</v>
      </c>
      <c r="M28" s="66">
        <f t="shared" si="9"/>
        <v>16</v>
      </c>
      <c r="N28" s="65">
        <f>VLOOKUP($A28,'Return Data'!$B$7:$R$2843,17,0)</f>
        <v>8.9524000000000008</v>
      </c>
      <c r="O28" s="66">
        <f t="shared" si="10"/>
        <v>12</v>
      </c>
      <c r="P28" s="65">
        <f>VLOOKUP($A28,'Return Data'!$B$7:$R$2843,14,0)</f>
        <v>8.3417999999999992</v>
      </c>
      <c r="Q28" s="66">
        <f t="shared" si="11"/>
        <v>9</v>
      </c>
      <c r="R28" s="65">
        <f>VLOOKUP($A28,'Return Data'!$B$7:$R$2843,16,0)</f>
        <v>8.4774999999999991</v>
      </c>
      <c r="S28" s="67">
        <f t="shared" si="0"/>
        <v>8</v>
      </c>
    </row>
    <row r="29" spans="1:19" x14ac:dyDescent="0.3">
      <c r="A29" s="82" t="s">
        <v>1130</v>
      </c>
      <c r="B29" s="64">
        <f>VLOOKUP($A29,'Return Data'!$B$7:$R$2843,3,0)</f>
        <v>44315</v>
      </c>
      <c r="C29" s="65">
        <f>VLOOKUP($A29,'Return Data'!$B$7:$R$2843,4,0)</f>
        <v>46.737499999999997</v>
      </c>
      <c r="D29" s="65">
        <f>VLOOKUP($A29,'Return Data'!$B$7:$R$2843,9,0)</f>
        <v>6.3795000000000002</v>
      </c>
      <c r="E29" s="66">
        <f t="shared" si="1"/>
        <v>29</v>
      </c>
      <c r="F29" s="65">
        <f>VLOOKUP($A29,'Return Data'!$B$7:$R$2843,10,0)</f>
        <v>-1.4474</v>
      </c>
      <c r="G29" s="66">
        <f t="shared" si="2"/>
        <v>27</v>
      </c>
      <c r="H29" s="65">
        <f>VLOOKUP($A29,'Return Data'!$B$7:$R$2843,11,0)</f>
        <v>1.7290000000000001</v>
      </c>
      <c r="I29" s="66">
        <f t="shared" si="3"/>
        <v>19</v>
      </c>
      <c r="J29" s="65">
        <f>VLOOKUP($A29,'Return Data'!$B$7:$R$2843,12,0)</f>
        <v>2.9298000000000002</v>
      </c>
      <c r="K29" s="66">
        <f t="shared" si="8"/>
        <v>19</v>
      </c>
      <c r="L29" s="65">
        <f>VLOOKUP($A29,'Return Data'!$B$7:$R$2843,13,0)</f>
        <v>6.1727999999999996</v>
      </c>
      <c r="M29" s="66">
        <f t="shared" si="9"/>
        <v>21</v>
      </c>
      <c r="N29" s="65">
        <f>VLOOKUP($A29,'Return Data'!$B$7:$R$2843,17,0)</f>
        <v>7.9149000000000003</v>
      </c>
      <c r="O29" s="66">
        <f t="shared" si="10"/>
        <v>19</v>
      </c>
      <c r="P29" s="65">
        <f>VLOOKUP($A29,'Return Data'!$B$7:$R$2843,14,0)</f>
        <v>7.3365</v>
      </c>
      <c r="Q29" s="66">
        <f t="shared" si="11"/>
        <v>17</v>
      </c>
      <c r="R29" s="65">
        <f>VLOOKUP($A29,'Return Data'!$B$7:$R$2843,16,0)</f>
        <v>7.7553999999999998</v>
      </c>
      <c r="S29" s="67">
        <f t="shared" si="0"/>
        <v>18</v>
      </c>
    </row>
    <row r="30" spans="1:19" x14ac:dyDescent="0.3">
      <c r="A30" s="82" t="s">
        <v>1132</v>
      </c>
      <c r="B30" s="64">
        <f>VLOOKUP($A30,'Return Data'!$B$7:$R$2843,3,0)</f>
        <v>44315</v>
      </c>
      <c r="C30" s="65">
        <f>VLOOKUP($A30,'Return Data'!$B$7:$R$2843,4,0)</f>
        <v>34.528199999999998</v>
      </c>
      <c r="D30" s="65">
        <f>VLOOKUP($A30,'Return Data'!$B$7:$R$2843,9,0)</f>
        <v>9.3048000000000002</v>
      </c>
      <c r="E30" s="66">
        <f t="shared" si="1"/>
        <v>15</v>
      </c>
      <c r="F30" s="65">
        <f>VLOOKUP($A30,'Return Data'!$B$7:$R$2843,10,0)</f>
        <v>-2.3774000000000002</v>
      </c>
      <c r="G30" s="66">
        <f t="shared" si="2"/>
        <v>31</v>
      </c>
      <c r="H30" s="65">
        <f>VLOOKUP($A30,'Return Data'!$B$7:$R$2843,11,0)</f>
        <v>0.2006</v>
      </c>
      <c r="I30" s="66">
        <f t="shared" si="3"/>
        <v>28</v>
      </c>
      <c r="J30" s="65">
        <f>VLOOKUP($A30,'Return Data'!$B$7:$R$2843,12,0)</f>
        <v>1.5427999999999999</v>
      </c>
      <c r="K30" s="66">
        <f t="shared" si="8"/>
        <v>25</v>
      </c>
      <c r="L30" s="65">
        <f>VLOOKUP($A30,'Return Data'!$B$7:$R$2843,13,0)</f>
        <v>4.3598999999999997</v>
      </c>
      <c r="M30" s="66">
        <f t="shared" si="9"/>
        <v>28</v>
      </c>
      <c r="N30" s="65">
        <f>VLOOKUP($A30,'Return Data'!$B$7:$R$2843,17,0)</f>
        <v>8.0252999999999997</v>
      </c>
      <c r="O30" s="66">
        <f t="shared" si="10"/>
        <v>18</v>
      </c>
      <c r="P30" s="65">
        <f>VLOOKUP($A30,'Return Data'!$B$7:$R$2843,14,0)</f>
        <v>8.0878999999999994</v>
      </c>
      <c r="Q30" s="66">
        <f t="shared" si="11"/>
        <v>13</v>
      </c>
      <c r="R30" s="65">
        <f>VLOOKUP($A30,'Return Data'!$B$7:$R$2843,16,0)</f>
        <v>6.9678000000000004</v>
      </c>
      <c r="S30" s="67">
        <f t="shared" si="0"/>
        <v>25</v>
      </c>
    </row>
    <row r="31" spans="1:19" x14ac:dyDescent="0.3">
      <c r="A31" s="82" t="s">
        <v>1134</v>
      </c>
      <c r="B31" s="64">
        <f>VLOOKUP($A31,'Return Data'!$B$7:$R$2843,3,0)</f>
        <v>44315</v>
      </c>
      <c r="C31" s="65">
        <f>VLOOKUP($A31,'Return Data'!$B$7:$R$2843,4,0)</f>
        <v>31.1112</v>
      </c>
      <c r="D31" s="65">
        <f>VLOOKUP($A31,'Return Data'!$B$7:$R$2843,9,0)</f>
        <v>9.6861999999999995</v>
      </c>
      <c r="E31" s="66">
        <f t="shared" si="1"/>
        <v>12</v>
      </c>
      <c r="F31" s="65">
        <f>VLOOKUP($A31,'Return Data'!$B$7:$R$2843,10,0)</f>
        <v>2.3469000000000002</v>
      </c>
      <c r="G31" s="66">
        <f t="shared" si="2"/>
        <v>13</v>
      </c>
      <c r="H31" s="65">
        <f>VLOOKUP($A31,'Return Data'!$B$7:$R$2843,11,0)</f>
        <v>2.5339999999999998</v>
      </c>
      <c r="I31" s="66">
        <f t="shared" si="3"/>
        <v>15</v>
      </c>
      <c r="J31" s="65">
        <f>VLOOKUP($A31,'Return Data'!$B$7:$R$2843,12,0)</f>
        <v>4.1971999999999996</v>
      </c>
      <c r="K31" s="66">
        <f t="shared" si="8"/>
        <v>12</v>
      </c>
      <c r="L31" s="65">
        <f>VLOOKUP($A31,'Return Data'!$B$7:$R$2843,13,0)</f>
        <v>8.8332999999999995</v>
      </c>
      <c r="M31" s="66">
        <f t="shared" si="9"/>
        <v>12</v>
      </c>
      <c r="N31" s="65">
        <f>VLOOKUP($A31,'Return Data'!$B$7:$R$2843,17,0)</f>
        <v>10.0145</v>
      </c>
      <c r="O31" s="66">
        <f t="shared" si="10"/>
        <v>6</v>
      </c>
      <c r="P31" s="65">
        <f>VLOOKUP($A31,'Return Data'!$B$7:$R$2843,14,0)</f>
        <v>9.0268999999999995</v>
      </c>
      <c r="Q31" s="66">
        <f t="shared" si="11"/>
        <v>7</v>
      </c>
      <c r="R31" s="65">
        <f>VLOOKUP($A31,'Return Data'!$B$7:$R$2843,16,0)</f>
        <v>9.3452000000000002</v>
      </c>
      <c r="S31" s="67">
        <f t="shared" si="0"/>
        <v>3</v>
      </c>
    </row>
    <row r="32" spans="1:19" x14ac:dyDescent="0.3">
      <c r="A32" s="82" t="s">
        <v>1137</v>
      </c>
      <c r="B32" s="64">
        <f>VLOOKUP($A32,'Return Data'!$B$7:$R$2843,3,0)</f>
        <v>44315</v>
      </c>
      <c r="C32" s="65">
        <f>VLOOKUP($A32,'Return Data'!$B$7:$R$2843,4,0)</f>
        <v>53.334000000000003</v>
      </c>
      <c r="D32" s="65">
        <f>VLOOKUP($A32,'Return Data'!$B$7:$R$2843,9,0)</f>
        <v>10.056900000000001</v>
      </c>
      <c r="E32" s="66">
        <f t="shared" si="1"/>
        <v>10</v>
      </c>
      <c r="F32" s="65">
        <f>VLOOKUP($A32,'Return Data'!$B$7:$R$2843,10,0)</f>
        <v>-1.7934000000000001</v>
      </c>
      <c r="G32" s="66">
        <f t="shared" si="2"/>
        <v>29</v>
      </c>
      <c r="H32" s="65">
        <f>VLOOKUP($A32,'Return Data'!$B$7:$R$2843,11,0)</f>
        <v>0.42809999999999998</v>
      </c>
      <c r="I32" s="66">
        <f t="shared" si="3"/>
        <v>27</v>
      </c>
      <c r="J32" s="65">
        <f>VLOOKUP($A32,'Return Data'!$B$7:$R$2843,12,0)</f>
        <v>1.5195000000000001</v>
      </c>
      <c r="K32" s="66">
        <f t="shared" si="8"/>
        <v>26</v>
      </c>
      <c r="L32" s="65">
        <f>VLOOKUP($A32,'Return Data'!$B$7:$R$2843,13,0)</f>
        <v>5.3598999999999997</v>
      </c>
      <c r="M32" s="66">
        <f t="shared" si="9"/>
        <v>23</v>
      </c>
      <c r="N32" s="65">
        <f>VLOOKUP($A32,'Return Data'!$B$7:$R$2843,17,0)</f>
        <v>9.6868999999999996</v>
      </c>
      <c r="O32" s="66">
        <f t="shared" si="10"/>
        <v>7</v>
      </c>
      <c r="P32" s="65">
        <f>VLOOKUP($A32,'Return Data'!$B$7:$R$2843,14,0)</f>
        <v>9.2307000000000006</v>
      </c>
      <c r="Q32" s="66">
        <f t="shared" si="11"/>
        <v>6</v>
      </c>
      <c r="R32" s="65">
        <f>VLOOKUP($A32,'Return Data'!$B$7:$R$2843,16,0)</f>
        <v>8.3783999999999992</v>
      </c>
      <c r="S32" s="67">
        <f t="shared" si="0"/>
        <v>9</v>
      </c>
    </row>
    <row r="33" spans="1:19" x14ac:dyDescent="0.3">
      <c r="A33" s="82" t="s">
        <v>1138</v>
      </c>
      <c r="B33" s="64">
        <f>VLOOKUP($A33,'Return Data'!$B$7:$R$2843,3,0)</f>
        <v>44315</v>
      </c>
      <c r="C33" s="65">
        <f>VLOOKUP($A33,'Return Data'!$B$7:$R$2843,4,0)</f>
        <v>49.947800000000001</v>
      </c>
      <c r="D33" s="65">
        <f>VLOOKUP($A33,'Return Data'!$B$7:$R$2843,9,0)</f>
        <v>8.2408999999999999</v>
      </c>
      <c r="E33" s="66">
        <f t="shared" si="1"/>
        <v>22</v>
      </c>
      <c r="F33" s="65">
        <f>VLOOKUP($A33,'Return Data'!$B$7:$R$2843,10,0)</f>
        <v>-2.1452</v>
      </c>
      <c r="G33" s="66">
        <f t="shared" si="2"/>
        <v>30</v>
      </c>
      <c r="H33" s="65">
        <f>VLOOKUP($A33,'Return Data'!$B$7:$R$2843,11,0)</f>
        <v>-0.16209999999999999</v>
      </c>
      <c r="I33" s="66">
        <f t="shared" si="3"/>
        <v>31</v>
      </c>
      <c r="J33" s="65">
        <f>VLOOKUP($A33,'Return Data'!$B$7:$R$2843,12,0)</f>
        <v>0.92300000000000004</v>
      </c>
      <c r="K33" s="66">
        <f t="shared" si="8"/>
        <v>29</v>
      </c>
      <c r="L33" s="65">
        <f>VLOOKUP($A33,'Return Data'!$B$7:$R$2843,13,0)</f>
        <v>5.0106999999999999</v>
      </c>
      <c r="M33" s="66">
        <f t="shared" si="9"/>
        <v>26</v>
      </c>
      <c r="N33" s="65">
        <f>VLOOKUP($A33,'Return Data'!$B$7:$R$2843,17,0)</f>
        <v>4.7999999999999996E-3</v>
      </c>
      <c r="O33" s="66">
        <f t="shared" si="10"/>
        <v>28</v>
      </c>
      <c r="P33" s="65">
        <f>VLOOKUP($A33,'Return Data'!$B$7:$R$2843,14,0)</f>
        <v>2.1657000000000002</v>
      </c>
      <c r="Q33" s="66">
        <f t="shared" si="11"/>
        <v>26</v>
      </c>
      <c r="R33" s="65">
        <f>VLOOKUP($A33,'Return Data'!$B$7:$R$2843,16,0)</f>
        <v>6.3170000000000002</v>
      </c>
      <c r="S33" s="67">
        <f t="shared" si="0"/>
        <v>26</v>
      </c>
    </row>
    <row r="34" spans="1:19" x14ac:dyDescent="0.3">
      <c r="A34" s="82" t="s">
        <v>1141</v>
      </c>
      <c r="B34" s="64">
        <f>VLOOKUP($A34,'Return Data'!$B$7:$R$2843,3,0)</f>
        <v>44315</v>
      </c>
      <c r="C34" s="65">
        <f>VLOOKUP($A34,'Return Data'!$B$7:$R$2843,4,0)</f>
        <v>60.5837</v>
      </c>
      <c r="D34" s="65">
        <f>VLOOKUP($A34,'Return Data'!$B$7:$R$2843,9,0)</f>
        <v>5.8151000000000002</v>
      </c>
      <c r="E34" s="66">
        <f t="shared" si="1"/>
        <v>32</v>
      </c>
      <c r="F34" s="65">
        <f>VLOOKUP($A34,'Return Data'!$B$7:$R$2843,10,0)</f>
        <v>-5.4061000000000003</v>
      </c>
      <c r="G34" s="66">
        <f t="shared" si="2"/>
        <v>33</v>
      </c>
      <c r="H34" s="65">
        <f>VLOOKUP($A34,'Return Data'!$B$7:$R$2843,11,0)</f>
        <v>1.5592999999999999</v>
      </c>
      <c r="I34" s="66">
        <f t="shared" si="3"/>
        <v>20</v>
      </c>
      <c r="J34" s="65">
        <f>VLOOKUP($A34,'Return Data'!$B$7:$R$2843,12,0)</f>
        <v>2.5243000000000002</v>
      </c>
      <c r="K34" s="66">
        <f t="shared" si="8"/>
        <v>20</v>
      </c>
      <c r="L34" s="65">
        <f>VLOOKUP($A34,'Return Data'!$B$7:$R$2843,13,0)</f>
        <v>6.7018000000000004</v>
      </c>
      <c r="M34" s="66">
        <f t="shared" si="9"/>
        <v>15</v>
      </c>
      <c r="N34" s="65">
        <f>VLOOKUP($A34,'Return Data'!$B$7:$R$2843,17,0)</f>
        <v>9.2185000000000006</v>
      </c>
      <c r="O34" s="66">
        <f t="shared" si="10"/>
        <v>11</v>
      </c>
      <c r="P34" s="65">
        <f>VLOOKUP($A34,'Return Data'!$B$7:$R$2843,14,0)</f>
        <v>8.7047000000000008</v>
      </c>
      <c r="Q34" s="66">
        <f t="shared" si="11"/>
        <v>8</v>
      </c>
      <c r="R34" s="65">
        <f>VLOOKUP($A34,'Return Data'!$B$7:$R$2843,16,0)</f>
        <v>8.7649000000000008</v>
      </c>
      <c r="S34" s="67">
        <f t="shared" si="0"/>
        <v>6</v>
      </c>
    </row>
    <row r="35" spans="1:19" x14ac:dyDescent="0.3">
      <c r="A35" s="82" t="s">
        <v>1142</v>
      </c>
      <c r="B35" s="64">
        <f>VLOOKUP($A35,'Return Data'!$B$7:$R$2843,3,0)</f>
        <v>44315</v>
      </c>
      <c r="C35" s="65">
        <f>VLOOKUP($A35,'Return Data'!$B$7:$R$2843,4,0)</f>
        <v>57.119</v>
      </c>
      <c r="D35" s="65">
        <f>VLOOKUP($A35,'Return Data'!$B$7:$R$2843,9,0)</f>
        <v>7.4679000000000002</v>
      </c>
      <c r="E35" s="66">
        <f t="shared" si="1"/>
        <v>25</v>
      </c>
      <c r="F35" s="65">
        <f>VLOOKUP($A35,'Return Data'!$B$7:$R$2843,10,0)</f>
        <v>0.2039</v>
      </c>
      <c r="G35" s="66">
        <f t="shared" si="2"/>
        <v>24</v>
      </c>
      <c r="H35" s="65">
        <f>VLOOKUP($A35,'Return Data'!$B$7:$R$2843,11,0)</f>
        <v>1.2773000000000001</v>
      </c>
      <c r="I35" s="66">
        <f t="shared" si="3"/>
        <v>23</v>
      </c>
      <c r="J35" s="65">
        <f>VLOOKUP($A35,'Return Data'!$B$7:$R$2843,12,0)</f>
        <v>1.1384000000000001</v>
      </c>
      <c r="K35" s="66">
        <f t="shared" si="8"/>
        <v>28</v>
      </c>
      <c r="L35" s="65">
        <f>VLOOKUP($A35,'Return Data'!$B$7:$R$2843,13,0)</f>
        <v>5.0445000000000002</v>
      </c>
      <c r="M35" s="66">
        <f t="shared" si="9"/>
        <v>25</v>
      </c>
      <c r="N35" s="65">
        <f>VLOOKUP($A35,'Return Data'!$B$7:$R$2843,17,0)</f>
        <v>8.2561</v>
      </c>
      <c r="O35" s="66">
        <f t="shared" si="10"/>
        <v>16</v>
      </c>
      <c r="P35" s="65">
        <f>VLOOKUP($A35,'Return Data'!$B$7:$R$2843,14,0)</f>
        <v>7.8929999999999998</v>
      </c>
      <c r="Q35" s="66">
        <f t="shared" si="11"/>
        <v>16</v>
      </c>
      <c r="R35" s="65">
        <f>VLOOKUP($A35,'Return Data'!$B$7:$R$2843,16,0)</f>
        <v>8.1622000000000003</v>
      </c>
      <c r="S35" s="67">
        <f t="shared" si="0"/>
        <v>11</v>
      </c>
    </row>
    <row r="36" spans="1:19" x14ac:dyDescent="0.3">
      <c r="A36" s="82" t="s">
        <v>1144</v>
      </c>
      <c r="B36" s="64">
        <f>VLOOKUP($A36,'Return Data'!$B$7:$R$2843,3,0)</f>
        <v>44315</v>
      </c>
      <c r="C36" s="65">
        <f>VLOOKUP($A36,'Return Data'!$B$7:$R$2843,4,0)</f>
        <v>70.9499</v>
      </c>
      <c r="D36" s="65">
        <f>VLOOKUP($A36,'Return Data'!$B$7:$R$2843,9,0)</f>
        <v>8.7958999999999996</v>
      </c>
      <c r="E36" s="66">
        <f t="shared" si="1"/>
        <v>18</v>
      </c>
      <c r="F36" s="65">
        <f>VLOOKUP($A36,'Return Data'!$B$7:$R$2843,10,0)</f>
        <v>-1.6787000000000001</v>
      </c>
      <c r="G36" s="66">
        <f t="shared" si="2"/>
        <v>28</v>
      </c>
      <c r="H36" s="65">
        <f>VLOOKUP($A36,'Return Data'!$B$7:$R$2843,11,0)</f>
        <v>0.47289999999999999</v>
      </c>
      <c r="I36" s="66">
        <f t="shared" si="3"/>
        <v>26</v>
      </c>
      <c r="J36" s="65">
        <f>VLOOKUP($A36,'Return Data'!$B$7:$R$2843,12,0)</f>
        <v>1.7161</v>
      </c>
      <c r="K36" s="66">
        <f t="shared" si="8"/>
        <v>24</v>
      </c>
      <c r="L36" s="65">
        <f>VLOOKUP($A36,'Return Data'!$B$7:$R$2843,13,0)</f>
        <v>4.7004999999999999</v>
      </c>
      <c r="M36" s="66">
        <f t="shared" si="9"/>
        <v>27</v>
      </c>
      <c r="N36" s="65">
        <f>VLOOKUP($A36,'Return Data'!$B$7:$R$2843,17,0)</f>
        <v>9.5551999999999992</v>
      </c>
      <c r="O36" s="66">
        <f t="shared" si="10"/>
        <v>9</v>
      </c>
      <c r="P36" s="65">
        <f>VLOOKUP($A36,'Return Data'!$B$7:$R$2843,14,0)</f>
        <v>9.2563999999999993</v>
      </c>
      <c r="Q36" s="66">
        <f t="shared" si="11"/>
        <v>5</v>
      </c>
      <c r="R36" s="65">
        <f>VLOOKUP($A36,'Return Data'!$B$7:$R$2843,16,0)</f>
        <v>8.7714999999999996</v>
      </c>
      <c r="S36" s="67">
        <f t="shared" si="0"/>
        <v>5</v>
      </c>
    </row>
    <row r="37" spans="1:19" x14ac:dyDescent="0.3">
      <c r="A37" s="82" t="s">
        <v>1147</v>
      </c>
      <c r="B37" s="64">
        <f>VLOOKUP($A37,'Return Data'!$B$7:$R$2843,3,0)</f>
        <v>44315</v>
      </c>
      <c r="C37" s="65">
        <f>VLOOKUP($A37,'Return Data'!$B$7:$R$2843,4,0)</f>
        <v>55.119599999999998</v>
      </c>
      <c r="D37" s="65">
        <f>VLOOKUP($A37,'Return Data'!$B$7:$R$2843,9,0)</f>
        <v>8.2864000000000004</v>
      </c>
      <c r="E37" s="66">
        <f t="shared" si="1"/>
        <v>21</v>
      </c>
      <c r="F37" s="65">
        <f>VLOOKUP($A37,'Return Data'!$B$7:$R$2843,10,0)</f>
        <v>2.5529000000000002</v>
      </c>
      <c r="G37" s="66">
        <f t="shared" si="2"/>
        <v>12</v>
      </c>
      <c r="H37" s="65">
        <f>VLOOKUP($A37,'Return Data'!$B$7:$R$2843,11,0)</f>
        <v>3.3609</v>
      </c>
      <c r="I37" s="66">
        <f t="shared" si="3"/>
        <v>11</v>
      </c>
      <c r="J37" s="65">
        <f>VLOOKUP($A37,'Return Data'!$B$7:$R$2843,12,0)</f>
        <v>5.2274000000000003</v>
      </c>
      <c r="K37" s="66">
        <f t="shared" si="8"/>
        <v>10</v>
      </c>
      <c r="L37" s="65">
        <f>VLOOKUP($A37,'Return Data'!$B$7:$R$2843,13,0)</f>
        <v>9.0815999999999999</v>
      </c>
      <c r="M37" s="66">
        <f t="shared" si="9"/>
        <v>11</v>
      </c>
      <c r="N37" s="65">
        <f>VLOOKUP($A37,'Return Data'!$B$7:$R$2843,17,0)</f>
        <v>10.9101</v>
      </c>
      <c r="O37" s="66">
        <f t="shared" si="10"/>
        <v>2</v>
      </c>
      <c r="P37" s="65">
        <f>VLOOKUP($A37,'Return Data'!$B$7:$R$2843,14,0)</f>
        <v>9.3673999999999999</v>
      </c>
      <c r="Q37" s="66">
        <f t="shared" si="11"/>
        <v>4</v>
      </c>
      <c r="R37" s="65">
        <f>VLOOKUP($A37,'Return Data'!$B$7:$R$2843,16,0)</f>
        <v>7.8746999999999998</v>
      </c>
      <c r="S37" s="67">
        <f t="shared" si="0"/>
        <v>16</v>
      </c>
    </row>
    <row r="38" spans="1:19" x14ac:dyDescent="0.3">
      <c r="A38" s="82" t="s">
        <v>1149</v>
      </c>
      <c r="B38" s="64">
        <f>VLOOKUP($A38,'Return Data'!$B$7:$R$2843,3,0)</f>
        <v>44315</v>
      </c>
      <c r="C38" s="65">
        <f>VLOOKUP($A38,'Return Data'!$B$7:$R$2843,4,0)</f>
        <v>65.206199999999995</v>
      </c>
      <c r="D38" s="65">
        <f>VLOOKUP($A38,'Return Data'!$B$7:$R$2843,9,0)</f>
        <v>6.7577999999999996</v>
      </c>
      <c r="E38" s="66">
        <f t="shared" si="1"/>
        <v>28</v>
      </c>
      <c r="F38" s="65">
        <f>VLOOKUP($A38,'Return Data'!$B$7:$R$2843,10,0)</f>
        <v>-0.80759999999999998</v>
      </c>
      <c r="G38" s="66">
        <f t="shared" si="2"/>
        <v>26</v>
      </c>
      <c r="H38" s="65">
        <f>VLOOKUP($A38,'Return Data'!$B$7:$R$2843,11,0)</f>
        <v>0.95679999999999998</v>
      </c>
      <c r="I38" s="66">
        <f t="shared" si="3"/>
        <v>25</v>
      </c>
      <c r="J38" s="65">
        <f>VLOOKUP($A38,'Return Data'!$B$7:$R$2843,12,0)</f>
        <v>3.0583</v>
      </c>
      <c r="K38" s="66">
        <f t="shared" si="8"/>
        <v>17</v>
      </c>
      <c r="L38" s="65">
        <f>VLOOKUP($A38,'Return Data'!$B$7:$R$2843,13,0)</f>
        <v>7.7034000000000002</v>
      </c>
      <c r="M38" s="66">
        <f t="shared" si="9"/>
        <v>14</v>
      </c>
      <c r="N38" s="65">
        <f>VLOOKUP($A38,'Return Data'!$B$7:$R$2843,17,0)</f>
        <v>9.3694000000000006</v>
      </c>
      <c r="O38" s="66">
        <f t="shared" si="10"/>
        <v>10</v>
      </c>
      <c r="P38" s="65">
        <f>VLOOKUP($A38,'Return Data'!$B$7:$R$2843,14,0)</f>
        <v>7.9104000000000001</v>
      </c>
      <c r="Q38" s="66">
        <f t="shared" si="11"/>
        <v>15</v>
      </c>
      <c r="R38" s="65">
        <f>VLOOKUP($A38,'Return Data'!$B$7:$R$2843,16,0)</f>
        <v>8.1189</v>
      </c>
      <c r="S38" s="67">
        <f t="shared" si="0"/>
        <v>13</v>
      </c>
    </row>
    <row r="39" spans="1:19" x14ac:dyDescent="0.3">
      <c r="A39" s="82" t="s">
        <v>1151</v>
      </c>
      <c r="B39" s="64">
        <f>VLOOKUP($A39,'Return Data'!$B$7:$R$2843,3,0)</f>
        <v>44315</v>
      </c>
      <c r="C39" s="65">
        <f>VLOOKUP($A39,'Return Data'!$B$7:$R$2843,4,0)</f>
        <v>1.6135999999999999</v>
      </c>
      <c r="D39" s="65">
        <f>VLOOKUP($A39,'Return Data'!$B$7:$R$2843,9,0)</f>
        <v>11.226699999999999</v>
      </c>
      <c r="E39" s="66">
        <f t="shared" si="1"/>
        <v>4</v>
      </c>
      <c r="F39" s="65">
        <f>VLOOKUP($A39,'Return Data'!$B$7:$R$2843,10,0)</f>
        <v>11.475099999999999</v>
      </c>
      <c r="G39" s="66">
        <f t="shared" si="2"/>
        <v>4</v>
      </c>
      <c r="H39" s="65">
        <f>VLOOKUP($A39,'Return Data'!$B$7:$R$2843,11,0)</f>
        <v>-41.176600000000001</v>
      </c>
      <c r="I39" s="66">
        <f t="shared" si="3"/>
        <v>32</v>
      </c>
      <c r="J39" s="65"/>
      <c r="K39" s="66"/>
      <c r="L39" s="65"/>
      <c r="M39" s="66"/>
      <c r="N39" s="65"/>
      <c r="O39" s="66"/>
      <c r="P39" s="65"/>
      <c r="Q39" s="66"/>
      <c r="R39" s="65">
        <f>VLOOKUP($A39,'Return Data'!$B$7:$R$2843,16,0)</f>
        <v>-13.214</v>
      </c>
      <c r="S39" s="67">
        <f t="shared" si="0"/>
        <v>31</v>
      </c>
    </row>
    <row r="40" spans="1:19" x14ac:dyDescent="0.3">
      <c r="A40" s="82" t="s">
        <v>1153</v>
      </c>
      <c r="B40" s="64">
        <f>VLOOKUP($A40,'Return Data'!$B$7:$R$2843,3,0)</f>
        <v>44315</v>
      </c>
      <c r="C40" s="65">
        <f>VLOOKUP($A40,'Return Data'!$B$7:$R$2843,4,0)</f>
        <v>50.7181</v>
      </c>
      <c r="D40" s="65">
        <f>VLOOKUP($A40,'Return Data'!$B$7:$R$2843,9,0)</f>
        <v>6.0559000000000003</v>
      </c>
      <c r="E40" s="66">
        <f t="shared" si="1"/>
        <v>30</v>
      </c>
      <c r="F40" s="65">
        <f>VLOOKUP($A40,'Return Data'!$B$7:$R$2843,10,0)</f>
        <v>0.87029999999999996</v>
      </c>
      <c r="G40" s="66">
        <f t="shared" si="2"/>
        <v>22</v>
      </c>
      <c r="H40" s="65">
        <f>VLOOKUP($A40,'Return Data'!$B$7:$R$2843,11,0)</f>
        <v>1.2353000000000001</v>
      </c>
      <c r="I40" s="66">
        <f t="shared" si="3"/>
        <v>24</v>
      </c>
      <c r="J40" s="65">
        <f>VLOOKUP($A40,'Return Data'!$B$7:$R$2843,12,0)</f>
        <v>1.7774000000000001</v>
      </c>
      <c r="K40" s="66">
        <f>RANK(J40,J$8:J$42,0)</f>
        <v>23</v>
      </c>
      <c r="L40" s="65">
        <f>VLOOKUP($A40,'Return Data'!$B$7:$R$2843,13,0)</f>
        <v>6.2893999999999997</v>
      </c>
      <c r="M40" s="66">
        <f>RANK(L40,L$8:L$42,0)</f>
        <v>19</v>
      </c>
      <c r="N40" s="65">
        <f>VLOOKUP($A40,'Return Data'!$B$7:$R$2843,17,0)</f>
        <v>-1.9673</v>
      </c>
      <c r="O40" s="66">
        <f>RANK(N40,N$8:N$42,0)</f>
        <v>29</v>
      </c>
      <c r="P40" s="65">
        <f>VLOOKUP($A40,'Return Data'!$B$7:$R$2843,14,0)</f>
        <v>-0.62529999999999997</v>
      </c>
      <c r="Q40" s="66">
        <f>RANK(P40,P$8:P$42,0)</f>
        <v>28</v>
      </c>
      <c r="R40" s="65">
        <f>VLOOKUP($A40,'Return Data'!$B$7:$R$2843,16,0)</f>
        <v>7.3536999999999999</v>
      </c>
      <c r="S40" s="67">
        <f t="shared" si="0"/>
        <v>24</v>
      </c>
    </row>
    <row r="41" spans="1:19" x14ac:dyDescent="0.3">
      <c r="A41" s="82" t="s">
        <v>1014</v>
      </c>
      <c r="B41" s="64">
        <f>VLOOKUP($A41,'Return Data'!$B$7:$R$2843,3,0)</f>
        <v>44315</v>
      </c>
      <c r="C41" s="65">
        <f>VLOOKUP($A41,'Return Data'!$B$7:$R$2843,4,0)</f>
        <v>71.337400000000002</v>
      </c>
      <c r="D41" s="65">
        <f>VLOOKUP($A41,'Return Data'!$B$7:$R$2843,9,0)</f>
        <v>10.257899999999999</v>
      </c>
      <c r="E41" s="66">
        <f t="shared" si="1"/>
        <v>8</v>
      </c>
      <c r="F41" s="65">
        <f>VLOOKUP($A41,'Return Data'!$B$7:$R$2843,10,0)</f>
        <v>-2.3805000000000001</v>
      </c>
      <c r="G41" s="66">
        <f t="shared" si="2"/>
        <v>32</v>
      </c>
      <c r="H41" s="65">
        <f>VLOOKUP($A41,'Return Data'!$B$7:$R$2843,11,0)</f>
        <v>-3.7400000000000003E-2</v>
      </c>
      <c r="I41" s="66">
        <f t="shared" si="3"/>
        <v>30</v>
      </c>
      <c r="J41" s="65">
        <f>VLOOKUP($A41,'Return Data'!$B$7:$R$2843,12,0)</f>
        <v>1.1680999999999999</v>
      </c>
      <c r="K41" s="66">
        <f>RANK(J41,J$8:J$42,0)</f>
        <v>27</v>
      </c>
      <c r="L41" s="65">
        <f>VLOOKUP($A41,'Return Data'!$B$7:$R$2843,13,0)</f>
        <v>5.0594000000000001</v>
      </c>
      <c r="M41" s="66">
        <f>RANK(L41,L$8:L$42,0)</f>
        <v>24</v>
      </c>
      <c r="N41" s="65">
        <f>VLOOKUP($A41,'Return Data'!$B$7:$R$2843,17,0)</f>
        <v>10.142099999999999</v>
      </c>
      <c r="O41" s="66">
        <f>RANK(N41,N$8:N$42,0)</f>
        <v>5</v>
      </c>
      <c r="P41" s="65">
        <f>VLOOKUP($A41,'Return Data'!$B$7:$R$2843,14,0)</f>
        <v>9.6843000000000004</v>
      </c>
      <c r="Q41" s="66">
        <f>RANK(P41,P$8:P$42,0)</f>
        <v>1</v>
      </c>
      <c r="R41" s="65">
        <f>VLOOKUP($A41,'Return Data'!$B$7:$R$2843,16,0)</f>
        <v>8.9908999999999999</v>
      </c>
      <c r="S41" s="67">
        <f t="shared" si="0"/>
        <v>4</v>
      </c>
    </row>
    <row r="42" spans="1:19" x14ac:dyDescent="0.3">
      <c r="A42" s="82" t="s">
        <v>1016</v>
      </c>
      <c r="B42" s="64">
        <f>VLOOKUP($A42,'Return Data'!$B$7:$R$2843,3,0)</f>
        <v>44315</v>
      </c>
      <c r="C42" s="65">
        <f>VLOOKUP($A42,'Return Data'!$B$7:$R$2843,4,0)</f>
        <v>13.838900000000001</v>
      </c>
      <c r="D42" s="65">
        <f>VLOOKUP($A42,'Return Data'!$B$7:$R$2843,9,0)</f>
        <v>5.1130000000000004</v>
      </c>
      <c r="E42" s="66">
        <f t="shared" si="1"/>
        <v>33</v>
      </c>
      <c r="F42" s="65">
        <f>VLOOKUP($A42,'Return Data'!$B$7:$R$2843,10,0)</f>
        <v>-6.2469000000000001</v>
      </c>
      <c r="G42" s="66">
        <f t="shared" si="2"/>
        <v>34</v>
      </c>
      <c r="H42" s="65">
        <f>VLOOKUP($A42,'Return Data'!$B$7:$R$2843,11,0)</f>
        <v>3.0901999999999998</v>
      </c>
      <c r="I42" s="66">
        <f t="shared" si="3"/>
        <v>13</v>
      </c>
      <c r="J42" s="65">
        <f>VLOOKUP($A42,'Return Data'!$B$7:$R$2843,12,0)</f>
        <v>0.159</v>
      </c>
      <c r="K42" s="66">
        <f>RANK(J42,J$8:J$42,0)</f>
        <v>30</v>
      </c>
      <c r="L42" s="65">
        <f>VLOOKUP($A42,'Return Data'!$B$7:$R$2843,13,0)</f>
        <v>6.3376999999999999</v>
      </c>
      <c r="M42" s="66">
        <f>RANK(L42,L$8:L$42,0)</f>
        <v>18</v>
      </c>
      <c r="N42" s="65">
        <f>VLOOKUP($A42,'Return Data'!$B$7:$R$2843,17,0)</f>
        <v>11.9358</v>
      </c>
      <c r="O42" s="66">
        <f>RANK(N42,N$8:N$42,0)</f>
        <v>1</v>
      </c>
      <c r="P42" s="65"/>
      <c r="Q42" s="66"/>
      <c r="R42" s="65">
        <f>VLOOKUP($A42,'Return Data'!$B$7:$R$2843,16,0)</f>
        <v>12.227499999999999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8.9575852941176475</v>
      </c>
      <c r="E44" s="88"/>
      <c r="F44" s="89">
        <f>AVERAGE(F8:F42)</f>
        <v>2.6214558823529415</v>
      </c>
      <c r="G44" s="88"/>
      <c r="H44" s="89">
        <f>AVERAGE(H8:H42)</f>
        <v>-0.34627058823529433</v>
      </c>
      <c r="I44" s="88"/>
      <c r="J44" s="89">
        <f>AVERAGE(J8:J42)</f>
        <v>3.9564935483870962</v>
      </c>
      <c r="K44" s="88"/>
      <c r="L44" s="89">
        <f>AVERAGE(L8:L42)</f>
        <v>6.6852645161290329</v>
      </c>
      <c r="M44" s="88"/>
      <c r="N44" s="89">
        <f>AVERAGE(N8:N42)</f>
        <v>6.3488066666666665</v>
      </c>
      <c r="O44" s="88"/>
      <c r="P44" s="89">
        <f>AVERAGE(P8:P42)</f>
        <v>6.2399137931034483</v>
      </c>
      <c r="Q44" s="88"/>
      <c r="R44" s="89">
        <f>AVERAGE(R8:R42)</f>
        <v>4.2302085714285722</v>
      </c>
      <c r="S44" s="90"/>
    </row>
    <row r="45" spans="1:19" x14ac:dyDescent="0.3">
      <c r="A45" s="87" t="s">
        <v>28</v>
      </c>
      <c r="B45" s="88"/>
      <c r="C45" s="88"/>
      <c r="D45" s="89">
        <f>MIN(D8:D42)</f>
        <v>0</v>
      </c>
      <c r="E45" s="88"/>
      <c r="F45" s="89">
        <f>MIN(F8:F42)</f>
        <v>-6.2469000000000001</v>
      </c>
      <c r="G45" s="88"/>
      <c r="H45" s="89">
        <f>MIN(H8:H42)</f>
        <v>-41.6235</v>
      </c>
      <c r="I45" s="88"/>
      <c r="J45" s="89">
        <f>MIN(J8:J42)</f>
        <v>0</v>
      </c>
      <c r="K45" s="88"/>
      <c r="L45" s="89">
        <f>MIN(L8:L42)</f>
        <v>-25.030999999999999</v>
      </c>
      <c r="M45" s="88"/>
      <c r="N45" s="89">
        <f>MIN(N8:N42)</f>
        <v>-14.3376</v>
      </c>
      <c r="O45" s="88"/>
      <c r="P45" s="89">
        <f>MIN(P8:P42)</f>
        <v>-8.2621000000000002</v>
      </c>
      <c r="Q45" s="88"/>
      <c r="R45" s="89">
        <f>MIN(R8:R42)</f>
        <v>-24.058900000000001</v>
      </c>
      <c r="S45" s="90"/>
    </row>
    <row r="46" spans="1:19" ht="15" thickBot="1" x14ac:dyDescent="0.35">
      <c r="A46" s="91" t="s">
        <v>29</v>
      </c>
      <c r="B46" s="92"/>
      <c r="C46" s="92"/>
      <c r="D46" s="93">
        <f>MAX(D8:D42)</f>
        <v>23.509699999999999</v>
      </c>
      <c r="E46" s="92"/>
      <c r="F46" s="93">
        <f>MAX(F8:F42)</f>
        <v>20.032399999999999</v>
      </c>
      <c r="G46" s="92"/>
      <c r="H46" s="93">
        <f>MAX(H8:H42)</f>
        <v>24.1814</v>
      </c>
      <c r="I46" s="92"/>
      <c r="J46" s="93">
        <f>MAX(J8:J42)</f>
        <v>10.558299999999999</v>
      </c>
      <c r="K46" s="92"/>
      <c r="L46" s="93">
        <f>MAX(L8:L42)</f>
        <v>17.872299999999999</v>
      </c>
      <c r="M46" s="92"/>
      <c r="N46" s="93">
        <f>MAX(N8:N42)</f>
        <v>11.9358</v>
      </c>
      <c r="O46" s="92"/>
      <c r="P46" s="93">
        <f>MAX(P8:P42)</f>
        <v>9.6843000000000004</v>
      </c>
      <c r="Q46" s="92"/>
      <c r="R46" s="93">
        <f>MAX(R8:R42)</f>
        <v>12.227499999999999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955</v>
      </c>
      <c r="B8" s="64">
        <f>VLOOKUP($A8,'Return Data'!$B$7:$R$2843,3,0)</f>
        <v>44315</v>
      </c>
      <c r="C8" s="65">
        <f>VLOOKUP($A8,'Return Data'!$B$7:$R$2843,4,0)</f>
        <v>305.22000000000003</v>
      </c>
      <c r="D8" s="65">
        <f>VLOOKUP($A8,'Return Data'!$B$7:$R$2843,10,0)</f>
        <v>8.8050999999999995</v>
      </c>
      <c r="E8" s="66">
        <f>RANK(D8,D$8:D$36,0)</f>
        <v>17</v>
      </c>
      <c r="F8" s="65">
        <f>VLOOKUP($A8,'Return Data'!$B$7:$R$2843,11,0)</f>
        <v>28.9862</v>
      </c>
      <c r="G8" s="66">
        <f>RANK(F8,F$8:F$36,0)</f>
        <v>8</v>
      </c>
      <c r="H8" s="65">
        <f>VLOOKUP($A8,'Return Data'!$B$7:$R$2843,12,0)</f>
        <v>34.856200000000001</v>
      </c>
      <c r="I8" s="66">
        <f>RANK(H8,H$8:H$36,0)</f>
        <v>10</v>
      </c>
      <c r="J8" s="65">
        <f>VLOOKUP($A8,'Return Data'!$B$7:$R$2843,13,0)</f>
        <v>56.210700000000003</v>
      </c>
      <c r="K8" s="66">
        <f>RANK(J8,J$8:J$36,0)</f>
        <v>5</v>
      </c>
      <c r="L8" s="65">
        <f>VLOOKUP($A8,'Return Data'!$B$7:$R$2843,17,0)</f>
        <v>12.7471</v>
      </c>
      <c r="M8" s="66">
        <f>RANK(L8,L$8:L$36,0)</f>
        <v>23</v>
      </c>
      <c r="N8" s="65">
        <f>VLOOKUP($A8,'Return Data'!$B$7:$R$2843,14,0)</f>
        <v>9.8229000000000006</v>
      </c>
      <c r="O8" s="66">
        <f>RANK(N8,N$8:N$36,0)</f>
        <v>22</v>
      </c>
      <c r="P8" s="65">
        <f>VLOOKUP($A8,'Return Data'!$B$7:$R$2843,15,0)</f>
        <v>13.283899999999999</v>
      </c>
      <c r="Q8" s="66">
        <f>RANK(P8,P$8:P$36,0)</f>
        <v>22</v>
      </c>
      <c r="R8" s="65">
        <f>VLOOKUP($A8,'Return Data'!$B$7:$R$2843,16,0)</f>
        <v>14.303699999999999</v>
      </c>
      <c r="S8" s="67">
        <f>RANK(R8,R$8:R$36,0)</f>
        <v>12</v>
      </c>
    </row>
    <row r="9" spans="1:20" x14ac:dyDescent="0.3">
      <c r="A9" s="63" t="s">
        <v>956</v>
      </c>
      <c r="B9" s="64">
        <f>VLOOKUP($A9,'Return Data'!$B$7:$R$2843,3,0)</f>
        <v>44315</v>
      </c>
      <c r="C9" s="65">
        <f>VLOOKUP($A9,'Return Data'!$B$7:$R$2843,4,0)</f>
        <v>43.48</v>
      </c>
      <c r="D9" s="65">
        <f>VLOOKUP($A9,'Return Data'!$B$7:$R$2843,10,0)</f>
        <v>8.4289000000000005</v>
      </c>
      <c r="E9" s="66">
        <f t="shared" ref="E9:E36" si="0">RANK(D9,D$8:D$36,0)</f>
        <v>21</v>
      </c>
      <c r="F9" s="65">
        <f>VLOOKUP($A9,'Return Data'!$B$7:$R$2843,11,0)</f>
        <v>23.3125</v>
      </c>
      <c r="G9" s="66">
        <f t="shared" ref="G9:G36" si="1">RANK(F9,F$8:F$36,0)</f>
        <v>24</v>
      </c>
      <c r="H9" s="65">
        <f>VLOOKUP($A9,'Return Data'!$B$7:$R$2843,12,0)</f>
        <v>31.0823</v>
      </c>
      <c r="I9" s="66">
        <f t="shared" ref="I9:I36" si="2">RANK(H9,H$8:H$36,0)</f>
        <v>21</v>
      </c>
      <c r="J9" s="65">
        <f>VLOOKUP($A9,'Return Data'!$B$7:$R$2843,13,0)</f>
        <v>44.308</v>
      </c>
      <c r="K9" s="66">
        <f t="shared" ref="K9:K36" si="3">RANK(J9,J$8:J$36,0)</f>
        <v>27</v>
      </c>
      <c r="L9" s="65">
        <f>VLOOKUP($A9,'Return Data'!$B$7:$R$2843,17,0)</f>
        <v>18.530799999999999</v>
      </c>
      <c r="M9" s="66">
        <f t="shared" ref="M9:M36" si="4">RANK(L9,L$8:L$36,0)</f>
        <v>2</v>
      </c>
      <c r="N9" s="65">
        <f>VLOOKUP($A9,'Return Data'!$B$7:$R$2843,14,0)</f>
        <v>16.141500000000001</v>
      </c>
      <c r="O9" s="66">
        <f t="shared" ref="O9:O36" si="5">RANK(N9,N$8:N$36,0)</f>
        <v>2</v>
      </c>
      <c r="P9" s="65">
        <f>VLOOKUP($A9,'Return Data'!$B$7:$R$2843,15,0)</f>
        <v>17.397099999999998</v>
      </c>
      <c r="Q9" s="66">
        <f t="shared" ref="Q9:Q36" si="6">RANK(P9,P$8:P$36,0)</f>
        <v>2</v>
      </c>
      <c r="R9" s="65">
        <f>VLOOKUP($A9,'Return Data'!$B$7:$R$2843,16,0)</f>
        <v>16.507400000000001</v>
      </c>
      <c r="S9" s="67">
        <f t="shared" ref="S9:S36" si="7">RANK(R9,R$8:R$36,0)</f>
        <v>2</v>
      </c>
    </row>
    <row r="10" spans="1:20" x14ac:dyDescent="0.3">
      <c r="A10" s="63" t="s">
        <v>959</v>
      </c>
      <c r="B10" s="64">
        <f>VLOOKUP($A10,'Return Data'!$B$7:$R$2843,3,0)</f>
        <v>44315</v>
      </c>
      <c r="C10" s="65">
        <f>VLOOKUP($A10,'Return Data'!$B$7:$R$2843,4,0)</f>
        <v>19.940000000000001</v>
      </c>
      <c r="D10" s="65">
        <f>VLOOKUP($A10,'Return Data'!$B$7:$R$2843,10,0)</f>
        <v>9.3801000000000005</v>
      </c>
      <c r="E10" s="66">
        <f t="shared" si="0"/>
        <v>11</v>
      </c>
      <c r="F10" s="65">
        <f>VLOOKUP($A10,'Return Data'!$B$7:$R$2843,11,0)</f>
        <v>27.493600000000001</v>
      </c>
      <c r="G10" s="66">
        <f t="shared" si="1"/>
        <v>11</v>
      </c>
      <c r="H10" s="65">
        <f>VLOOKUP($A10,'Return Data'!$B$7:$R$2843,12,0)</f>
        <v>31.356999999999999</v>
      </c>
      <c r="I10" s="66">
        <f t="shared" si="2"/>
        <v>18</v>
      </c>
      <c r="J10" s="65">
        <f>VLOOKUP($A10,'Return Data'!$B$7:$R$2843,13,0)</f>
        <v>49.6997</v>
      </c>
      <c r="K10" s="66">
        <f t="shared" si="3"/>
        <v>20</v>
      </c>
      <c r="L10" s="65">
        <f>VLOOKUP($A10,'Return Data'!$B$7:$R$2843,17,0)</f>
        <v>14.1526</v>
      </c>
      <c r="M10" s="66">
        <f t="shared" si="4"/>
        <v>15</v>
      </c>
      <c r="N10" s="65">
        <f>VLOOKUP($A10,'Return Data'!$B$7:$R$2843,14,0)</f>
        <v>11.5047</v>
      </c>
      <c r="O10" s="66">
        <f t="shared" si="5"/>
        <v>11</v>
      </c>
      <c r="P10" s="65">
        <f>VLOOKUP($A10,'Return Data'!$B$7:$R$2843,15,0)</f>
        <v>13.6564</v>
      </c>
      <c r="Q10" s="66">
        <f t="shared" si="6"/>
        <v>16</v>
      </c>
      <c r="R10" s="65">
        <f>VLOOKUP($A10,'Return Data'!$B$7:$R$2843,16,0)</f>
        <v>11.606</v>
      </c>
      <c r="S10" s="67">
        <f t="shared" si="7"/>
        <v>26</v>
      </c>
    </row>
    <row r="11" spans="1:20" x14ac:dyDescent="0.3">
      <c r="A11" s="63" t="s">
        <v>961</v>
      </c>
      <c r="B11" s="64">
        <f>VLOOKUP($A11,'Return Data'!$B$7:$R$2843,3,0)</f>
        <v>44315</v>
      </c>
      <c r="C11" s="65">
        <f>VLOOKUP($A11,'Return Data'!$B$7:$R$2843,4,0)</f>
        <v>131.41</v>
      </c>
      <c r="D11" s="65">
        <f>VLOOKUP($A11,'Return Data'!$B$7:$R$2843,10,0)</f>
        <v>8.0053000000000001</v>
      </c>
      <c r="E11" s="66">
        <f t="shared" si="0"/>
        <v>23</v>
      </c>
      <c r="F11" s="65">
        <f>VLOOKUP($A11,'Return Data'!$B$7:$R$2843,11,0)</f>
        <v>24.7011</v>
      </c>
      <c r="G11" s="66">
        <f t="shared" si="1"/>
        <v>21</v>
      </c>
      <c r="H11" s="65">
        <f>VLOOKUP($A11,'Return Data'!$B$7:$R$2843,12,0)</f>
        <v>29.634</v>
      </c>
      <c r="I11" s="66">
        <f t="shared" si="2"/>
        <v>25</v>
      </c>
      <c r="J11" s="65">
        <f>VLOOKUP($A11,'Return Data'!$B$7:$R$2843,13,0)</f>
        <v>47.205100000000002</v>
      </c>
      <c r="K11" s="66">
        <f t="shared" si="3"/>
        <v>23</v>
      </c>
      <c r="L11" s="65">
        <f>VLOOKUP($A11,'Return Data'!$B$7:$R$2843,17,0)</f>
        <v>17.7242</v>
      </c>
      <c r="M11" s="66">
        <f t="shared" si="4"/>
        <v>3</v>
      </c>
      <c r="N11" s="65">
        <f>VLOOKUP($A11,'Return Data'!$B$7:$R$2843,14,0)</f>
        <v>13.5092</v>
      </c>
      <c r="O11" s="66">
        <f t="shared" si="5"/>
        <v>3</v>
      </c>
      <c r="P11" s="65">
        <f>VLOOKUP($A11,'Return Data'!$B$7:$R$2843,15,0)</f>
        <v>14.0722</v>
      </c>
      <c r="Q11" s="66">
        <f t="shared" si="6"/>
        <v>10</v>
      </c>
      <c r="R11" s="65">
        <f>VLOOKUP($A11,'Return Data'!$B$7:$R$2843,16,0)</f>
        <v>15.367000000000001</v>
      </c>
      <c r="S11" s="67">
        <f t="shared" si="7"/>
        <v>5</v>
      </c>
    </row>
    <row r="12" spans="1:20" x14ac:dyDescent="0.3">
      <c r="A12" s="63" t="s">
        <v>962</v>
      </c>
      <c r="B12" s="64">
        <f>VLOOKUP($A12,'Return Data'!$B$7:$R$2843,3,0)</f>
        <v>44315</v>
      </c>
      <c r="C12" s="65">
        <f>VLOOKUP($A12,'Return Data'!$B$7:$R$2843,4,0)</f>
        <v>38.880000000000003</v>
      </c>
      <c r="D12" s="65">
        <f>VLOOKUP($A12,'Return Data'!$B$7:$R$2843,10,0)</f>
        <v>9.1522000000000006</v>
      </c>
      <c r="E12" s="66">
        <f t="shared" si="0"/>
        <v>12</v>
      </c>
      <c r="F12" s="65">
        <f>VLOOKUP($A12,'Return Data'!$B$7:$R$2843,11,0)</f>
        <v>26.810199999999998</v>
      </c>
      <c r="G12" s="66">
        <f t="shared" si="1"/>
        <v>13</v>
      </c>
      <c r="H12" s="65">
        <f>VLOOKUP($A12,'Return Data'!$B$7:$R$2843,12,0)</f>
        <v>34.532899999999998</v>
      </c>
      <c r="I12" s="66">
        <f t="shared" si="2"/>
        <v>11</v>
      </c>
      <c r="J12" s="65">
        <f>VLOOKUP($A12,'Return Data'!$B$7:$R$2843,13,0)</f>
        <v>52.5304</v>
      </c>
      <c r="K12" s="66">
        <f t="shared" si="3"/>
        <v>15</v>
      </c>
      <c r="L12" s="65">
        <f>VLOOKUP($A12,'Return Data'!$B$7:$R$2843,17,0)</f>
        <v>21.342400000000001</v>
      </c>
      <c r="M12" s="66">
        <f t="shared" si="4"/>
        <v>1</v>
      </c>
      <c r="N12" s="65">
        <f>VLOOKUP($A12,'Return Data'!$B$7:$R$2843,14,0)</f>
        <v>16.974699999999999</v>
      </c>
      <c r="O12" s="66">
        <f t="shared" si="5"/>
        <v>1</v>
      </c>
      <c r="P12" s="65">
        <f>VLOOKUP($A12,'Return Data'!$B$7:$R$2843,15,0)</f>
        <v>17.665600000000001</v>
      </c>
      <c r="Q12" s="66">
        <f t="shared" si="6"/>
        <v>1</v>
      </c>
      <c r="R12" s="65">
        <f>VLOOKUP($A12,'Return Data'!$B$7:$R$2843,16,0)</f>
        <v>15.1363</v>
      </c>
      <c r="S12" s="67">
        <f t="shared" si="7"/>
        <v>6</v>
      </c>
    </row>
    <row r="13" spans="1:20" x14ac:dyDescent="0.3">
      <c r="A13" s="63" t="s">
        <v>964</v>
      </c>
      <c r="B13" s="64">
        <f>VLOOKUP($A13,'Return Data'!$B$7:$R$2843,3,0)</f>
        <v>44315</v>
      </c>
      <c r="C13" s="65">
        <f>VLOOKUP($A13,'Return Data'!$B$7:$R$2843,4,0)</f>
        <v>269.99400000000003</v>
      </c>
      <c r="D13" s="65">
        <f>VLOOKUP($A13,'Return Data'!$B$7:$R$2843,10,0)</f>
        <v>7.1294000000000004</v>
      </c>
      <c r="E13" s="66">
        <f t="shared" si="0"/>
        <v>25</v>
      </c>
      <c r="F13" s="65">
        <f>VLOOKUP($A13,'Return Data'!$B$7:$R$2843,11,0)</f>
        <v>23.958500000000001</v>
      </c>
      <c r="G13" s="66">
        <f t="shared" si="1"/>
        <v>23</v>
      </c>
      <c r="H13" s="65">
        <f>VLOOKUP($A13,'Return Data'!$B$7:$R$2843,12,0)</f>
        <v>30.327400000000001</v>
      </c>
      <c r="I13" s="66">
        <f t="shared" si="2"/>
        <v>23</v>
      </c>
      <c r="J13" s="65">
        <f>VLOOKUP($A13,'Return Data'!$B$7:$R$2843,13,0)</f>
        <v>49.300800000000002</v>
      </c>
      <c r="K13" s="66">
        <f t="shared" si="3"/>
        <v>22</v>
      </c>
      <c r="L13" s="65">
        <f>VLOOKUP($A13,'Return Data'!$B$7:$R$2843,17,0)</f>
        <v>11.7316</v>
      </c>
      <c r="M13" s="66">
        <f t="shared" si="4"/>
        <v>24</v>
      </c>
      <c r="N13" s="65">
        <f>VLOOKUP($A13,'Return Data'!$B$7:$R$2843,14,0)</f>
        <v>8.7250999999999994</v>
      </c>
      <c r="O13" s="66">
        <f t="shared" si="5"/>
        <v>25</v>
      </c>
      <c r="P13" s="65">
        <f>VLOOKUP($A13,'Return Data'!$B$7:$R$2843,15,0)</f>
        <v>11.950100000000001</v>
      </c>
      <c r="Q13" s="66">
        <f t="shared" si="6"/>
        <v>25</v>
      </c>
      <c r="R13" s="65">
        <f>VLOOKUP($A13,'Return Data'!$B$7:$R$2843,16,0)</f>
        <v>11.2418</v>
      </c>
      <c r="S13" s="67">
        <f t="shared" si="7"/>
        <v>27</v>
      </c>
    </row>
    <row r="14" spans="1:20" x14ac:dyDescent="0.3">
      <c r="A14" s="63" t="s">
        <v>967</v>
      </c>
      <c r="B14" s="64">
        <f>VLOOKUP($A14,'Return Data'!$B$7:$R$2843,3,0)</f>
        <v>44315</v>
      </c>
      <c r="C14" s="65">
        <f>VLOOKUP($A14,'Return Data'!$B$7:$R$2843,4,0)</f>
        <v>49.99</v>
      </c>
      <c r="D14" s="65">
        <f>VLOOKUP($A14,'Return Data'!$B$7:$R$2843,10,0)</f>
        <v>8.4852000000000007</v>
      </c>
      <c r="E14" s="66">
        <f t="shared" si="0"/>
        <v>20</v>
      </c>
      <c r="F14" s="65">
        <f>VLOOKUP($A14,'Return Data'!$B$7:$R$2843,11,0)</f>
        <v>24.975000000000001</v>
      </c>
      <c r="G14" s="66">
        <f t="shared" si="1"/>
        <v>19</v>
      </c>
      <c r="H14" s="65">
        <f>VLOOKUP($A14,'Return Data'!$B$7:$R$2843,12,0)</f>
        <v>32.143799999999999</v>
      </c>
      <c r="I14" s="66">
        <f t="shared" si="2"/>
        <v>16</v>
      </c>
      <c r="J14" s="65">
        <f>VLOOKUP($A14,'Return Data'!$B$7:$R$2843,13,0)</f>
        <v>53.4377</v>
      </c>
      <c r="K14" s="66">
        <f t="shared" si="3"/>
        <v>12</v>
      </c>
      <c r="L14" s="65">
        <f>VLOOKUP($A14,'Return Data'!$B$7:$R$2843,17,0)</f>
        <v>15.7216</v>
      </c>
      <c r="M14" s="66">
        <f t="shared" si="4"/>
        <v>7</v>
      </c>
      <c r="N14" s="65">
        <f>VLOOKUP($A14,'Return Data'!$B$7:$R$2843,14,0)</f>
        <v>12.2301</v>
      </c>
      <c r="O14" s="66">
        <f t="shared" si="5"/>
        <v>7</v>
      </c>
      <c r="P14" s="65">
        <f>VLOOKUP($A14,'Return Data'!$B$7:$R$2843,15,0)</f>
        <v>14.957800000000001</v>
      </c>
      <c r="Q14" s="66">
        <f t="shared" si="6"/>
        <v>4</v>
      </c>
      <c r="R14" s="65">
        <f>VLOOKUP($A14,'Return Data'!$B$7:$R$2843,16,0)</f>
        <v>14.4076</v>
      </c>
      <c r="S14" s="67">
        <f t="shared" si="7"/>
        <v>11</v>
      </c>
    </row>
    <row r="15" spans="1:20" x14ac:dyDescent="0.3">
      <c r="A15" s="63" t="s">
        <v>969</v>
      </c>
      <c r="B15" s="64">
        <f>VLOOKUP($A15,'Return Data'!$B$7:$R$2843,3,0)</f>
        <v>44315</v>
      </c>
      <c r="C15" s="65">
        <f>VLOOKUP($A15,'Return Data'!$B$7:$R$2843,4,0)</f>
        <v>32.806199999999997</v>
      </c>
      <c r="D15" s="65">
        <f>VLOOKUP($A15,'Return Data'!$B$7:$R$2843,10,0)</f>
        <v>10.1204</v>
      </c>
      <c r="E15" s="66">
        <f t="shared" si="0"/>
        <v>5</v>
      </c>
      <c r="F15" s="65">
        <f>VLOOKUP($A15,'Return Data'!$B$7:$R$2843,11,0)</f>
        <v>28.857399999999998</v>
      </c>
      <c r="G15" s="66">
        <f t="shared" si="1"/>
        <v>9</v>
      </c>
      <c r="H15" s="65">
        <f>VLOOKUP($A15,'Return Data'!$B$7:$R$2843,12,0)</f>
        <v>32.838000000000001</v>
      </c>
      <c r="I15" s="66">
        <f t="shared" si="2"/>
        <v>15</v>
      </c>
      <c r="J15" s="65">
        <f>VLOOKUP($A15,'Return Data'!$B$7:$R$2843,13,0)</f>
        <v>55.1297</v>
      </c>
      <c r="K15" s="66">
        <f t="shared" si="3"/>
        <v>9</v>
      </c>
      <c r="L15" s="65">
        <f>VLOOKUP($A15,'Return Data'!$B$7:$R$2843,17,0)</f>
        <v>14.340199999999999</v>
      </c>
      <c r="M15" s="66">
        <f t="shared" si="4"/>
        <v>14</v>
      </c>
      <c r="N15" s="65">
        <f>VLOOKUP($A15,'Return Data'!$B$7:$R$2843,14,0)</f>
        <v>10.728300000000001</v>
      </c>
      <c r="O15" s="66">
        <f t="shared" si="5"/>
        <v>18</v>
      </c>
      <c r="P15" s="65">
        <f>VLOOKUP($A15,'Return Data'!$B$7:$R$2843,15,0)</f>
        <v>13.786300000000001</v>
      </c>
      <c r="Q15" s="66">
        <f t="shared" si="6"/>
        <v>15</v>
      </c>
      <c r="R15" s="65">
        <f>VLOOKUP($A15,'Return Data'!$B$7:$R$2843,16,0)</f>
        <v>13.0129</v>
      </c>
      <c r="S15" s="67">
        <f t="shared" si="7"/>
        <v>18</v>
      </c>
    </row>
    <row r="16" spans="1:20" x14ac:dyDescent="0.3">
      <c r="A16" s="63" t="s">
        <v>971</v>
      </c>
      <c r="B16" s="64">
        <f>VLOOKUP($A16,'Return Data'!$B$7:$R$2843,3,0)</f>
        <v>44315</v>
      </c>
      <c r="C16" s="65">
        <f>VLOOKUP($A16,'Return Data'!$B$7:$R$2843,4,0)</f>
        <v>646.16390000000001</v>
      </c>
      <c r="D16" s="65">
        <f>VLOOKUP($A16,'Return Data'!$B$7:$R$2843,10,0)</f>
        <v>11.5511</v>
      </c>
      <c r="E16" s="66">
        <f t="shared" si="0"/>
        <v>2</v>
      </c>
      <c r="F16" s="65">
        <f>VLOOKUP($A16,'Return Data'!$B$7:$R$2843,11,0)</f>
        <v>37.744100000000003</v>
      </c>
      <c r="G16" s="66">
        <f t="shared" si="1"/>
        <v>1</v>
      </c>
      <c r="H16" s="65">
        <f>VLOOKUP($A16,'Return Data'!$B$7:$R$2843,12,0)</f>
        <v>44.194000000000003</v>
      </c>
      <c r="I16" s="66">
        <f t="shared" si="2"/>
        <v>1</v>
      </c>
      <c r="J16" s="65">
        <f>VLOOKUP($A16,'Return Data'!$B$7:$R$2843,13,0)</f>
        <v>63.549799999999998</v>
      </c>
      <c r="K16" s="66">
        <f t="shared" si="3"/>
        <v>1</v>
      </c>
      <c r="L16" s="65">
        <f>VLOOKUP($A16,'Return Data'!$B$7:$R$2843,17,0)</f>
        <v>13.646699999999999</v>
      </c>
      <c r="M16" s="66">
        <f t="shared" si="4"/>
        <v>17</v>
      </c>
      <c r="N16" s="65">
        <f>VLOOKUP($A16,'Return Data'!$B$7:$R$2843,14,0)</f>
        <v>10.869300000000001</v>
      </c>
      <c r="O16" s="66">
        <f t="shared" si="5"/>
        <v>15</v>
      </c>
      <c r="P16" s="65">
        <f>VLOOKUP($A16,'Return Data'!$B$7:$R$2843,15,0)</f>
        <v>12.3201</v>
      </c>
      <c r="Q16" s="66">
        <f t="shared" si="6"/>
        <v>24</v>
      </c>
      <c r="R16" s="65">
        <f>VLOOKUP($A16,'Return Data'!$B$7:$R$2843,16,0)</f>
        <v>12.721</v>
      </c>
      <c r="S16" s="67">
        <f t="shared" si="7"/>
        <v>21</v>
      </c>
    </row>
    <row r="17" spans="1:19" x14ac:dyDescent="0.3">
      <c r="A17" s="63" t="s">
        <v>973</v>
      </c>
      <c r="B17" s="64">
        <f>VLOOKUP($A17,'Return Data'!$B$7:$R$2843,3,0)</f>
        <v>44315</v>
      </c>
      <c r="C17" s="65">
        <f>VLOOKUP($A17,'Return Data'!$B$7:$R$2843,4,0)</f>
        <v>608.51900000000001</v>
      </c>
      <c r="D17" s="65">
        <f>VLOOKUP($A17,'Return Data'!$B$7:$R$2843,10,0)</f>
        <v>9.1442999999999994</v>
      </c>
      <c r="E17" s="66">
        <f t="shared" si="0"/>
        <v>13</v>
      </c>
      <c r="F17" s="65">
        <f>VLOOKUP($A17,'Return Data'!$B$7:$R$2843,11,0)</f>
        <v>33.796300000000002</v>
      </c>
      <c r="G17" s="66">
        <f t="shared" si="1"/>
        <v>3</v>
      </c>
      <c r="H17" s="65">
        <f>VLOOKUP($A17,'Return Data'!$B$7:$R$2843,12,0)</f>
        <v>34.915500000000002</v>
      </c>
      <c r="I17" s="66">
        <f t="shared" si="2"/>
        <v>8</v>
      </c>
      <c r="J17" s="65">
        <f>VLOOKUP($A17,'Return Data'!$B$7:$R$2843,13,0)</f>
        <v>52.8673</v>
      </c>
      <c r="K17" s="66">
        <f t="shared" si="3"/>
        <v>13</v>
      </c>
      <c r="L17" s="65">
        <f>VLOOKUP($A17,'Return Data'!$B$7:$R$2843,17,0)</f>
        <v>7.7164999999999999</v>
      </c>
      <c r="M17" s="66">
        <f t="shared" si="4"/>
        <v>28</v>
      </c>
      <c r="N17" s="65">
        <f>VLOOKUP($A17,'Return Data'!$B$7:$R$2843,14,0)</f>
        <v>9.4056999999999995</v>
      </c>
      <c r="O17" s="66">
        <f t="shared" si="5"/>
        <v>23</v>
      </c>
      <c r="P17" s="65">
        <f>VLOOKUP($A17,'Return Data'!$B$7:$R$2843,15,0)</f>
        <v>13.4283</v>
      </c>
      <c r="Q17" s="66">
        <f t="shared" si="6"/>
        <v>18</v>
      </c>
      <c r="R17" s="65">
        <f>VLOOKUP($A17,'Return Data'!$B$7:$R$2843,16,0)</f>
        <v>12.6097</v>
      </c>
      <c r="S17" s="67">
        <f t="shared" si="7"/>
        <v>22</v>
      </c>
    </row>
    <row r="18" spans="1:19" x14ac:dyDescent="0.3">
      <c r="A18" s="63" t="s">
        <v>975</v>
      </c>
      <c r="B18" s="64">
        <f>VLOOKUP($A18,'Return Data'!$B$7:$R$2843,3,0)</f>
        <v>44315</v>
      </c>
      <c r="C18" s="65">
        <f>VLOOKUP($A18,'Return Data'!$B$7:$R$2843,4,0)</f>
        <v>290.87459999999999</v>
      </c>
      <c r="D18" s="65">
        <f>VLOOKUP($A18,'Return Data'!$B$7:$R$2843,10,0)</f>
        <v>6.6681999999999997</v>
      </c>
      <c r="E18" s="66">
        <f t="shared" si="0"/>
        <v>28</v>
      </c>
      <c r="F18" s="65">
        <f>VLOOKUP($A18,'Return Data'!$B$7:$R$2843,11,0)</f>
        <v>24.541799999999999</v>
      </c>
      <c r="G18" s="66">
        <f t="shared" si="1"/>
        <v>22</v>
      </c>
      <c r="H18" s="65">
        <f>VLOOKUP($A18,'Return Data'!$B$7:$R$2843,12,0)</f>
        <v>31.299700000000001</v>
      </c>
      <c r="I18" s="66">
        <f t="shared" si="2"/>
        <v>19</v>
      </c>
      <c r="J18" s="65">
        <f>VLOOKUP($A18,'Return Data'!$B$7:$R$2843,13,0)</f>
        <v>50.640300000000003</v>
      </c>
      <c r="K18" s="66">
        <f t="shared" si="3"/>
        <v>18</v>
      </c>
      <c r="L18" s="65">
        <f>VLOOKUP($A18,'Return Data'!$B$7:$R$2843,17,0)</f>
        <v>14.532</v>
      </c>
      <c r="M18" s="66">
        <f t="shared" si="4"/>
        <v>12</v>
      </c>
      <c r="N18" s="65">
        <f>VLOOKUP($A18,'Return Data'!$B$7:$R$2843,14,0)</f>
        <v>10.8033</v>
      </c>
      <c r="O18" s="66">
        <f t="shared" si="5"/>
        <v>16</v>
      </c>
      <c r="P18" s="65">
        <f>VLOOKUP($A18,'Return Data'!$B$7:$R$2843,15,0)</f>
        <v>14.644600000000001</v>
      </c>
      <c r="Q18" s="66">
        <f t="shared" si="6"/>
        <v>7</v>
      </c>
      <c r="R18" s="65">
        <f>VLOOKUP($A18,'Return Data'!$B$7:$R$2843,16,0)</f>
        <v>12.732900000000001</v>
      </c>
      <c r="S18" s="67">
        <f t="shared" si="7"/>
        <v>20</v>
      </c>
    </row>
    <row r="19" spans="1:19" x14ac:dyDescent="0.3">
      <c r="A19" s="63" t="s">
        <v>977</v>
      </c>
      <c r="B19" s="64">
        <f>VLOOKUP($A19,'Return Data'!$B$7:$R$2843,3,0)</f>
        <v>44315</v>
      </c>
      <c r="C19" s="65">
        <f>VLOOKUP($A19,'Return Data'!$B$7:$R$2843,4,0)</f>
        <v>58.28</v>
      </c>
      <c r="D19" s="65">
        <f>VLOOKUP($A19,'Return Data'!$B$7:$R$2843,10,0)</f>
        <v>9.0569000000000006</v>
      </c>
      <c r="E19" s="66">
        <f t="shared" si="0"/>
        <v>14</v>
      </c>
      <c r="F19" s="65">
        <f>VLOOKUP($A19,'Return Data'!$B$7:$R$2843,11,0)</f>
        <v>30.002199999999998</v>
      </c>
      <c r="G19" s="66">
        <f t="shared" si="1"/>
        <v>7</v>
      </c>
      <c r="H19" s="65">
        <f>VLOOKUP($A19,'Return Data'!$B$7:$R$2843,12,0)</f>
        <v>34.316699999999997</v>
      </c>
      <c r="I19" s="66">
        <f t="shared" si="2"/>
        <v>12</v>
      </c>
      <c r="J19" s="65">
        <f>VLOOKUP($A19,'Return Data'!$B$7:$R$2843,13,0)</f>
        <v>56.037500000000001</v>
      </c>
      <c r="K19" s="66">
        <f t="shared" si="3"/>
        <v>7</v>
      </c>
      <c r="L19" s="65">
        <f>VLOOKUP($A19,'Return Data'!$B$7:$R$2843,17,0)</f>
        <v>13.7479</v>
      </c>
      <c r="M19" s="66">
        <f t="shared" si="4"/>
        <v>16</v>
      </c>
      <c r="N19" s="65">
        <f>VLOOKUP($A19,'Return Data'!$B$7:$R$2843,14,0)</f>
        <v>11.136699999999999</v>
      </c>
      <c r="O19" s="66">
        <f t="shared" si="5"/>
        <v>13</v>
      </c>
      <c r="P19" s="65">
        <f>VLOOKUP($A19,'Return Data'!$B$7:$R$2843,15,0)</f>
        <v>14.8218</v>
      </c>
      <c r="Q19" s="66">
        <f t="shared" si="6"/>
        <v>5</v>
      </c>
      <c r="R19" s="65">
        <f>VLOOKUP($A19,'Return Data'!$B$7:$R$2843,16,0)</f>
        <v>14.734400000000001</v>
      </c>
      <c r="S19" s="67">
        <f t="shared" si="7"/>
        <v>7</v>
      </c>
    </row>
    <row r="20" spans="1:19" x14ac:dyDescent="0.3">
      <c r="A20" s="63" t="s">
        <v>979</v>
      </c>
      <c r="B20" s="64">
        <f>VLOOKUP($A20,'Return Data'!$B$7:$R$2843,3,0)</f>
        <v>44315</v>
      </c>
      <c r="C20" s="65">
        <f>VLOOKUP($A20,'Return Data'!$B$7:$R$2843,4,0)</f>
        <v>35.32</v>
      </c>
      <c r="D20" s="65">
        <f>VLOOKUP($A20,'Return Data'!$B$7:$R$2843,10,0)</f>
        <v>10.2028</v>
      </c>
      <c r="E20" s="66">
        <f t="shared" si="0"/>
        <v>4</v>
      </c>
      <c r="F20" s="65">
        <f>VLOOKUP($A20,'Return Data'!$B$7:$R$2843,11,0)</f>
        <v>26.6858</v>
      </c>
      <c r="G20" s="66">
        <f t="shared" si="1"/>
        <v>15</v>
      </c>
      <c r="H20" s="65">
        <f>VLOOKUP($A20,'Return Data'!$B$7:$R$2843,12,0)</f>
        <v>34.296599999999998</v>
      </c>
      <c r="I20" s="66">
        <f t="shared" si="2"/>
        <v>13</v>
      </c>
      <c r="J20" s="65">
        <f>VLOOKUP($A20,'Return Data'!$B$7:$R$2843,13,0)</f>
        <v>51.457999999999998</v>
      </c>
      <c r="K20" s="66">
        <f t="shared" si="3"/>
        <v>16</v>
      </c>
      <c r="L20" s="65">
        <f>VLOOKUP($A20,'Return Data'!$B$7:$R$2843,17,0)</f>
        <v>17.677600000000002</v>
      </c>
      <c r="M20" s="66">
        <f t="shared" si="4"/>
        <v>4</v>
      </c>
      <c r="N20" s="65">
        <f>VLOOKUP($A20,'Return Data'!$B$7:$R$2843,14,0)</f>
        <v>12.0396</v>
      </c>
      <c r="O20" s="66">
        <f t="shared" si="5"/>
        <v>8</v>
      </c>
      <c r="P20" s="65">
        <f>VLOOKUP($A20,'Return Data'!$B$7:$R$2843,15,0)</f>
        <v>13.361599999999999</v>
      </c>
      <c r="Q20" s="66">
        <f t="shared" si="6"/>
        <v>21</v>
      </c>
      <c r="R20" s="65">
        <f>VLOOKUP($A20,'Return Data'!$B$7:$R$2843,16,0)</f>
        <v>13.6807</v>
      </c>
      <c r="S20" s="67">
        <f t="shared" si="7"/>
        <v>15</v>
      </c>
    </row>
    <row r="21" spans="1:19" x14ac:dyDescent="0.3">
      <c r="A21" s="63" t="s">
        <v>980</v>
      </c>
      <c r="B21" s="64">
        <f>VLOOKUP($A21,'Return Data'!$B$7:$R$2843,3,0)</f>
        <v>44315</v>
      </c>
      <c r="C21" s="65">
        <f>VLOOKUP($A21,'Return Data'!$B$7:$R$2843,4,0)</f>
        <v>45.71</v>
      </c>
      <c r="D21" s="65">
        <f>VLOOKUP($A21,'Return Data'!$B$7:$R$2843,10,0)</f>
        <v>6.9489999999999998</v>
      </c>
      <c r="E21" s="66">
        <f t="shared" si="0"/>
        <v>26</v>
      </c>
      <c r="F21" s="65">
        <f>VLOOKUP($A21,'Return Data'!$B$7:$R$2843,11,0)</f>
        <v>21.375499999999999</v>
      </c>
      <c r="G21" s="66">
        <f t="shared" si="1"/>
        <v>27</v>
      </c>
      <c r="H21" s="65">
        <f>VLOOKUP($A21,'Return Data'!$B$7:$R$2843,12,0)</f>
        <v>28.434999999999999</v>
      </c>
      <c r="I21" s="66">
        <f t="shared" si="2"/>
        <v>26</v>
      </c>
      <c r="J21" s="65">
        <f>VLOOKUP($A21,'Return Data'!$B$7:$R$2843,13,0)</f>
        <v>50.361800000000002</v>
      </c>
      <c r="K21" s="66">
        <f t="shared" si="3"/>
        <v>19</v>
      </c>
      <c r="L21" s="65">
        <f>VLOOKUP($A21,'Return Data'!$B$7:$R$2843,17,0)</f>
        <v>14.4741</v>
      </c>
      <c r="M21" s="66">
        <f t="shared" si="4"/>
        <v>13</v>
      </c>
      <c r="N21" s="65">
        <f>VLOOKUP($A21,'Return Data'!$B$7:$R$2843,14,0)</f>
        <v>11.2752</v>
      </c>
      <c r="O21" s="66">
        <f t="shared" si="5"/>
        <v>12</v>
      </c>
      <c r="P21" s="65">
        <f>VLOOKUP($A21,'Return Data'!$B$7:$R$2843,15,0)</f>
        <v>14.277900000000001</v>
      </c>
      <c r="Q21" s="66">
        <f t="shared" si="6"/>
        <v>9</v>
      </c>
      <c r="R21" s="65">
        <f>VLOOKUP($A21,'Return Data'!$B$7:$R$2843,16,0)</f>
        <v>12.4476</v>
      </c>
      <c r="S21" s="67">
        <f t="shared" si="7"/>
        <v>24</v>
      </c>
    </row>
    <row r="22" spans="1:19" x14ac:dyDescent="0.3">
      <c r="A22" s="63" t="s">
        <v>983</v>
      </c>
      <c r="B22" s="64">
        <f>VLOOKUP($A22,'Return Data'!$B$7:$R$2843,3,0)</f>
        <v>44315</v>
      </c>
      <c r="C22" s="65">
        <f>VLOOKUP($A22,'Return Data'!$B$7:$R$2843,4,0)</f>
        <v>28.55</v>
      </c>
      <c r="D22" s="65">
        <f>VLOOKUP($A22,'Return Data'!$B$7:$R$2843,10,0)</f>
        <v>8.6791</v>
      </c>
      <c r="E22" s="66">
        <f t="shared" si="0"/>
        <v>19</v>
      </c>
      <c r="F22" s="65">
        <f>VLOOKUP($A22,'Return Data'!$B$7:$R$2843,11,0)</f>
        <v>22.584800000000001</v>
      </c>
      <c r="G22" s="66">
        <f t="shared" si="1"/>
        <v>26</v>
      </c>
      <c r="H22" s="65">
        <f>VLOOKUP($A22,'Return Data'!$B$7:$R$2843,12,0)</f>
        <v>29.890799999999999</v>
      </c>
      <c r="I22" s="66">
        <f t="shared" si="2"/>
        <v>24</v>
      </c>
      <c r="J22" s="65">
        <f>VLOOKUP($A22,'Return Data'!$B$7:$R$2843,13,0)</f>
        <v>44.410699999999999</v>
      </c>
      <c r="K22" s="66">
        <f t="shared" si="3"/>
        <v>26</v>
      </c>
      <c r="L22" s="65">
        <f>VLOOKUP($A22,'Return Data'!$B$7:$R$2843,17,0)</f>
        <v>10.187099999999999</v>
      </c>
      <c r="M22" s="66">
        <f t="shared" si="4"/>
        <v>25</v>
      </c>
      <c r="N22" s="65">
        <f>VLOOKUP($A22,'Return Data'!$B$7:$R$2843,14,0)</f>
        <v>8.5922999999999998</v>
      </c>
      <c r="O22" s="66">
        <f t="shared" si="5"/>
        <v>27</v>
      </c>
      <c r="P22" s="65">
        <f>VLOOKUP($A22,'Return Data'!$B$7:$R$2843,15,0)</f>
        <v>13.4435</v>
      </c>
      <c r="Q22" s="66">
        <f t="shared" si="6"/>
        <v>17</v>
      </c>
      <c r="R22" s="65">
        <f>VLOOKUP($A22,'Return Data'!$B$7:$R$2843,16,0)</f>
        <v>12.4931</v>
      </c>
      <c r="S22" s="67">
        <f t="shared" si="7"/>
        <v>23</v>
      </c>
    </row>
    <row r="23" spans="1:19" x14ac:dyDescent="0.3">
      <c r="A23" s="63" t="s">
        <v>985</v>
      </c>
      <c r="B23" s="64">
        <f>VLOOKUP($A23,'Return Data'!$B$7:$R$2843,3,0)</f>
        <v>44315</v>
      </c>
      <c r="C23" s="65">
        <f>VLOOKUP($A23,'Return Data'!$B$7:$R$2843,4,0)</f>
        <v>40.81</v>
      </c>
      <c r="D23" s="65">
        <f>VLOOKUP($A23,'Return Data'!$B$7:$R$2843,10,0)</f>
        <v>8.8557000000000006</v>
      </c>
      <c r="E23" s="66">
        <f t="shared" si="0"/>
        <v>16</v>
      </c>
      <c r="F23" s="65">
        <f>VLOOKUP($A23,'Return Data'!$B$7:$R$2843,11,0)</f>
        <v>22.921700000000001</v>
      </c>
      <c r="G23" s="66">
        <f t="shared" si="1"/>
        <v>25</v>
      </c>
      <c r="H23" s="65">
        <f>VLOOKUP($A23,'Return Data'!$B$7:$R$2843,12,0)</f>
        <v>27.491399999999999</v>
      </c>
      <c r="I23" s="66">
        <f t="shared" si="2"/>
        <v>27</v>
      </c>
      <c r="J23" s="65">
        <f>VLOOKUP($A23,'Return Data'!$B$7:$R$2843,13,0)</f>
        <v>46.429900000000004</v>
      </c>
      <c r="K23" s="66">
        <f t="shared" si="3"/>
        <v>24</v>
      </c>
      <c r="L23" s="65">
        <f>VLOOKUP($A23,'Return Data'!$B$7:$R$2843,17,0)</f>
        <v>13.4026</v>
      </c>
      <c r="M23" s="66">
        <f t="shared" si="4"/>
        <v>19</v>
      </c>
      <c r="N23" s="65">
        <f>VLOOKUP($A23,'Return Data'!$B$7:$R$2843,14,0)</f>
        <v>10.6854</v>
      </c>
      <c r="O23" s="66">
        <f t="shared" si="5"/>
        <v>19</v>
      </c>
      <c r="P23" s="65">
        <f>VLOOKUP($A23,'Return Data'!$B$7:$R$2843,15,0)</f>
        <v>14.03</v>
      </c>
      <c r="Q23" s="66">
        <f t="shared" si="6"/>
        <v>11</v>
      </c>
      <c r="R23" s="65">
        <f>VLOOKUP($A23,'Return Data'!$B$7:$R$2843,16,0)</f>
        <v>14.7021</v>
      </c>
      <c r="S23" s="67">
        <f t="shared" si="7"/>
        <v>8</v>
      </c>
    </row>
    <row r="24" spans="1:19" x14ac:dyDescent="0.3">
      <c r="A24" s="63" t="s">
        <v>987</v>
      </c>
      <c r="B24" s="64">
        <f>VLOOKUP($A24,'Return Data'!$B$7:$R$2843,3,0)</f>
        <v>44315</v>
      </c>
      <c r="C24" s="65">
        <f>VLOOKUP($A24,'Return Data'!$B$7:$R$2843,4,0)</f>
        <v>91.418099999999995</v>
      </c>
      <c r="D24" s="65">
        <f>VLOOKUP($A24,'Return Data'!$B$7:$R$2843,10,0)</f>
        <v>5.8384999999999998</v>
      </c>
      <c r="E24" s="66">
        <f t="shared" si="0"/>
        <v>29</v>
      </c>
      <c r="F24" s="65">
        <f>VLOOKUP($A24,'Return Data'!$B$7:$R$2843,11,0)</f>
        <v>17.754899999999999</v>
      </c>
      <c r="G24" s="66">
        <f t="shared" si="1"/>
        <v>29</v>
      </c>
      <c r="H24" s="65">
        <f>VLOOKUP($A24,'Return Data'!$B$7:$R$2843,12,0)</f>
        <v>21.280799999999999</v>
      </c>
      <c r="I24" s="66">
        <f t="shared" si="2"/>
        <v>29</v>
      </c>
      <c r="J24" s="65">
        <f>VLOOKUP($A24,'Return Data'!$B$7:$R$2843,13,0)</f>
        <v>34.637599999999999</v>
      </c>
      <c r="K24" s="66">
        <f t="shared" si="3"/>
        <v>29</v>
      </c>
      <c r="L24" s="65">
        <f>VLOOKUP($A24,'Return Data'!$B$7:$R$2843,17,0)</f>
        <v>12.970599999999999</v>
      </c>
      <c r="M24" s="66">
        <f t="shared" si="4"/>
        <v>22</v>
      </c>
      <c r="N24" s="65">
        <f>VLOOKUP($A24,'Return Data'!$B$7:$R$2843,14,0)</f>
        <v>10.3546</v>
      </c>
      <c r="O24" s="66">
        <f t="shared" si="5"/>
        <v>21</v>
      </c>
      <c r="P24" s="65">
        <f>VLOOKUP($A24,'Return Data'!$B$7:$R$2843,15,0)</f>
        <v>11.3848</v>
      </c>
      <c r="Q24" s="66">
        <f t="shared" si="6"/>
        <v>26</v>
      </c>
      <c r="R24" s="65">
        <f>VLOOKUP($A24,'Return Data'!$B$7:$R$2843,16,0)</f>
        <v>11.7675</v>
      </c>
      <c r="S24" s="67">
        <f t="shared" si="7"/>
        <v>25</v>
      </c>
    </row>
    <row r="25" spans="1:19" x14ac:dyDescent="0.3">
      <c r="A25" s="63" t="s">
        <v>1930</v>
      </c>
      <c r="B25" s="64">
        <f>VLOOKUP($A25,'Return Data'!$B$7:$R$2843,3,0)</f>
        <v>44315</v>
      </c>
      <c r="C25" s="65">
        <f>VLOOKUP($A25,'Return Data'!$B$7:$R$2843,4,0)</f>
        <v>346.00400000000002</v>
      </c>
      <c r="D25" s="65">
        <f>VLOOKUP($A25,'Return Data'!$B$7:$R$2843,10,0)</f>
        <v>9.6705000000000005</v>
      </c>
      <c r="E25" s="66">
        <f t="shared" si="0"/>
        <v>10</v>
      </c>
      <c r="F25" s="65">
        <f>VLOOKUP($A25,'Return Data'!$B$7:$R$2843,11,0)</f>
        <v>27.485800000000001</v>
      </c>
      <c r="G25" s="66">
        <f t="shared" si="1"/>
        <v>12</v>
      </c>
      <c r="H25" s="65">
        <f>VLOOKUP($A25,'Return Data'!$B$7:$R$2843,12,0)</f>
        <v>34.902200000000001</v>
      </c>
      <c r="I25" s="66">
        <f t="shared" si="2"/>
        <v>9</v>
      </c>
      <c r="J25" s="65">
        <f>VLOOKUP($A25,'Return Data'!$B$7:$R$2843,13,0)</f>
        <v>58.594499999999996</v>
      </c>
      <c r="K25" s="66">
        <f t="shared" si="3"/>
        <v>2</v>
      </c>
      <c r="L25" s="65">
        <f>VLOOKUP($A25,'Return Data'!$B$7:$R$2843,17,0)</f>
        <v>17.142800000000001</v>
      </c>
      <c r="M25" s="66">
        <f t="shared" si="4"/>
        <v>5</v>
      </c>
      <c r="N25" s="65">
        <f>VLOOKUP($A25,'Return Data'!$B$7:$R$2843,14,0)</f>
        <v>13.348599999999999</v>
      </c>
      <c r="O25" s="66">
        <f t="shared" si="5"/>
        <v>4</v>
      </c>
      <c r="P25" s="65">
        <f>VLOOKUP($A25,'Return Data'!$B$7:$R$2843,15,0)</f>
        <v>14.8104</v>
      </c>
      <c r="Q25" s="66">
        <f t="shared" si="6"/>
        <v>6</v>
      </c>
      <c r="R25" s="65">
        <f>VLOOKUP($A25,'Return Data'!$B$7:$R$2843,16,0)</f>
        <v>14.613300000000001</v>
      </c>
      <c r="S25" s="67">
        <f t="shared" si="7"/>
        <v>9</v>
      </c>
    </row>
    <row r="26" spans="1:19" x14ac:dyDescent="0.3">
      <c r="A26" s="63" t="s">
        <v>988</v>
      </c>
      <c r="B26" s="64">
        <f>VLOOKUP($A26,'Return Data'!$B$7:$R$2843,3,0)</f>
        <v>44315</v>
      </c>
      <c r="C26" s="65">
        <f>VLOOKUP($A26,'Return Data'!$B$7:$R$2843,4,0)</f>
        <v>37.024000000000001</v>
      </c>
      <c r="D26" s="65">
        <f>VLOOKUP($A26,'Return Data'!$B$7:$R$2843,10,0)</f>
        <v>9.8472000000000008</v>
      </c>
      <c r="E26" s="66">
        <f t="shared" si="0"/>
        <v>9</v>
      </c>
      <c r="F26" s="65">
        <f>VLOOKUP($A26,'Return Data'!$B$7:$R$2843,11,0)</f>
        <v>25.7651</v>
      </c>
      <c r="G26" s="66">
        <f t="shared" si="1"/>
        <v>17</v>
      </c>
      <c r="H26" s="65">
        <f>VLOOKUP($A26,'Return Data'!$B$7:$R$2843,12,0)</f>
        <v>32.077599999999997</v>
      </c>
      <c r="I26" s="66">
        <f t="shared" si="2"/>
        <v>17</v>
      </c>
      <c r="J26" s="65">
        <f>VLOOKUP($A26,'Return Data'!$B$7:$R$2843,13,0)</f>
        <v>49.549599999999998</v>
      </c>
      <c r="K26" s="66">
        <f t="shared" si="3"/>
        <v>21</v>
      </c>
      <c r="L26" s="65">
        <f>VLOOKUP($A26,'Return Data'!$B$7:$R$2843,17,0)</f>
        <v>13.555999999999999</v>
      </c>
      <c r="M26" s="66">
        <f t="shared" si="4"/>
        <v>18</v>
      </c>
      <c r="N26" s="65">
        <f>VLOOKUP($A26,'Return Data'!$B$7:$R$2843,14,0)</f>
        <v>10.523199999999999</v>
      </c>
      <c r="O26" s="66">
        <f t="shared" si="5"/>
        <v>20</v>
      </c>
      <c r="P26" s="65">
        <f>VLOOKUP($A26,'Return Data'!$B$7:$R$2843,15,0)</f>
        <v>13.1846</v>
      </c>
      <c r="Q26" s="66">
        <f t="shared" si="6"/>
        <v>23</v>
      </c>
      <c r="R26" s="65">
        <f>VLOOKUP($A26,'Return Data'!$B$7:$R$2843,16,0)</f>
        <v>13.4183</v>
      </c>
      <c r="S26" s="67">
        <f t="shared" si="7"/>
        <v>16</v>
      </c>
    </row>
    <row r="27" spans="1:19" x14ac:dyDescent="0.3">
      <c r="A27" s="63" t="s">
        <v>991</v>
      </c>
      <c r="B27" s="64">
        <f>VLOOKUP($A27,'Return Data'!$B$7:$R$2843,3,0)</f>
        <v>44315</v>
      </c>
      <c r="C27" s="65">
        <f>VLOOKUP($A27,'Return Data'!$B$7:$R$2843,4,0)</f>
        <v>37.138300000000001</v>
      </c>
      <c r="D27" s="65">
        <f>VLOOKUP($A27,'Return Data'!$B$7:$R$2843,10,0)</f>
        <v>7.9442000000000004</v>
      </c>
      <c r="E27" s="66">
        <f t="shared" si="0"/>
        <v>24</v>
      </c>
      <c r="F27" s="65">
        <f>VLOOKUP($A27,'Return Data'!$B$7:$R$2843,11,0)</f>
        <v>24.751999999999999</v>
      </c>
      <c r="G27" s="66">
        <f t="shared" si="1"/>
        <v>20</v>
      </c>
      <c r="H27" s="65">
        <f>VLOOKUP($A27,'Return Data'!$B$7:$R$2843,12,0)</f>
        <v>31.2989</v>
      </c>
      <c r="I27" s="66">
        <f t="shared" si="2"/>
        <v>20</v>
      </c>
      <c r="J27" s="65">
        <f>VLOOKUP($A27,'Return Data'!$B$7:$R$2843,13,0)</f>
        <v>45.472099999999998</v>
      </c>
      <c r="K27" s="66">
        <f t="shared" si="3"/>
        <v>25</v>
      </c>
      <c r="L27" s="65">
        <f>VLOOKUP($A27,'Return Data'!$B$7:$R$2843,17,0)</f>
        <v>15.284599999999999</v>
      </c>
      <c r="M27" s="66">
        <f t="shared" si="4"/>
        <v>9</v>
      </c>
      <c r="N27" s="65">
        <f>VLOOKUP($A27,'Return Data'!$B$7:$R$2843,14,0)</f>
        <v>11.9611</v>
      </c>
      <c r="O27" s="66">
        <f t="shared" si="5"/>
        <v>9</v>
      </c>
      <c r="P27" s="65">
        <f>VLOOKUP($A27,'Return Data'!$B$7:$R$2843,15,0)</f>
        <v>13.382899999999999</v>
      </c>
      <c r="Q27" s="66">
        <f t="shared" si="6"/>
        <v>20</v>
      </c>
      <c r="R27" s="65">
        <f>VLOOKUP($A27,'Return Data'!$B$7:$R$2843,16,0)</f>
        <v>13.0009</v>
      </c>
      <c r="S27" s="67">
        <f t="shared" si="7"/>
        <v>19</v>
      </c>
    </row>
    <row r="28" spans="1:19" x14ac:dyDescent="0.3">
      <c r="A28" s="63" t="s">
        <v>992</v>
      </c>
      <c r="B28" s="64">
        <f>VLOOKUP($A28,'Return Data'!$B$7:$R$2843,3,0)</f>
        <v>44315</v>
      </c>
      <c r="C28" s="65">
        <f>VLOOKUP($A28,'Return Data'!$B$7:$R$2843,4,0)</f>
        <v>13.813800000000001</v>
      </c>
      <c r="D28" s="65">
        <f>VLOOKUP($A28,'Return Data'!$B$7:$R$2843,10,0)</f>
        <v>11.019299999999999</v>
      </c>
      <c r="E28" s="66">
        <f t="shared" si="0"/>
        <v>3</v>
      </c>
      <c r="F28" s="65">
        <f>VLOOKUP($A28,'Return Data'!$B$7:$R$2843,11,0)</f>
        <v>32.563699999999997</v>
      </c>
      <c r="G28" s="66">
        <f t="shared" si="1"/>
        <v>4</v>
      </c>
      <c r="H28" s="65">
        <f>VLOOKUP($A28,'Return Data'!$B$7:$R$2843,12,0)</f>
        <v>36.694499999999998</v>
      </c>
      <c r="I28" s="66">
        <f t="shared" si="2"/>
        <v>5</v>
      </c>
      <c r="J28" s="65">
        <f>VLOOKUP($A28,'Return Data'!$B$7:$R$2843,13,0)</f>
        <v>54.809399999999997</v>
      </c>
      <c r="K28" s="66">
        <f t="shared" si="3"/>
        <v>10</v>
      </c>
      <c r="L28" s="65"/>
      <c r="M28" s="66"/>
      <c r="N28" s="65"/>
      <c r="O28" s="66"/>
      <c r="P28" s="65"/>
      <c r="Q28" s="66"/>
      <c r="R28" s="65">
        <f>VLOOKUP($A28,'Return Data'!$B$7:$R$2843,16,0)</f>
        <v>16.411999999999999</v>
      </c>
      <c r="S28" s="67">
        <f t="shared" si="7"/>
        <v>3</v>
      </c>
    </row>
    <row r="29" spans="1:19" x14ac:dyDescent="0.3">
      <c r="A29" s="63" t="s">
        <v>994</v>
      </c>
      <c r="B29" s="64">
        <f>VLOOKUP($A29,'Return Data'!$B$7:$R$2843,3,0)</f>
        <v>44315</v>
      </c>
      <c r="C29" s="65">
        <f>VLOOKUP($A29,'Return Data'!$B$7:$R$2843,4,0)</f>
        <v>71.424999999999997</v>
      </c>
      <c r="D29" s="65">
        <f>VLOOKUP($A29,'Return Data'!$B$7:$R$2843,10,0)</f>
        <v>8.7883999999999993</v>
      </c>
      <c r="E29" s="66">
        <f t="shared" si="0"/>
        <v>18</v>
      </c>
      <c r="F29" s="65">
        <f>VLOOKUP($A29,'Return Data'!$B$7:$R$2843,11,0)</f>
        <v>26.246099999999998</v>
      </c>
      <c r="G29" s="66">
        <f t="shared" si="1"/>
        <v>16</v>
      </c>
      <c r="H29" s="65">
        <f>VLOOKUP($A29,'Return Data'!$B$7:$R$2843,12,0)</f>
        <v>33.350099999999998</v>
      </c>
      <c r="I29" s="66">
        <f t="shared" si="2"/>
        <v>14</v>
      </c>
      <c r="J29" s="65">
        <f>VLOOKUP($A29,'Return Data'!$B$7:$R$2843,13,0)</f>
        <v>54.452500000000001</v>
      </c>
      <c r="K29" s="66">
        <f t="shared" si="3"/>
        <v>11</v>
      </c>
      <c r="L29" s="65">
        <f>VLOOKUP($A29,'Return Data'!$B$7:$R$2843,17,0)</f>
        <v>14.606400000000001</v>
      </c>
      <c r="M29" s="66">
        <f t="shared" si="4"/>
        <v>11</v>
      </c>
      <c r="N29" s="65">
        <f>VLOOKUP($A29,'Return Data'!$B$7:$R$2843,14,0)</f>
        <v>13.1152</v>
      </c>
      <c r="O29" s="66">
        <f t="shared" si="5"/>
        <v>5</v>
      </c>
      <c r="P29" s="65">
        <f>VLOOKUP($A29,'Return Data'!$B$7:$R$2843,15,0)</f>
        <v>16.796900000000001</v>
      </c>
      <c r="Q29" s="66">
        <f t="shared" si="6"/>
        <v>3</v>
      </c>
      <c r="R29" s="65">
        <f>VLOOKUP($A29,'Return Data'!$B$7:$R$2843,16,0)</f>
        <v>17.372199999999999</v>
      </c>
      <c r="S29" s="67">
        <f t="shared" si="7"/>
        <v>1</v>
      </c>
    </row>
    <row r="30" spans="1:19" x14ac:dyDescent="0.3">
      <c r="A30" s="63" t="s">
        <v>997</v>
      </c>
      <c r="B30" s="64">
        <f>VLOOKUP($A30,'Return Data'!$B$7:$R$2843,3,0)</f>
        <v>44315</v>
      </c>
      <c r="C30" s="65">
        <f>VLOOKUP($A30,'Return Data'!$B$7:$R$2843,4,0)</f>
        <v>43.880099999999999</v>
      </c>
      <c r="D30" s="65">
        <f>VLOOKUP($A30,'Return Data'!$B$7:$R$2843,10,0)</f>
        <v>9.8966999999999992</v>
      </c>
      <c r="E30" s="66">
        <f t="shared" si="0"/>
        <v>7</v>
      </c>
      <c r="F30" s="65">
        <f>VLOOKUP($A30,'Return Data'!$B$7:$R$2843,11,0)</f>
        <v>34.982900000000001</v>
      </c>
      <c r="G30" s="66">
        <f t="shared" si="1"/>
        <v>2</v>
      </c>
      <c r="H30" s="65">
        <f>VLOOKUP($A30,'Return Data'!$B$7:$R$2843,12,0)</f>
        <v>38.167200000000001</v>
      </c>
      <c r="I30" s="66">
        <f t="shared" si="2"/>
        <v>2</v>
      </c>
      <c r="J30" s="65">
        <f>VLOOKUP($A30,'Return Data'!$B$7:$R$2843,13,0)</f>
        <v>56.028100000000002</v>
      </c>
      <c r="K30" s="66">
        <f t="shared" si="3"/>
        <v>8</v>
      </c>
      <c r="L30" s="65">
        <f>VLOOKUP($A30,'Return Data'!$B$7:$R$2843,17,0)</f>
        <v>7.9476000000000004</v>
      </c>
      <c r="M30" s="66">
        <f t="shared" si="4"/>
        <v>27</v>
      </c>
      <c r="N30" s="65">
        <f>VLOOKUP($A30,'Return Data'!$B$7:$R$2843,14,0)</f>
        <v>8.7025000000000006</v>
      </c>
      <c r="O30" s="66">
        <f t="shared" si="5"/>
        <v>26</v>
      </c>
      <c r="P30" s="65">
        <f>VLOOKUP($A30,'Return Data'!$B$7:$R$2843,15,0)</f>
        <v>14.018700000000001</v>
      </c>
      <c r="Q30" s="66">
        <f t="shared" si="6"/>
        <v>12</v>
      </c>
      <c r="R30" s="65">
        <f>VLOOKUP($A30,'Return Data'!$B$7:$R$2843,16,0)</f>
        <v>14.142300000000001</v>
      </c>
      <c r="S30" s="67">
        <f t="shared" si="7"/>
        <v>13</v>
      </c>
    </row>
    <row r="31" spans="1:19" x14ac:dyDescent="0.3">
      <c r="A31" s="63" t="s">
        <v>999</v>
      </c>
      <c r="B31" s="64">
        <f>VLOOKUP($A31,'Return Data'!$B$7:$R$2843,3,0)</f>
        <v>44315</v>
      </c>
      <c r="C31" s="65">
        <f>VLOOKUP($A31,'Return Data'!$B$7:$R$2843,4,0)</f>
        <v>241.28</v>
      </c>
      <c r="D31" s="65">
        <f>VLOOKUP($A31,'Return Data'!$B$7:$R$2843,10,0)</f>
        <v>8.8562999999999992</v>
      </c>
      <c r="E31" s="66">
        <f t="shared" si="0"/>
        <v>15</v>
      </c>
      <c r="F31" s="65">
        <f>VLOOKUP($A31,'Return Data'!$B$7:$R$2843,11,0)</f>
        <v>26.769300000000001</v>
      </c>
      <c r="G31" s="66">
        <f t="shared" si="1"/>
        <v>14</v>
      </c>
      <c r="H31" s="65">
        <f>VLOOKUP($A31,'Return Data'!$B$7:$R$2843,12,0)</f>
        <v>35.027099999999997</v>
      </c>
      <c r="I31" s="66">
        <f t="shared" si="2"/>
        <v>7</v>
      </c>
      <c r="J31" s="65">
        <f>VLOOKUP($A31,'Return Data'!$B$7:$R$2843,13,0)</f>
        <v>52.795900000000003</v>
      </c>
      <c r="K31" s="66">
        <f t="shared" si="3"/>
        <v>14</v>
      </c>
      <c r="L31" s="65">
        <f>VLOOKUP($A31,'Return Data'!$B$7:$R$2843,17,0)</f>
        <v>15.0261</v>
      </c>
      <c r="M31" s="66">
        <f t="shared" si="4"/>
        <v>10</v>
      </c>
      <c r="N31" s="65">
        <f>VLOOKUP($A31,'Return Data'!$B$7:$R$2843,14,0)</f>
        <v>11.708299999999999</v>
      </c>
      <c r="O31" s="66">
        <f t="shared" si="5"/>
        <v>10</v>
      </c>
      <c r="P31" s="65">
        <f>VLOOKUP($A31,'Return Data'!$B$7:$R$2843,15,0)</f>
        <v>13.8818</v>
      </c>
      <c r="Q31" s="66">
        <f t="shared" si="6"/>
        <v>13</v>
      </c>
      <c r="R31" s="65">
        <f>VLOOKUP($A31,'Return Data'!$B$7:$R$2843,16,0)</f>
        <v>14.541700000000001</v>
      </c>
      <c r="S31" s="67">
        <f t="shared" si="7"/>
        <v>10</v>
      </c>
    </row>
    <row r="32" spans="1:19" x14ac:dyDescent="0.3">
      <c r="A32" s="63" t="s">
        <v>1000</v>
      </c>
      <c r="B32" s="64">
        <f>VLOOKUP($A32,'Return Data'!$B$7:$R$2843,3,0)</f>
        <v>44315</v>
      </c>
      <c r="C32" s="65">
        <f>VLOOKUP($A32,'Return Data'!$B$7:$R$2843,4,0)</f>
        <v>55.835700000000003</v>
      </c>
      <c r="D32" s="65">
        <f>VLOOKUP($A32,'Return Data'!$B$7:$R$2843,10,0)</f>
        <v>9.8636999999999997</v>
      </c>
      <c r="E32" s="66">
        <f t="shared" si="0"/>
        <v>8</v>
      </c>
      <c r="F32" s="65">
        <f>VLOOKUP($A32,'Return Data'!$B$7:$R$2843,11,0)</f>
        <v>31.937799999999999</v>
      </c>
      <c r="G32" s="66">
        <f t="shared" si="1"/>
        <v>6</v>
      </c>
      <c r="H32" s="65">
        <f>VLOOKUP($A32,'Return Data'!$B$7:$R$2843,12,0)</f>
        <v>37.585999999999999</v>
      </c>
      <c r="I32" s="66">
        <f t="shared" si="2"/>
        <v>3</v>
      </c>
      <c r="J32" s="65">
        <f>VLOOKUP($A32,'Return Data'!$B$7:$R$2843,13,0)</f>
        <v>58.442700000000002</v>
      </c>
      <c r="K32" s="66">
        <f t="shared" si="3"/>
        <v>3</v>
      </c>
      <c r="L32" s="65">
        <f>VLOOKUP($A32,'Return Data'!$B$7:$R$2843,17,0)</f>
        <v>15.609299999999999</v>
      </c>
      <c r="M32" s="66">
        <f t="shared" si="4"/>
        <v>8</v>
      </c>
      <c r="N32" s="65">
        <f>VLOOKUP($A32,'Return Data'!$B$7:$R$2843,14,0)</f>
        <v>10.738099999999999</v>
      </c>
      <c r="O32" s="66">
        <f t="shared" si="5"/>
        <v>17</v>
      </c>
      <c r="P32" s="65">
        <f>VLOOKUP($A32,'Return Data'!$B$7:$R$2843,15,0)</f>
        <v>13.802899999999999</v>
      </c>
      <c r="Q32" s="66">
        <f t="shared" si="6"/>
        <v>14</v>
      </c>
      <c r="R32" s="65">
        <f>VLOOKUP($A32,'Return Data'!$B$7:$R$2843,16,0)</f>
        <v>15.578099999999999</v>
      </c>
      <c r="S32" s="67">
        <f t="shared" si="7"/>
        <v>4</v>
      </c>
    </row>
    <row r="33" spans="1:19" x14ac:dyDescent="0.3">
      <c r="A33" s="63" t="s">
        <v>1003</v>
      </c>
      <c r="B33" s="64">
        <f>VLOOKUP($A33,'Return Data'!$B$7:$R$2843,3,0)</f>
        <v>44315</v>
      </c>
      <c r="C33" s="65">
        <f>VLOOKUP($A33,'Return Data'!$B$7:$R$2843,4,0)</f>
        <v>306.65679999999998</v>
      </c>
      <c r="D33" s="65">
        <f>VLOOKUP($A33,'Return Data'!$B$7:$R$2843,10,0)</f>
        <v>12.383599999999999</v>
      </c>
      <c r="E33" s="66">
        <f t="shared" si="0"/>
        <v>1</v>
      </c>
      <c r="F33" s="65">
        <f>VLOOKUP($A33,'Return Data'!$B$7:$R$2843,11,0)</f>
        <v>32.548400000000001</v>
      </c>
      <c r="G33" s="66">
        <f t="shared" si="1"/>
        <v>5</v>
      </c>
      <c r="H33" s="65">
        <f>VLOOKUP($A33,'Return Data'!$B$7:$R$2843,12,0)</f>
        <v>35.905999999999999</v>
      </c>
      <c r="I33" s="66">
        <f t="shared" si="2"/>
        <v>6</v>
      </c>
      <c r="J33" s="65">
        <f>VLOOKUP($A33,'Return Data'!$B$7:$R$2843,13,0)</f>
        <v>57.036700000000003</v>
      </c>
      <c r="K33" s="66">
        <f t="shared" si="3"/>
        <v>4</v>
      </c>
      <c r="L33" s="65">
        <f>VLOOKUP($A33,'Return Data'!$B$7:$R$2843,17,0)</f>
        <v>13.351100000000001</v>
      </c>
      <c r="M33" s="66">
        <f t="shared" si="4"/>
        <v>20</v>
      </c>
      <c r="N33" s="65">
        <f>VLOOKUP($A33,'Return Data'!$B$7:$R$2843,14,0)</f>
        <v>10.947800000000001</v>
      </c>
      <c r="O33" s="66">
        <f t="shared" si="5"/>
        <v>14</v>
      </c>
      <c r="P33" s="65">
        <f>VLOOKUP($A33,'Return Data'!$B$7:$R$2843,15,0)</f>
        <v>13.3855</v>
      </c>
      <c r="Q33" s="66">
        <f t="shared" si="6"/>
        <v>19</v>
      </c>
      <c r="R33" s="65">
        <f>VLOOKUP($A33,'Return Data'!$B$7:$R$2843,16,0)</f>
        <v>13.2745</v>
      </c>
      <c r="S33" s="67">
        <f t="shared" si="7"/>
        <v>17</v>
      </c>
    </row>
    <row r="34" spans="1:19" x14ac:dyDescent="0.3">
      <c r="A34" s="63" t="s">
        <v>1004</v>
      </c>
      <c r="B34" s="64">
        <f>VLOOKUP($A34,'Return Data'!$B$7:$R$2843,3,0)</f>
        <v>44315</v>
      </c>
      <c r="C34" s="65">
        <f>VLOOKUP($A34,'Return Data'!$B$7:$R$2843,4,0)</f>
        <v>93.76</v>
      </c>
      <c r="D34" s="65">
        <f>VLOOKUP($A34,'Return Data'!$B$7:$R$2843,10,0)</f>
        <v>6.8125</v>
      </c>
      <c r="E34" s="66">
        <f t="shared" si="0"/>
        <v>27</v>
      </c>
      <c r="F34" s="65">
        <f>VLOOKUP($A34,'Return Data'!$B$7:$R$2843,11,0)</f>
        <v>20.498699999999999</v>
      </c>
      <c r="G34" s="66">
        <f t="shared" si="1"/>
        <v>28</v>
      </c>
      <c r="H34" s="65">
        <f>VLOOKUP($A34,'Return Data'!$B$7:$R$2843,12,0)</f>
        <v>27.011600000000001</v>
      </c>
      <c r="I34" s="66">
        <f t="shared" si="2"/>
        <v>28</v>
      </c>
      <c r="J34" s="65">
        <f>VLOOKUP($A34,'Return Data'!$B$7:$R$2843,13,0)</f>
        <v>43.847799999999999</v>
      </c>
      <c r="K34" s="66">
        <f t="shared" si="3"/>
        <v>28</v>
      </c>
      <c r="L34" s="65">
        <f>VLOOKUP($A34,'Return Data'!$B$7:$R$2843,17,0)</f>
        <v>9.2147000000000006</v>
      </c>
      <c r="M34" s="66">
        <f t="shared" si="4"/>
        <v>26</v>
      </c>
      <c r="N34" s="65">
        <f>VLOOKUP($A34,'Return Data'!$B$7:$R$2843,14,0)</f>
        <v>7.0202999999999998</v>
      </c>
      <c r="O34" s="66">
        <f t="shared" si="5"/>
        <v>28</v>
      </c>
      <c r="P34" s="65">
        <f>VLOOKUP($A34,'Return Data'!$B$7:$R$2843,15,0)</f>
        <v>9.8690999999999995</v>
      </c>
      <c r="Q34" s="66">
        <f t="shared" si="6"/>
        <v>27</v>
      </c>
      <c r="R34" s="65">
        <f>VLOOKUP($A34,'Return Data'!$B$7:$R$2843,16,0)</f>
        <v>9.4374000000000002</v>
      </c>
      <c r="S34" s="67">
        <f t="shared" si="7"/>
        <v>28</v>
      </c>
    </row>
    <row r="35" spans="1:19" x14ac:dyDescent="0.3">
      <c r="A35" s="63" t="s">
        <v>1006</v>
      </c>
      <c r="B35" s="64">
        <f>VLOOKUP($A35,'Return Data'!$B$7:$R$2843,3,0)</f>
        <v>44315</v>
      </c>
      <c r="C35" s="65">
        <f>VLOOKUP($A35,'Return Data'!$B$7:$R$2843,4,0)</f>
        <v>14.16</v>
      </c>
      <c r="D35" s="65">
        <f>VLOOKUP($A35,'Return Data'!$B$7:$R$2843,10,0)</f>
        <v>8.0091999999999999</v>
      </c>
      <c r="E35" s="66">
        <f t="shared" si="0"/>
        <v>22</v>
      </c>
      <c r="F35" s="65">
        <f>VLOOKUP($A35,'Return Data'!$B$7:$R$2843,11,0)</f>
        <v>25.6433</v>
      </c>
      <c r="G35" s="66">
        <f t="shared" si="1"/>
        <v>18</v>
      </c>
      <c r="H35" s="65">
        <f>VLOOKUP($A35,'Return Data'!$B$7:$R$2843,12,0)</f>
        <v>30.747900000000001</v>
      </c>
      <c r="I35" s="66">
        <f t="shared" si="2"/>
        <v>22</v>
      </c>
      <c r="J35" s="65">
        <f>VLOOKUP($A35,'Return Data'!$B$7:$R$2843,13,0)</f>
        <v>50.959499999999998</v>
      </c>
      <c r="K35" s="66">
        <f t="shared" si="3"/>
        <v>17</v>
      </c>
      <c r="L35" s="65">
        <f>VLOOKUP($A35,'Return Data'!$B$7:$R$2843,17,0)</f>
        <v>13.073700000000001</v>
      </c>
      <c r="M35" s="66">
        <f t="shared" si="4"/>
        <v>21</v>
      </c>
      <c r="N35" s="65">
        <f>VLOOKUP($A35,'Return Data'!$B$7:$R$2843,14,0)</f>
        <v>9.1541999999999994</v>
      </c>
      <c r="O35" s="66">
        <f t="shared" si="5"/>
        <v>24</v>
      </c>
      <c r="P35" s="65">
        <f>VLOOKUP($A35,'Return Data'!$B$7:$R$2843,15,0)</f>
        <v>0</v>
      </c>
      <c r="Q35" s="66">
        <f t="shared" si="6"/>
        <v>28</v>
      </c>
      <c r="R35" s="65">
        <f>VLOOKUP($A35,'Return Data'!$B$7:$R$2843,16,0)</f>
        <v>9.1571999999999996</v>
      </c>
      <c r="S35" s="67">
        <f t="shared" si="7"/>
        <v>29</v>
      </c>
    </row>
    <row r="36" spans="1:19" x14ac:dyDescent="0.3">
      <c r="A36" s="63" t="s">
        <v>1935</v>
      </c>
      <c r="B36" s="64">
        <f>VLOOKUP($A36,'Return Data'!$B$7:$R$2843,3,0)</f>
        <v>44315</v>
      </c>
      <c r="C36" s="65">
        <f>VLOOKUP($A36,'Return Data'!$B$7:$R$2843,4,0)</f>
        <v>172.99</v>
      </c>
      <c r="D36" s="65">
        <f>VLOOKUP($A36,'Return Data'!$B$7:$R$2843,10,0)</f>
        <v>10.031000000000001</v>
      </c>
      <c r="E36" s="66">
        <f t="shared" si="0"/>
        <v>6</v>
      </c>
      <c r="F36" s="65">
        <f>VLOOKUP($A36,'Return Data'!$B$7:$R$2843,11,0)</f>
        <v>28.7898</v>
      </c>
      <c r="G36" s="66">
        <f t="shared" si="1"/>
        <v>10</v>
      </c>
      <c r="H36" s="65">
        <f>VLOOKUP($A36,'Return Data'!$B$7:$R$2843,12,0)</f>
        <v>37.453699999999998</v>
      </c>
      <c r="I36" s="66">
        <f t="shared" si="2"/>
        <v>4</v>
      </c>
      <c r="J36" s="65">
        <f>VLOOKUP($A36,'Return Data'!$B$7:$R$2843,13,0)</f>
        <v>56.091999999999999</v>
      </c>
      <c r="K36" s="66">
        <f t="shared" si="3"/>
        <v>6</v>
      </c>
      <c r="L36" s="65">
        <f>VLOOKUP($A36,'Return Data'!$B$7:$R$2843,17,0)</f>
        <v>16.2453</v>
      </c>
      <c r="M36" s="66">
        <f t="shared" si="4"/>
        <v>6</v>
      </c>
      <c r="N36" s="65">
        <f>VLOOKUP($A36,'Return Data'!$B$7:$R$2843,14,0)</f>
        <v>12.4994</v>
      </c>
      <c r="O36" s="66">
        <f t="shared" si="5"/>
        <v>6</v>
      </c>
      <c r="P36" s="65">
        <f>VLOOKUP($A36,'Return Data'!$B$7:$R$2843,15,0)</f>
        <v>14.505699999999999</v>
      </c>
      <c r="Q36" s="66">
        <f t="shared" si="6"/>
        <v>8</v>
      </c>
      <c r="R36" s="65">
        <f>VLOOKUP($A36,'Return Data'!$B$7:$R$2843,16,0)</f>
        <v>14.0274</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8.9508551724137924</v>
      </c>
      <c r="E38" s="74"/>
      <c r="F38" s="75">
        <f>AVERAGE(F8:F36)</f>
        <v>27.051189655172415</v>
      </c>
      <c r="G38" s="74"/>
      <c r="H38" s="75">
        <f>AVERAGE(H8:H36)</f>
        <v>32.866031034482759</v>
      </c>
      <c r="I38" s="74"/>
      <c r="J38" s="75">
        <f>AVERAGE(J8:J36)</f>
        <v>51.596406896551741</v>
      </c>
      <c r="K38" s="74"/>
      <c r="L38" s="75">
        <f>AVERAGE(L8:L36)</f>
        <v>14.13225714285714</v>
      </c>
      <c r="M38" s="74"/>
      <c r="N38" s="75">
        <f>AVERAGE(N8:N36)</f>
        <v>11.232760714285714</v>
      </c>
      <c r="O38" s="74"/>
      <c r="P38" s="75">
        <f>AVERAGE(P8:P36)</f>
        <v>13.432875000000001</v>
      </c>
      <c r="Q38" s="74"/>
      <c r="R38" s="75">
        <f>AVERAGE(R8:R36)</f>
        <v>13.601620689655173</v>
      </c>
      <c r="S38" s="76"/>
    </row>
    <row r="39" spans="1:19" x14ac:dyDescent="0.3">
      <c r="A39" s="73" t="s">
        <v>28</v>
      </c>
      <c r="B39" s="74"/>
      <c r="C39" s="74"/>
      <c r="D39" s="75">
        <f>MIN(D8:D36)</f>
        <v>5.8384999999999998</v>
      </c>
      <c r="E39" s="74"/>
      <c r="F39" s="75">
        <f>MIN(F8:F36)</f>
        <v>17.754899999999999</v>
      </c>
      <c r="G39" s="74"/>
      <c r="H39" s="75">
        <f>MIN(H8:H36)</f>
        <v>21.280799999999999</v>
      </c>
      <c r="I39" s="74"/>
      <c r="J39" s="75">
        <f>MIN(J8:J36)</f>
        <v>34.637599999999999</v>
      </c>
      <c r="K39" s="74"/>
      <c r="L39" s="75">
        <f>MIN(L8:L36)</f>
        <v>7.7164999999999999</v>
      </c>
      <c r="M39" s="74"/>
      <c r="N39" s="75">
        <f>MIN(N8:N36)</f>
        <v>7.0202999999999998</v>
      </c>
      <c r="O39" s="74"/>
      <c r="P39" s="75">
        <f>MIN(P8:P36)</f>
        <v>0</v>
      </c>
      <c r="Q39" s="74"/>
      <c r="R39" s="75">
        <f>MIN(R8:R36)</f>
        <v>9.1571999999999996</v>
      </c>
      <c r="S39" s="76"/>
    </row>
    <row r="40" spans="1:19" ht="15" thickBot="1" x14ac:dyDescent="0.35">
      <c r="A40" s="77" t="s">
        <v>29</v>
      </c>
      <c r="B40" s="78"/>
      <c r="C40" s="78"/>
      <c r="D40" s="79">
        <f>MAX(D8:D36)</f>
        <v>12.383599999999999</v>
      </c>
      <c r="E40" s="78"/>
      <c r="F40" s="79">
        <f>MAX(F8:F36)</f>
        <v>37.744100000000003</v>
      </c>
      <c r="G40" s="78"/>
      <c r="H40" s="79">
        <f>MAX(H8:H36)</f>
        <v>44.194000000000003</v>
      </c>
      <c r="I40" s="78"/>
      <c r="J40" s="79">
        <f>MAX(J8:J36)</f>
        <v>63.549799999999998</v>
      </c>
      <c r="K40" s="78"/>
      <c r="L40" s="79">
        <f>MAX(L8:L36)</f>
        <v>21.342400000000001</v>
      </c>
      <c r="M40" s="78"/>
      <c r="N40" s="79">
        <f>MAX(N8:N36)</f>
        <v>16.974699999999999</v>
      </c>
      <c r="O40" s="78"/>
      <c r="P40" s="79">
        <f>MAX(P8:P36)</f>
        <v>17.665600000000001</v>
      </c>
      <c r="Q40" s="78"/>
      <c r="R40" s="79">
        <f>MAX(R8:R36)</f>
        <v>17.372199999999999</v>
      </c>
      <c r="S40" s="80"/>
    </row>
    <row r="41" spans="1:19" x14ac:dyDescent="0.3">
      <c r="A41" s="112" t="s">
        <v>432</v>
      </c>
    </row>
    <row r="42" spans="1:19" x14ac:dyDescent="0.3">
      <c r="A42" s="14" t="s">
        <v>340</v>
      </c>
    </row>
  </sheetData>
  <sheetProtection algorithmName="SHA-512" hashValue="b9hBJb8Qdwdc8LEWneZYBUKzNIhTe3hN6faGKhngNBuiFNEpC1I1U/XTFytDJwf/tF/JnQmgOYfZ4UB9lnO7ww==" saltValue="ZFlTLR7jGEfoxtcvBK/d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1354</v>
      </c>
      <c r="B8" s="64">
        <f>VLOOKUP($A8,'Return Data'!$B$7:$R$2843,3,0)</f>
        <v>44315</v>
      </c>
      <c r="C8" s="65">
        <f>VLOOKUP($A8,'Return Data'!$B$7:$R$2843,4,0)</f>
        <v>66.522499999999994</v>
      </c>
      <c r="D8" s="65">
        <f>VLOOKUP($A8,'Return Data'!$B$7:$R$2843,9,0)</f>
        <v>12.0054</v>
      </c>
      <c r="E8" s="66">
        <f t="shared" ref="E8:E31" si="0">RANK(D8,D$8:D$31,0)</f>
        <v>4</v>
      </c>
      <c r="F8" s="65">
        <f>VLOOKUP($A8,'Return Data'!$B$7:$R$2843,10,0)</f>
        <v>0.79900000000000004</v>
      </c>
      <c r="G8" s="66">
        <f t="shared" ref="G8:G31" si="1">RANK(F8,F$8:F$31,0)</f>
        <v>12</v>
      </c>
      <c r="H8" s="65">
        <f>VLOOKUP($A8,'Return Data'!$B$7:$R$2843,11,0)</f>
        <v>2.2862</v>
      </c>
      <c r="I8" s="66">
        <f t="shared" ref="I8:I31" si="2">RANK(H8,H$8:H$31,0)</f>
        <v>11</v>
      </c>
      <c r="J8" s="65">
        <f>VLOOKUP($A8,'Return Data'!$B$7:$R$2843,12,0)</f>
        <v>3.3031999999999999</v>
      </c>
      <c r="K8" s="66">
        <f t="shared" ref="K8:K31" si="3">RANK(J8,J$8:J$31,0)</f>
        <v>9</v>
      </c>
      <c r="L8" s="65">
        <f>VLOOKUP($A8,'Return Data'!$B$7:$R$2843,13,0)</f>
        <v>6.2163000000000004</v>
      </c>
      <c r="M8" s="66">
        <f t="shared" ref="M8:M31" si="4">RANK(L8,L$8:L$31,0)</f>
        <v>13</v>
      </c>
      <c r="N8" s="65">
        <f>VLOOKUP($A8,'Return Data'!$B$7:$R$2843,17,0)</f>
        <v>11.1569</v>
      </c>
      <c r="O8" s="66">
        <f t="shared" ref="O8:O31" si="5">RANK(N8,N$8:N$31,0)</f>
        <v>11</v>
      </c>
      <c r="P8" s="65">
        <f>VLOOKUP($A8,'Return Data'!$B$7:$R$2843,14,0)</f>
        <v>10.872999999999999</v>
      </c>
      <c r="Q8" s="66">
        <f t="shared" ref="Q8:Q31" si="6">RANK(P8,P$8:P$31,0)</f>
        <v>7</v>
      </c>
      <c r="R8" s="65">
        <f>VLOOKUP($A8,'Return Data'!$B$7:$R$2843,16,0)</f>
        <v>9.9596</v>
      </c>
      <c r="S8" s="67">
        <f t="shared" ref="S8:S31" si="7">RANK(R8,R$8:R$31,0)</f>
        <v>8</v>
      </c>
    </row>
    <row r="9" spans="1:19" x14ac:dyDescent="0.3">
      <c r="A9" s="82" t="s">
        <v>1355</v>
      </c>
      <c r="B9" s="64">
        <f>VLOOKUP($A9,'Return Data'!$B$7:$R$2843,3,0)</f>
        <v>44315</v>
      </c>
      <c r="C9" s="65">
        <f>VLOOKUP($A9,'Return Data'!$B$7:$R$2843,4,0)</f>
        <v>20.784800000000001</v>
      </c>
      <c r="D9" s="65">
        <f>VLOOKUP($A9,'Return Data'!$B$7:$R$2843,9,0)</f>
        <v>8.3543000000000003</v>
      </c>
      <c r="E9" s="66">
        <f t="shared" si="0"/>
        <v>14</v>
      </c>
      <c r="F9" s="65">
        <f>VLOOKUP($A9,'Return Data'!$B$7:$R$2843,10,0)</f>
        <v>0.84470000000000001</v>
      </c>
      <c r="G9" s="66">
        <f t="shared" si="1"/>
        <v>11</v>
      </c>
      <c r="H9" s="65">
        <f>VLOOKUP($A9,'Return Data'!$B$7:$R$2843,11,0)</f>
        <v>2.8437000000000001</v>
      </c>
      <c r="I9" s="66">
        <f t="shared" si="2"/>
        <v>8</v>
      </c>
      <c r="J9" s="65">
        <f>VLOOKUP($A9,'Return Data'!$B$7:$R$2843,12,0)</f>
        <v>4.9687999999999999</v>
      </c>
      <c r="K9" s="66">
        <f t="shared" si="3"/>
        <v>2</v>
      </c>
      <c r="L9" s="65">
        <f>VLOOKUP($A9,'Return Data'!$B$7:$R$2843,13,0)</f>
        <v>6.6696999999999997</v>
      </c>
      <c r="M9" s="66">
        <f t="shared" si="4"/>
        <v>7</v>
      </c>
      <c r="N9" s="65">
        <f>VLOOKUP($A9,'Return Data'!$B$7:$R$2843,17,0)</f>
        <v>12.030099999999999</v>
      </c>
      <c r="O9" s="66">
        <f t="shared" si="5"/>
        <v>7</v>
      </c>
      <c r="P9" s="65">
        <f>VLOOKUP($A9,'Return Data'!$B$7:$R$2843,14,0)</f>
        <v>10.953200000000001</v>
      </c>
      <c r="Q9" s="66">
        <f t="shared" si="6"/>
        <v>6</v>
      </c>
      <c r="R9" s="65">
        <f>VLOOKUP($A9,'Return Data'!$B$7:$R$2843,16,0)</f>
        <v>8.3155999999999999</v>
      </c>
      <c r="S9" s="67">
        <f t="shared" si="7"/>
        <v>21</v>
      </c>
    </row>
    <row r="10" spans="1:19" x14ac:dyDescent="0.3">
      <c r="A10" s="82" t="s">
        <v>1358</v>
      </c>
      <c r="B10" s="64">
        <f>VLOOKUP($A10,'Return Data'!$B$7:$R$2843,3,0)</f>
        <v>44315</v>
      </c>
      <c r="C10" s="65">
        <f>VLOOKUP($A10,'Return Data'!$B$7:$R$2843,4,0)</f>
        <v>35.744999999999997</v>
      </c>
      <c r="D10" s="65">
        <f>VLOOKUP($A10,'Return Data'!$B$7:$R$2843,9,0)</f>
        <v>9.5047999999999995</v>
      </c>
      <c r="E10" s="66">
        <f t="shared" si="0"/>
        <v>12</v>
      </c>
      <c r="F10" s="65">
        <f>VLOOKUP($A10,'Return Data'!$B$7:$R$2843,10,0)</f>
        <v>-0.89319999999999999</v>
      </c>
      <c r="G10" s="66">
        <f t="shared" si="1"/>
        <v>16</v>
      </c>
      <c r="H10" s="65">
        <f>VLOOKUP($A10,'Return Data'!$B$7:$R$2843,11,0)</f>
        <v>1.2317</v>
      </c>
      <c r="I10" s="66">
        <f t="shared" si="2"/>
        <v>19</v>
      </c>
      <c r="J10" s="65">
        <f>VLOOKUP($A10,'Return Data'!$B$7:$R$2843,12,0)</f>
        <v>2.2719</v>
      </c>
      <c r="K10" s="66">
        <f t="shared" si="3"/>
        <v>19</v>
      </c>
      <c r="L10" s="65">
        <f>VLOOKUP($A10,'Return Data'!$B$7:$R$2843,13,0)</f>
        <v>5.4313000000000002</v>
      </c>
      <c r="M10" s="66">
        <f t="shared" si="4"/>
        <v>19</v>
      </c>
      <c r="N10" s="65">
        <f>VLOOKUP($A10,'Return Data'!$B$7:$R$2843,17,0)</f>
        <v>9.2413000000000007</v>
      </c>
      <c r="O10" s="66">
        <f t="shared" si="5"/>
        <v>19</v>
      </c>
      <c r="P10" s="65">
        <f>VLOOKUP($A10,'Return Data'!$B$7:$R$2843,14,0)</f>
        <v>9.0364000000000004</v>
      </c>
      <c r="Q10" s="66">
        <f t="shared" si="6"/>
        <v>20</v>
      </c>
      <c r="R10" s="65">
        <f>VLOOKUP($A10,'Return Data'!$B$7:$R$2843,16,0)</f>
        <v>8.5787999999999993</v>
      </c>
      <c r="S10" s="67">
        <f t="shared" si="7"/>
        <v>17</v>
      </c>
    </row>
    <row r="11" spans="1:19" x14ac:dyDescent="0.3">
      <c r="A11" s="82" t="s">
        <v>1359</v>
      </c>
      <c r="B11" s="64">
        <f>VLOOKUP($A11,'Return Data'!$B$7:$R$2843,3,0)</f>
        <v>44315</v>
      </c>
      <c r="C11" s="65">
        <f>VLOOKUP($A11,'Return Data'!$B$7:$R$2843,4,0)</f>
        <v>62.8994</v>
      </c>
      <c r="D11" s="65">
        <f>VLOOKUP($A11,'Return Data'!$B$7:$R$2843,9,0)</f>
        <v>4.8949999999999996</v>
      </c>
      <c r="E11" s="66">
        <f t="shared" si="0"/>
        <v>24</v>
      </c>
      <c r="F11" s="65">
        <f>VLOOKUP($A11,'Return Data'!$B$7:$R$2843,10,0)</f>
        <v>-0.15659999999999999</v>
      </c>
      <c r="G11" s="66">
        <f t="shared" si="1"/>
        <v>14</v>
      </c>
      <c r="H11" s="65">
        <f>VLOOKUP($A11,'Return Data'!$B$7:$R$2843,11,0)</f>
        <v>1.7064999999999999</v>
      </c>
      <c r="I11" s="66">
        <f t="shared" si="2"/>
        <v>14</v>
      </c>
      <c r="J11" s="65">
        <f>VLOOKUP($A11,'Return Data'!$B$7:$R$2843,12,0)</f>
        <v>2.5446</v>
      </c>
      <c r="K11" s="66">
        <f t="shared" si="3"/>
        <v>17</v>
      </c>
      <c r="L11" s="65">
        <f>VLOOKUP($A11,'Return Data'!$B$7:$R$2843,13,0)</f>
        <v>5.6882000000000001</v>
      </c>
      <c r="M11" s="66">
        <f t="shared" si="4"/>
        <v>16</v>
      </c>
      <c r="N11" s="65">
        <f>VLOOKUP($A11,'Return Data'!$B$7:$R$2843,17,0)</f>
        <v>9.9895999999999994</v>
      </c>
      <c r="O11" s="66">
        <f t="shared" si="5"/>
        <v>17</v>
      </c>
      <c r="P11" s="65">
        <f>VLOOKUP($A11,'Return Data'!$B$7:$R$2843,14,0)</f>
        <v>9.0530000000000008</v>
      </c>
      <c r="Q11" s="66">
        <f t="shared" si="6"/>
        <v>19</v>
      </c>
      <c r="R11" s="65">
        <f>VLOOKUP($A11,'Return Data'!$B$7:$R$2843,16,0)</f>
        <v>9.0976999999999997</v>
      </c>
      <c r="S11" s="67">
        <f t="shared" si="7"/>
        <v>14</v>
      </c>
    </row>
    <row r="12" spans="1:19" x14ac:dyDescent="0.3">
      <c r="A12" s="82" t="s">
        <v>1361</v>
      </c>
      <c r="B12" s="64">
        <f>VLOOKUP($A12,'Return Data'!$B$7:$R$2843,3,0)</f>
        <v>44315</v>
      </c>
      <c r="C12" s="65">
        <f>VLOOKUP($A12,'Return Data'!$B$7:$R$2843,4,0)</f>
        <v>77.004300000000001</v>
      </c>
      <c r="D12" s="65">
        <f>VLOOKUP($A12,'Return Data'!$B$7:$R$2843,9,0)</f>
        <v>9.5105000000000004</v>
      </c>
      <c r="E12" s="66">
        <f t="shared" si="0"/>
        <v>11</v>
      </c>
      <c r="F12" s="65">
        <f>VLOOKUP($A12,'Return Data'!$B$7:$R$2843,10,0)</f>
        <v>0.89200000000000002</v>
      </c>
      <c r="G12" s="66">
        <f t="shared" si="1"/>
        <v>10</v>
      </c>
      <c r="H12" s="65">
        <f>VLOOKUP($A12,'Return Data'!$B$7:$R$2843,11,0)</f>
        <v>2.4851000000000001</v>
      </c>
      <c r="I12" s="66">
        <f t="shared" si="2"/>
        <v>10</v>
      </c>
      <c r="J12" s="65">
        <f>VLOOKUP($A12,'Return Data'!$B$7:$R$2843,12,0)</f>
        <v>3.9</v>
      </c>
      <c r="K12" s="66">
        <f t="shared" si="3"/>
        <v>5</v>
      </c>
      <c r="L12" s="65">
        <f>VLOOKUP($A12,'Return Data'!$B$7:$R$2843,13,0)</f>
        <v>7.0429000000000004</v>
      </c>
      <c r="M12" s="66">
        <f t="shared" si="4"/>
        <v>5</v>
      </c>
      <c r="N12" s="65">
        <f>VLOOKUP($A12,'Return Data'!$B$7:$R$2843,17,0)</f>
        <v>12.0877</v>
      </c>
      <c r="O12" s="66">
        <f t="shared" si="5"/>
        <v>4</v>
      </c>
      <c r="P12" s="65">
        <f>VLOOKUP($A12,'Return Data'!$B$7:$R$2843,14,0)</f>
        <v>11.5267</v>
      </c>
      <c r="Q12" s="66">
        <f t="shared" si="6"/>
        <v>4</v>
      </c>
      <c r="R12" s="65">
        <f>VLOOKUP($A12,'Return Data'!$B$7:$R$2843,16,0)</f>
        <v>9.0615000000000006</v>
      </c>
      <c r="S12" s="67">
        <f t="shared" si="7"/>
        <v>15</v>
      </c>
    </row>
    <row r="13" spans="1:19" x14ac:dyDescent="0.3">
      <c r="A13" s="82" t="s">
        <v>1363</v>
      </c>
      <c r="B13" s="64">
        <f>VLOOKUP($A13,'Return Data'!$B$7:$R$2843,3,0)</f>
        <v>44315</v>
      </c>
      <c r="C13" s="65">
        <f>VLOOKUP($A13,'Return Data'!$B$7:$R$2843,4,0)</f>
        <v>19.927499999999998</v>
      </c>
      <c r="D13" s="65">
        <f>VLOOKUP($A13,'Return Data'!$B$7:$R$2843,9,0)</f>
        <v>18.662199999999999</v>
      </c>
      <c r="E13" s="66">
        <f t="shared" si="0"/>
        <v>1</v>
      </c>
      <c r="F13" s="65">
        <f>VLOOKUP($A13,'Return Data'!$B$7:$R$2843,10,0)</f>
        <v>6.7554999999999996</v>
      </c>
      <c r="G13" s="66">
        <f t="shared" si="1"/>
        <v>1</v>
      </c>
      <c r="H13" s="65">
        <f>VLOOKUP($A13,'Return Data'!$B$7:$R$2843,11,0)</f>
        <v>6.2023000000000001</v>
      </c>
      <c r="I13" s="66">
        <f t="shared" si="2"/>
        <v>1</v>
      </c>
      <c r="J13" s="65">
        <f>VLOOKUP($A13,'Return Data'!$B$7:$R$2843,12,0)</f>
        <v>7.5288000000000004</v>
      </c>
      <c r="K13" s="66">
        <f t="shared" si="3"/>
        <v>1</v>
      </c>
      <c r="L13" s="65">
        <f>VLOOKUP($A13,'Return Data'!$B$7:$R$2843,13,0)</f>
        <v>9.6730999999999998</v>
      </c>
      <c r="M13" s="66">
        <f t="shared" si="4"/>
        <v>1</v>
      </c>
      <c r="N13" s="65">
        <f>VLOOKUP($A13,'Return Data'!$B$7:$R$2843,17,0)</f>
        <v>12.505599999999999</v>
      </c>
      <c r="O13" s="66">
        <f t="shared" si="5"/>
        <v>1</v>
      </c>
      <c r="P13" s="65">
        <f>VLOOKUP($A13,'Return Data'!$B$7:$R$2843,14,0)</f>
        <v>10.858000000000001</v>
      </c>
      <c r="Q13" s="66">
        <f t="shared" si="6"/>
        <v>8</v>
      </c>
      <c r="R13" s="65">
        <f>VLOOKUP($A13,'Return Data'!$B$7:$R$2843,16,0)</f>
        <v>10.0341</v>
      </c>
      <c r="S13" s="67">
        <f t="shared" si="7"/>
        <v>7</v>
      </c>
    </row>
    <row r="14" spans="1:19" x14ac:dyDescent="0.3">
      <c r="A14" s="82" t="s">
        <v>1366</v>
      </c>
      <c r="B14" s="64">
        <f>VLOOKUP($A14,'Return Data'!$B$7:$R$2843,3,0)</f>
        <v>44315</v>
      </c>
      <c r="C14" s="65">
        <f>VLOOKUP($A14,'Return Data'!$B$7:$R$2843,4,0)</f>
        <v>50.989800000000002</v>
      </c>
      <c r="D14" s="65">
        <f>VLOOKUP($A14,'Return Data'!$B$7:$R$2843,9,0)</f>
        <v>12.0351</v>
      </c>
      <c r="E14" s="66">
        <f t="shared" si="0"/>
        <v>3</v>
      </c>
      <c r="F14" s="65">
        <f>VLOOKUP($A14,'Return Data'!$B$7:$R$2843,10,0)</f>
        <v>0.96709999999999996</v>
      </c>
      <c r="G14" s="66">
        <f t="shared" si="1"/>
        <v>9</v>
      </c>
      <c r="H14" s="65">
        <f>VLOOKUP($A14,'Return Data'!$B$7:$R$2843,11,0)</f>
        <v>1.9387000000000001</v>
      </c>
      <c r="I14" s="66">
        <f t="shared" si="2"/>
        <v>13</v>
      </c>
      <c r="J14" s="65">
        <f>VLOOKUP($A14,'Return Data'!$B$7:$R$2843,12,0)</f>
        <v>1.5199</v>
      </c>
      <c r="K14" s="66">
        <f t="shared" si="3"/>
        <v>22</v>
      </c>
      <c r="L14" s="65">
        <f>VLOOKUP($A14,'Return Data'!$B$7:$R$2843,13,0)</f>
        <v>3.5013000000000001</v>
      </c>
      <c r="M14" s="66">
        <f t="shared" si="4"/>
        <v>24</v>
      </c>
      <c r="N14" s="65">
        <f>VLOOKUP($A14,'Return Data'!$B$7:$R$2843,17,0)</f>
        <v>7.6334</v>
      </c>
      <c r="O14" s="66">
        <f t="shared" si="5"/>
        <v>24</v>
      </c>
      <c r="P14" s="65">
        <f>VLOOKUP($A14,'Return Data'!$B$7:$R$2843,14,0)</f>
        <v>8.3341999999999992</v>
      </c>
      <c r="Q14" s="66">
        <f t="shared" si="6"/>
        <v>24</v>
      </c>
      <c r="R14" s="65">
        <f>VLOOKUP($A14,'Return Data'!$B$7:$R$2843,16,0)</f>
        <v>8.0168999999999997</v>
      </c>
      <c r="S14" s="67">
        <f t="shared" si="7"/>
        <v>23</v>
      </c>
    </row>
    <row r="15" spans="1:19" x14ac:dyDescent="0.3">
      <c r="A15" s="82" t="s">
        <v>1368</v>
      </c>
      <c r="B15" s="64">
        <f>VLOOKUP($A15,'Return Data'!$B$7:$R$2843,3,0)</f>
        <v>44315</v>
      </c>
      <c r="C15" s="65">
        <f>VLOOKUP($A15,'Return Data'!$B$7:$R$2843,4,0)</f>
        <v>45.103200000000001</v>
      </c>
      <c r="D15" s="65">
        <f>VLOOKUP($A15,'Return Data'!$B$7:$R$2843,9,0)</f>
        <v>8.1829999999999998</v>
      </c>
      <c r="E15" s="66">
        <f t="shared" si="0"/>
        <v>15</v>
      </c>
      <c r="F15" s="65">
        <f>VLOOKUP($A15,'Return Data'!$B$7:$R$2843,10,0)</f>
        <v>-1.0278</v>
      </c>
      <c r="G15" s="66">
        <f t="shared" si="1"/>
        <v>17</v>
      </c>
      <c r="H15" s="65">
        <f>VLOOKUP($A15,'Return Data'!$B$7:$R$2843,11,0)</f>
        <v>1.4750000000000001</v>
      </c>
      <c r="I15" s="66">
        <f t="shared" si="2"/>
        <v>17</v>
      </c>
      <c r="J15" s="65">
        <f>VLOOKUP($A15,'Return Data'!$B$7:$R$2843,12,0)</f>
        <v>2.8079999999999998</v>
      </c>
      <c r="K15" s="66">
        <f t="shared" si="3"/>
        <v>13</v>
      </c>
      <c r="L15" s="65">
        <f>VLOOKUP($A15,'Return Data'!$B$7:$R$2843,13,0)</f>
        <v>5.5035999999999996</v>
      </c>
      <c r="M15" s="66">
        <f t="shared" si="4"/>
        <v>18</v>
      </c>
      <c r="N15" s="65">
        <f>VLOOKUP($A15,'Return Data'!$B$7:$R$2843,17,0)</f>
        <v>8.6952999999999996</v>
      </c>
      <c r="O15" s="66">
        <f t="shared" si="5"/>
        <v>21</v>
      </c>
      <c r="P15" s="65">
        <f>VLOOKUP($A15,'Return Data'!$B$7:$R$2843,14,0)</f>
        <v>8.4170999999999996</v>
      </c>
      <c r="Q15" s="66">
        <f t="shared" si="6"/>
        <v>23</v>
      </c>
      <c r="R15" s="65">
        <f>VLOOKUP($A15,'Return Data'!$B$7:$R$2843,16,0)</f>
        <v>8.5098000000000003</v>
      </c>
      <c r="S15" s="67">
        <f t="shared" si="7"/>
        <v>19</v>
      </c>
    </row>
    <row r="16" spans="1:19" x14ac:dyDescent="0.3">
      <c r="A16" s="82" t="s">
        <v>1370</v>
      </c>
      <c r="B16" s="64">
        <f>VLOOKUP($A16,'Return Data'!$B$7:$R$2843,3,0)</f>
        <v>44315</v>
      </c>
      <c r="C16" s="65">
        <f>VLOOKUP($A16,'Return Data'!$B$7:$R$2843,4,0)</f>
        <v>82.215100000000007</v>
      </c>
      <c r="D16" s="65">
        <f>VLOOKUP($A16,'Return Data'!$B$7:$R$2843,9,0)</f>
        <v>6.4325999999999999</v>
      </c>
      <c r="E16" s="66">
        <f t="shared" si="0"/>
        <v>21</v>
      </c>
      <c r="F16" s="65">
        <f>VLOOKUP($A16,'Return Data'!$B$7:$R$2843,10,0)</f>
        <v>1.4679</v>
      </c>
      <c r="G16" s="66">
        <f t="shared" si="1"/>
        <v>6</v>
      </c>
      <c r="H16" s="65">
        <f>VLOOKUP($A16,'Return Data'!$B$7:$R$2843,11,0)</f>
        <v>3.1107999999999998</v>
      </c>
      <c r="I16" s="66">
        <f t="shared" si="2"/>
        <v>5</v>
      </c>
      <c r="J16" s="65">
        <f>VLOOKUP($A16,'Return Data'!$B$7:$R$2843,12,0)</f>
        <v>3.4340000000000002</v>
      </c>
      <c r="K16" s="66">
        <f t="shared" si="3"/>
        <v>8</v>
      </c>
      <c r="L16" s="65">
        <f>VLOOKUP($A16,'Return Data'!$B$7:$R$2843,13,0)</f>
        <v>7.2203999999999997</v>
      </c>
      <c r="M16" s="66">
        <f t="shared" si="4"/>
        <v>2</v>
      </c>
      <c r="N16" s="65">
        <f>VLOOKUP($A16,'Return Data'!$B$7:$R$2843,17,0)</f>
        <v>11.2683</v>
      </c>
      <c r="O16" s="66">
        <f t="shared" si="5"/>
        <v>9</v>
      </c>
      <c r="P16" s="65">
        <f>VLOOKUP($A16,'Return Data'!$B$7:$R$2843,14,0)</f>
        <v>10.206099999999999</v>
      </c>
      <c r="Q16" s="66">
        <f t="shared" si="6"/>
        <v>14</v>
      </c>
      <c r="R16" s="65">
        <f>VLOOKUP($A16,'Return Data'!$B$7:$R$2843,16,0)</f>
        <v>9.3743999999999996</v>
      </c>
      <c r="S16" s="67">
        <f t="shared" si="7"/>
        <v>11</v>
      </c>
    </row>
    <row r="17" spans="1:19" x14ac:dyDescent="0.3">
      <c r="A17" s="82" t="s">
        <v>1372</v>
      </c>
      <c r="B17" s="64">
        <f>VLOOKUP($A17,'Return Data'!$B$7:$R$2843,3,0)</f>
        <v>44315</v>
      </c>
      <c r="C17" s="65">
        <f>VLOOKUP($A17,'Return Data'!$B$7:$R$2843,4,0)</f>
        <v>18.209499999999998</v>
      </c>
      <c r="D17" s="65">
        <f>VLOOKUP($A17,'Return Data'!$B$7:$R$2843,9,0)</f>
        <v>12.3559</v>
      </c>
      <c r="E17" s="66">
        <f t="shared" si="0"/>
        <v>2</v>
      </c>
      <c r="F17" s="65">
        <f>VLOOKUP($A17,'Return Data'!$B$7:$R$2843,10,0)</f>
        <v>1.5157</v>
      </c>
      <c r="G17" s="66">
        <f t="shared" si="1"/>
        <v>5</v>
      </c>
      <c r="H17" s="65">
        <f>VLOOKUP($A17,'Return Data'!$B$7:$R$2843,11,0)</f>
        <v>3.0933000000000002</v>
      </c>
      <c r="I17" s="66">
        <f t="shared" si="2"/>
        <v>6</v>
      </c>
      <c r="J17" s="65">
        <f>VLOOKUP($A17,'Return Data'!$B$7:$R$2843,12,0)</f>
        <v>2.9108999999999998</v>
      </c>
      <c r="K17" s="66">
        <f t="shared" si="3"/>
        <v>12</v>
      </c>
      <c r="L17" s="65">
        <f>VLOOKUP($A17,'Return Data'!$B$7:$R$2843,13,0)</f>
        <v>4.5933999999999999</v>
      </c>
      <c r="M17" s="66">
        <f t="shared" si="4"/>
        <v>21</v>
      </c>
      <c r="N17" s="65">
        <f>VLOOKUP($A17,'Return Data'!$B$7:$R$2843,17,0)</f>
        <v>7.8026999999999997</v>
      </c>
      <c r="O17" s="66">
        <f t="shared" si="5"/>
        <v>23</v>
      </c>
      <c r="P17" s="65">
        <f>VLOOKUP($A17,'Return Data'!$B$7:$R$2843,14,0)</f>
        <v>8.4699000000000009</v>
      </c>
      <c r="Q17" s="66">
        <f t="shared" si="6"/>
        <v>22</v>
      </c>
      <c r="R17" s="65">
        <f>VLOOKUP($A17,'Return Data'!$B$7:$R$2843,16,0)</f>
        <v>7.3836000000000004</v>
      </c>
      <c r="S17" s="67">
        <f t="shared" si="7"/>
        <v>24</v>
      </c>
    </row>
    <row r="18" spans="1:19" x14ac:dyDescent="0.3">
      <c r="A18" s="82" t="s">
        <v>1373</v>
      </c>
      <c r="B18" s="64">
        <f>VLOOKUP($A18,'Return Data'!$B$7:$R$2843,3,0)</f>
        <v>44315</v>
      </c>
      <c r="C18" s="65">
        <f>VLOOKUP($A18,'Return Data'!$B$7:$R$2843,4,0)</f>
        <v>29.229900000000001</v>
      </c>
      <c r="D18" s="65">
        <f>VLOOKUP($A18,'Return Data'!$B$7:$R$2843,9,0)</f>
        <v>11.62</v>
      </c>
      <c r="E18" s="66">
        <f t="shared" si="0"/>
        <v>5</v>
      </c>
      <c r="F18" s="65">
        <f>VLOOKUP($A18,'Return Data'!$B$7:$R$2843,10,0)</f>
        <v>-0.74229999999999996</v>
      </c>
      <c r="G18" s="66">
        <f t="shared" si="1"/>
        <v>15</v>
      </c>
      <c r="H18" s="65">
        <f>VLOOKUP($A18,'Return Data'!$B$7:$R$2843,11,0)</f>
        <v>1.5564</v>
      </c>
      <c r="I18" s="66">
        <f t="shared" si="2"/>
        <v>16</v>
      </c>
      <c r="J18" s="65">
        <f>VLOOKUP($A18,'Return Data'!$B$7:$R$2843,12,0)</f>
        <v>2.5811000000000002</v>
      </c>
      <c r="K18" s="66">
        <f t="shared" si="3"/>
        <v>16</v>
      </c>
      <c r="L18" s="65">
        <f>VLOOKUP($A18,'Return Data'!$B$7:$R$2843,13,0)</f>
        <v>7.1060999999999996</v>
      </c>
      <c r="M18" s="66">
        <f t="shared" si="4"/>
        <v>3</v>
      </c>
      <c r="N18" s="65">
        <f>VLOOKUP($A18,'Return Data'!$B$7:$R$2843,17,0)</f>
        <v>12.4977</v>
      </c>
      <c r="O18" s="66">
        <f t="shared" si="5"/>
        <v>2</v>
      </c>
      <c r="P18" s="65">
        <f>VLOOKUP($A18,'Return Data'!$B$7:$R$2843,14,0)</f>
        <v>11.8833</v>
      </c>
      <c r="Q18" s="66">
        <f t="shared" si="6"/>
        <v>2</v>
      </c>
      <c r="R18" s="65">
        <f>VLOOKUP($A18,'Return Data'!$B$7:$R$2843,16,0)</f>
        <v>10.0745</v>
      </c>
      <c r="S18" s="67">
        <f t="shared" si="7"/>
        <v>6</v>
      </c>
    </row>
    <row r="19" spans="1:19" x14ac:dyDescent="0.3">
      <c r="A19" s="82" t="s">
        <v>1376</v>
      </c>
      <c r="B19" s="64">
        <f>VLOOKUP($A19,'Return Data'!$B$7:$R$2843,3,0)</f>
        <v>44315</v>
      </c>
      <c r="C19" s="65">
        <f>VLOOKUP($A19,'Return Data'!$B$7:$R$2843,4,0)</f>
        <v>2407.8081000000002</v>
      </c>
      <c r="D19" s="65">
        <f>VLOOKUP($A19,'Return Data'!$B$7:$R$2843,9,0)</f>
        <v>5.1173000000000002</v>
      </c>
      <c r="E19" s="66">
        <f t="shared" si="0"/>
        <v>23</v>
      </c>
      <c r="F19" s="65">
        <f>VLOOKUP($A19,'Return Data'!$B$7:$R$2843,10,0)</f>
        <v>-1.8153999999999999</v>
      </c>
      <c r="G19" s="66">
        <f t="shared" si="1"/>
        <v>19</v>
      </c>
      <c r="H19" s="65">
        <f>VLOOKUP($A19,'Return Data'!$B$7:$R$2843,11,0)</f>
        <v>0.51619999999999999</v>
      </c>
      <c r="I19" s="66">
        <f t="shared" si="2"/>
        <v>23</v>
      </c>
      <c r="J19" s="65">
        <f>VLOOKUP($A19,'Return Data'!$B$7:$R$2843,12,0)</f>
        <v>0.92</v>
      </c>
      <c r="K19" s="66">
        <f t="shared" si="3"/>
        <v>23</v>
      </c>
      <c r="L19" s="65">
        <f>VLOOKUP($A19,'Return Data'!$B$7:$R$2843,13,0)</f>
        <v>3.9901</v>
      </c>
      <c r="M19" s="66">
        <f t="shared" si="4"/>
        <v>23</v>
      </c>
      <c r="N19" s="65">
        <f>VLOOKUP($A19,'Return Data'!$B$7:$R$2843,17,0)</f>
        <v>8.5696999999999992</v>
      </c>
      <c r="O19" s="66">
        <f t="shared" si="5"/>
        <v>22</v>
      </c>
      <c r="P19" s="65">
        <f>VLOOKUP($A19,'Return Data'!$B$7:$R$2843,14,0)</f>
        <v>8.9755000000000003</v>
      </c>
      <c r="Q19" s="66">
        <f t="shared" si="6"/>
        <v>21</v>
      </c>
      <c r="R19" s="65">
        <f>VLOOKUP($A19,'Return Data'!$B$7:$R$2843,16,0)</f>
        <v>8.2402999999999995</v>
      </c>
      <c r="S19" s="67">
        <f t="shared" si="7"/>
        <v>22</v>
      </c>
    </row>
    <row r="20" spans="1:19" x14ac:dyDescent="0.3">
      <c r="A20" s="82" t="s">
        <v>1377</v>
      </c>
      <c r="B20" s="64">
        <f>VLOOKUP($A20,'Return Data'!$B$7:$R$2843,3,0)</f>
        <v>44315</v>
      </c>
      <c r="C20" s="65">
        <f>VLOOKUP($A20,'Return Data'!$B$7:$R$2843,4,0)</f>
        <v>84.674999999999997</v>
      </c>
      <c r="D20" s="65">
        <f>VLOOKUP($A20,'Return Data'!$B$7:$R$2843,9,0)</f>
        <v>7.6805000000000003</v>
      </c>
      <c r="E20" s="66">
        <f t="shared" si="0"/>
        <v>18</v>
      </c>
      <c r="F20" s="65">
        <f>VLOOKUP($A20,'Return Data'!$B$7:$R$2843,10,0)</f>
        <v>-2.3513999999999999</v>
      </c>
      <c r="G20" s="66">
        <f t="shared" si="1"/>
        <v>22</v>
      </c>
      <c r="H20" s="65">
        <f>VLOOKUP($A20,'Return Data'!$B$7:$R$2843,11,0)</f>
        <v>3.1579999999999999</v>
      </c>
      <c r="I20" s="66">
        <f t="shared" si="2"/>
        <v>3</v>
      </c>
      <c r="J20" s="65">
        <f>VLOOKUP($A20,'Return Data'!$B$7:$R$2843,12,0)</f>
        <v>3.8692000000000002</v>
      </c>
      <c r="K20" s="66">
        <f t="shared" si="3"/>
        <v>6</v>
      </c>
      <c r="L20" s="65">
        <f>VLOOKUP($A20,'Return Data'!$B$7:$R$2843,13,0)</f>
        <v>6.3087</v>
      </c>
      <c r="M20" s="66">
        <f t="shared" si="4"/>
        <v>11</v>
      </c>
      <c r="N20" s="65">
        <f>VLOOKUP($A20,'Return Data'!$B$7:$R$2843,17,0)</f>
        <v>11.1868</v>
      </c>
      <c r="O20" s="66">
        <f t="shared" si="5"/>
        <v>10</v>
      </c>
      <c r="P20" s="65">
        <f>VLOOKUP($A20,'Return Data'!$B$7:$R$2843,14,0)</f>
        <v>10.7918</v>
      </c>
      <c r="Q20" s="66">
        <f t="shared" si="6"/>
        <v>9</v>
      </c>
      <c r="R20" s="65">
        <f>VLOOKUP($A20,'Return Data'!$B$7:$R$2843,16,0)</f>
        <v>9.1776999999999997</v>
      </c>
      <c r="S20" s="67">
        <f t="shared" si="7"/>
        <v>13</v>
      </c>
    </row>
    <row r="21" spans="1:19" x14ac:dyDescent="0.3">
      <c r="A21" s="82" t="s">
        <v>1379</v>
      </c>
      <c r="B21" s="64">
        <f>VLOOKUP($A21,'Return Data'!$B$7:$R$2843,3,0)</f>
        <v>44315</v>
      </c>
      <c r="C21" s="65">
        <f>VLOOKUP($A21,'Return Data'!$B$7:$R$2843,4,0)</f>
        <v>58.662100000000002</v>
      </c>
      <c r="D21" s="65">
        <f>VLOOKUP($A21,'Return Data'!$B$7:$R$2843,9,0)</f>
        <v>7.9085999999999999</v>
      </c>
      <c r="E21" s="66">
        <f t="shared" si="0"/>
        <v>17</v>
      </c>
      <c r="F21" s="65">
        <f>VLOOKUP($A21,'Return Data'!$B$7:$R$2843,10,0)</f>
        <v>-2.8727999999999998</v>
      </c>
      <c r="G21" s="66">
        <f t="shared" si="1"/>
        <v>23</v>
      </c>
      <c r="H21" s="65">
        <f>VLOOKUP($A21,'Return Data'!$B$7:$R$2843,11,0)</f>
        <v>0.79220000000000002</v>
      </c>
      <c r="I21" s="66">
        <f t="shared" si="2"/>
        <v>21</v>
      </c>
      <c r="J21" s="65">
        <f>VLOOKUP($A21,'Return Data'!$B$7:$R$2843,12,0)</f>
        <v>2.7633999999999999</v>
      </c>
      <c r="K21" s="66">
        <f t="shared" si="3"/>
        <v>14</v>
      </c>
      <c r="L21" s="65">
        <f>VLOOKUP($A21,'Return Data'!$B$7:$R$2843,13,0)</f>
        <v>6.3723000000000001</v>
      </c>
      <c r="M21" s="66">
        <f t="shared" si="4"/>
        <v>8</v>
      </c>
      <c r="N21" s="65">
        <f>VLOOKUP($A21,'Return Data'!$B$7:$R$2843,17,0)</f>
        <v>10.0677</v>
      </c>
      <c r="O21" s="66">
        <f t="shared" si="5"/>
        <v>16</v>
      </c>
      <c r="P21" s="65">
        <f>VLOOKUP($A21,'Return Data'!$B$7:$R$2843,14,0)</f>
        <v>9.4628999999999994</v>
      </c>
      <c r="Q21" s="66">
        <f t="shared" si="6"/>
        <v>15</v>
      </c>
      <c r="R21" s="65">
        <f>VLOOKUP($A21,'Return Data'!$B$7:$R$2843,16,0)</f>
        <v>9.9542000000000002</v>
      </c>
      <c r="S21" s="67">
        <f t="shared" si="7"/>
        <v>9</v>
      </c>
    </row>
    <row r="22" spans="1:19" x14ac:dyDescent="0.3">
      <c r="A22" s="82" t="s">
        <v>1381</v>
      </c>
      <c r="B22" s="64">
        <f>VLOOKUP($A22,'Return Data'!$B$7:$R$2843,3,0)</f>
        <v>44315</v>
      </c>
      <c r="C22" s="65">
        <f>VLOOKUP($A22,'Return Data'!$B$7:$R$2843,4,0)</f>
        <v>51.642600000000002</v>
      </c>
      <c r="D22" s="65">
        <f>VLOOKUP($A22,'Return Data'!$B$7:$R$2843,9,0)</f>
        <v>8.0212000000000003</v>
      </c>
      <c r="E22" s="66">
        <f t="shared" si="0"/>
        <v>16</v>
      </c>
      <c r="F22" s="65">
        <f>VLOOKUP($A22,'Return Data'!$B$7:$R$2843,10,0)</f>
        <v>2.3458999999999999</v>
      </c>
      <c r="G22" s="66">
        <f t="shared" si="1"/>
        <v>4</v>
      </c>
      <c r="H22" s="65">
        <f>VLOOKUP($A22,'Return Data'!$B$7:$R$2843,11,0)</f>
        <v>2.9283000000000001</v>
      </c>
      <c r="I22" s="66">
        <f t="shared" si="2"/>
        <v>7</v>
      </c>
      <c r="J22" s="65">
        <f>VLOOKUP($A22,'Return Data'!$B$7:$R$2843,12,0)</f>
        <v>3.9215</v>
      </c>
      <c r="K22" s="66">
        <f t="shared" si="3"/>
        <v>4</v>
      </c>
      <c r="L22" s="65">
        <f>VLOOKUP($A22,'Return Data'!$B$7:$R$2843,13,0)</f>
        <v>6.2687999999999997</v>
      </c>
      <c r="M22" s="66">
        <f t="shared" si="4"/>
        <v>12</v>
      </c>
      <c r="N22" s="65">
        <f>VLOOKUP($A22,'Return Data'!$B$7:$R$2843,17,0)</f>
        <v>11.045199999999999</v>
      </c>
      <c r="O22" s="66">
        <f t="shared" si="5"/>
        <v>13</v>
      </c>
      <c r="P22" s="65">
        <f>VLOOKUP($A22,'Return Data'!$B$7:$R$2843,14,0)</f>
        <v>10.7018</v>
      </c>
      <c r="Q22" s="66">
        <f t="shared" si="6"/>
        <v>11</v>
      </c>
      <c r="R22" s="65">
        <f>VLOOKUP($A22,'Return Data'!$B$7:$R$2843,16,0)</f>
        <v>8.5139999999999993</v>
      </c>
      <c r="S22" s="67">
        <f t="shared" si="7"/>
        <v>18</v>
      </c>
    </row>
    <row r="23" spans="1:19" x14ac:dyDescent="0.3">
      <c r="A23" s="82" t="s">
        <v>1384</v>
      </c>
      <c r="B23" s="64">
        <f>VLOOKUP($A23,'Return Data'!$B$7:$R$2843,3,0)</f>
        <v>44315</v>
      </c>
      <c r="C23" s="65">
        <f>VLOOKUP($A23,'Return Data'!$B$7:$R$2843,4,0)</f>
        <v>32.977600000000002</v>
      </c>
      <c r="D23" s="65">
        <f>VLOOKUP($A23,'Return Data'!$B$7:$R$2843,9,0)</f>
        <v>11.512499999999999</v>
      </c>
      <c r="E23" s="66">
        <f t="shared" si="0"/>
        <v>6</v>
      </c>
      <c r="F23" s="65">
        <f>VLOOKUP($A23,'Return Data'!$B$7:$R$2843,10,0)</f>
        <v>-0.1045</v>
      </c>
      <c r="G23" s="66">
        <f t="shared" si="1"/>
        <v>13</v>
      </c>
      <c r="H23" s="65">
        <f>VLOOKUP($A23,'Return Data'!$B$7:$R$2843,11,0)</f>
        <v>2.0407999999999999</v>
      </c>
      <c r="I23" s="66">
        <f t="shared" si="2"/>
        <v>12</v>
      </c>
      <c r="J23" s="65">
        <f>VLOOKUP($A23,'Return Data'!$B$7:$R$2843,12,0)</f>
        <v>2.6821999999999999</v>
      </c>
      <c r="K23" s="66">
        <f t="shared" si="3"/>
        <v>15</v>
      </c>
      <c r="L23" s="65">
        <f>VLOOKUP($A23,'Return Data'!$B$7:$R$2843,13,0)</f>
        <v>5.8851000000000004</v>
      </c>
      <c r="M23" s="66">
        <f t="shared" si="4"/>
        <v>15</v>
      </c>
      <c r="N23" s="65">
        <f>VLOOKUP($A23,'Return Data'!$B$7:$R$2843,17,0)</f>
        <v>11.404299999999999</v>
      </c>
      <c r="O23" s="66">
        <f t="shared" si="5"/>
        <v>8</v>
      </c>
      <c r="P23" s="65">
        <f>VLOOKUP($A23,'Return Data'!$B$7:$R$2843,14,0)</f>
        <v>11.1654</v>
      </c>
      <c r="Q23" s="66">
        <f t="shared" si="6"/>
        <v>5</v>
      </c>
      <c r="R23" s="65">
        <f>VLOOKUP($A23,'Return Data'!$B$7:$R$2843,16,0)</f>
        <v>10.8245</v>
      </c>
      <c r="S23" s="67">
        <f t="shared" si="7"/>
        <v>1</v>
      </c>
    </row>
    <row r="24" spans="1:19" x14ac:dyDescent="0.3">
      <c r="A24" s="82" t="s">
        <v>1386</v>
      </c>
      <c r="B24" s="64">
        <f>VLOOKUP($A24,'Return Data'!$B$7:$R$2843,3,0)</f>
        <v>44315</v>
      </c>
      <c r="C24" s="65">
        <f>VLOOKUP($A24,'Return Data'!$B$7:$R$2843,4,0)</f>
        <v>24.889500000000002</v>
      </c>
      <c r="D24" s="65">
        <f>VLOOKUP($A24,'Return Data'!$B$7:$R$2843,9,0)</f>
        <v>11.2974</v>
      </c>
      <c r="E24" s="66">
        <f t="shared" si="0"/>
        <v>7</v>
      </c>
      <c r="F24" s="65">
        <f>VLOOKUP($A24,'Return Data'!$B$7:$R$2843,10,0)</f>
        <v>2.581</v>
      </c>
      <c r="G24" s="66">
        <f t="shared" si="1"/>
        <v>3</v>
      </c>
      <c r="H24" s="65">
        <f>VLOOKUP($A24,'Return Data'!$B$7:$R$2843,11,0)</f>
        <v>3.1434000000000002</v>
      </c>
      <c r="I24" s="66">
        <f t="shared" si="2"/>
        <v>4</v>
      </c>
      <c r="J24" s="65">
        <f>VLOOKUP($A24,'Return Data'!$B$7:$R$2843,12,0)</f>
        <v>4.2412999999999998</v>
      </c>
      <c r="K24" s="66">
        <f t="shared" si="3"/>
        <v>3</v>
      </c>
      <c r="L24" s="65">
        <f>VLOOKUP($A24,'Return Data'!$B$7:$R$2843,13,0)</f>
        <v>6.3212999999999999</v>
      </c>
      <c r="M24" s="66">
        <f t="shared" si="4"/>
        <v>10</v>
      </c>
      <c r="N24" s="65">
        <f>VLOOKUP($A24,'Return Data'!$B$7:$R$2843,17,0)</f>
        <v>9.8109000000000002</v>
      </c>
      <c r="O24" s="66">
        <f t="shared" si="5"/>
        <v>18</v>
      </c>
      <c r="P24" s="65">
        <f>VLOOKUP($A24,'Return Data'!$B$7:$R$2843,14,0)</f>
        <v>9.2736999999999998</v>
      </c>
      <c r="Q24" s="66">
        <f t="shared" si="6"/>
        <v>17</v>
      </c>
      <c r="R24" s="65">
        <f>VLOOKUP($A24,'Return Data'!$B$7:$R$2843,16,0)</f>
        <v>8.4330999999999996</v>
      </c>
      <c r="S24" s="67">
        <f t="shared" si="7"/>
        <v>20</v>
      </c>
    </row>
    <row r="25" spans="1:19" x14ac:dyDescent="0.3">
      <c r="A25" s="82" t="s">
        <v>1387</v>
      </c>
      <c r="B25" s="64">
        <f>VLOOKUP($A25,'Return Data'!$B$7:$R$2843,3,0)</f>
        <v>44315</v>
      </c>
      <c r="C25" s="65">
        <f>VLOOKUP($A25,'Return Data'!$B$7:$R$2843,4,0)</f>
        <v>52.618600000000001</v>
      </c>
      <c r="D25" s="65">
        <f>VLOOKUP($A25,'Return Data'!$B$7:$R$2843,9,0)</f>
        <v>6.9798</v>
      </c>
      <c r="E25" s="66">
        <f t="shared" si="0"/>
        <v>19</v>
      </c>
      <c r="F25" s="65">
        <f>VLOOKUP($A25,'Return Data'!$B$7:$R$2843,10,0)</f>
        <v>3.1082000000000001</v>
      </c>
      <c r="G25" s="66">
        <f t="shared" si="1"/>
        <v>2</v>
      </c>
      <c r="H25" s="65">
        <f>VLOOKUP($A25,'Return Data'!$B$7:$R$2843,11,0)</f>
        <v>3.2244000000000002</v>
      </c>
      <c r="I25" s="66">
        <f t="shared" si="2"/>
        <v>2</v>
      </c>
      <c r="J25" s="65">
        <f>VLOOKUP($A25,'Return Data'!$B$7:$R$2843,12,0)</f>
        <v>3.8403</v>
      </c>
      <c r="K25" s="66">
        <f t="shared" si="3"/>
        <v>7</v>
      </c>
      <c r="L25" s="65">
        <f>VLOOKUP($A25,'Return Data'!$B$7:$R$2843,13,0)</f>
        <v>6.8484999999999996</v>
      </c>
      <c r="M25" s="66">
        <f t="shared" si="4"/>
        <v>6</v>
      </c>
      <c r="N25" s="65">
        <f>VLOOKUP($A25,'Return Data'!$B$7:$R$2843,17,0)</f>
        <v>12.0694</v>
      </c>
      <c r="O25" s="66">
        <f t="shared" si="5"/>
        <v>6</v>
      </c>
      <c r="P25" s="65">
        <f>VLOOKUP($A25,'Return Data'!$B$7:$R$2843,14,0)</f>
        <v>10.729200000000001</v>
      </c>
      <c r="Q25" s="66">
        <f t="shared" si="6"/>
        <v>10</v>
      </c>
      <c r="R25" s="65">
        <f>VLOOKUP($A25,'Return Data'!$B$7:$R$2843,16,0)</f>
        <v>10.379799999999999</v>
      </c>
      <c r="S25" s="67">
        <f t="shared" si="7"/>
        <v>4</v>
      </c>
    </row>
    <row r="26" spans="1:19" x14ac:dyDescent="0.3">
      <c r="A26" s="82" t="s">
        <v>1389</v>
      </c>
      <c r="B26" s="64">
        <f>VLOOKUP($A26,'Return Data'!$B$7:$R$2843,3,0)</f>
        <v>44315</v>
      </c>
      <c r="C26" s="65">
        <f>VLOOKUP($A26,'Return Data'!$B$7:$R$2843,4,0)</f>
        <v>66.302199999999999</v>
      </c>
      <c r="D26" s="65">
        <f>VLOOKUP($A26,'Return Data'!$B$7:$R$2843,9,0)</f>
        <v>5.4058999999999999</v>
      </c>
      <c r="E26" s="66">
        <f t="shared" si="0"/>
        <v>22</v>
      </c>
      <c r="F26" s="65">
        <f>VLOOKUP($A26,'Return Data'!$B$7:$R$2843,10,0)</f>
        <v>-3.2692000000000001</v>
      </c>
      <c r="G26" s="66">
        <f t="shared" si="1"/>
        <v>24</v>
      </c>
      <c r="H26" s="65">
        <f>VLOOKUP($A26,'Return Data'!$B$7:$R$2843,11,0)</f>
        <v>-4.6300000000000001E-2</v>
      </c>
      <c r="I26" s="66">
        <f t="shared" si="2"/>
        <v>24</v>
      </c>
      <c r="J26" s="65">
        <f>VLOOKUP($A26,'Return Data'!$B$7:$R$2843,12,0)</f>
        <v>0.88160000000000005</v>
      </c>
      <c r="K26" s="66">
        <f t="shared" si="3"/>
        <v>24</v>
      </c>
      <c r="L26" s="65">
        <f>VLOOKUP($A26,'Return Data'!$B$7:$R$2843,13,0)</f>
        <v>4.0061</v>
      </c>
      <c r="M26" s="66">
        <f t="shared" si="4"/>
        <v>22</v>
      </c>
      <c r="N26" s="65">
        <f>VLOOKUP($A26,'Return Data'!$B$7:$R$2843,17,0)</f>
        <v>9.0660000000000007</v>
      </c>
      <c r="O26" s="66">
        <f t="shared" si="5"/>
        <v>20</v>
      </c>
      <c r="P26" s="65">
        <f>VLOOKUP($A26,'Return Data'!$B$7:$R$2843,14,0)</f>
        <v>9.2024000000000008</v>
      </c>
      <c r="Q26" s="66">
        <f t="shared" si="6"/>
        <v>18</v>
      </c>
      <c r="R26" s="65">
        <f>VLOOKUP($A26,'Return Data'!$B$7:$R$2843,16,0)</f>
        <v>8.9291</v>
      </c>
      <c r="S26" s="67">
        <f t="shared" si="7"/>
        <v>16</v>
      </c>
    </row>
    <row r="27" spans="1:19" x14ac:dyDescent="0.3">
      <c r="A27" s="82" t="s">
        <v>1391</v>
      </c>
      <c r="B27" s="64">
        <f>VLOOKUP($A27,'Return Data'!$B$7:$R$2843,3,0)</f>
        <v>44315</v>
      </c>
      <c r="C27" s="65">
        <f>VLOOKUP($A27,'Return Data'!$B$7:$R$2843,4,0)</f>
        <v>50.563099999999999</v>
      </c>
      <c r="D27" s="65">
        <f>VLOOKUP($A27,'Return Data'!$B$7:$R$2843,9,0)</f>
        <v>6.8609999999999998</v>
      </c>
      <c r="E27" s="66">
        <f t="shared" si="0"/>
        <v>20</v>
      </c>
      <c r="F27" s="65">
        <f>VLOOKUP($A27,'Return Data'!$B$7:$R$2843,10,0)</f>
        <v>1.0341</v>
      </c>
      <c r="G27" s="66">
        <f t="shared" si="1"/>
        <v>8</v>
      </c>
      <c r="H27" s="65">
        <f>VLOOKUP($A27,'Return Data'!$B$7:$R$2843,11,0)</f>
        <v>1.6516</v>
      </c>
      <c r="I27" s="66">
        <f t="shared" si="2"/>
        <v>15</v>
      </c>
      <c r="J27" s="65">
        <f>VLOOKUP($A27,'Return Data'!$B$7:$R$2843,12,0)</f>
        <v>1.7534000000000001</v>
      </c>
      <c r="K27" s="66">
        <f t="shared" si="3"/>
        <v>21</v>
      </c>
      <c r="L27" s="65">
        <f>VLOOKUP($A27,'Return Data'!$B$7:$R$2843,13,0)</f>
        <v>4.8289999999999997</v>
      </c>
      <c r="M27" s="66">
        <f t="shared" si="4"/>
        <v>20</v>
      </c>
      <c r="N27" s="65">
        <f>VLOOKUP($A27,'Return Data'!$B$7:$R$2843,17,0)</f>
        <v>10.1812</v>
      </c>
      <c r="O27" s="66">
        <f t="shared" si="5"/>
        <v>15</v>
      </c>
      <c r="P27" s="65">
        <f>VLOOKUP($A27,'Return Data'!$B$7:$R$2843,14,0)</f>
        <v>9.4130000000000003</v>
      </c>
      <c r="Q27" s="66">
        <f t="shared" si="6"/>
        <v>16</v>
      </c>
      <c r="R27" s="65">
        <f>VLOOKUP($A27,'Return Data'!$B$7:$R$2843,16,0)</f>
        <v>9.4498999999999995</v>
      </c>
      <c r="S27" s="67">
        <f t="shared" si="7"/>
        <v>10</v>
      </c>
    </row>
    <row r="28" spans="1:19" x14ac:dyDescent="0.3">
      <c r="A28" s="82" t="s">
        <v>868</v>
      </c>
      <c r="B28" s="64">
        <f>VLOOKUP($A28,'Return Data'!$B$7:$R$2843,3,0)</f>
        <v>44315</v>
      </c>
      <c r="C28" s="65">
        <f>VLOOKUP($A28,'Return Data'!$B$7:$R$2843,4,0)</f>
        <v>17.9284</v>
      </c>
      <c r="D28" s="65">
        <f>VLOOKUP($A28,'Return Data'!$B$7:$R$2843,9,0)</f>
        <v>10.7103</v>
      </c>
      <c r="E28" s="66">
        <f t="shared" si="0"/>
        <v>8</v>
      </c>
      <c r="F28" s="65">
        <f>VLOOKUP($A28,'Return Data'!$B$7:$R$2843,10,0)</f>
        <v>1.2388999999999999</v>
      </c>
      <c r="G28" s="66">
        <f t="shared" si="1"/>
        <v>7</v>
      </c>
      <c r="H28" s="65">
        <f>VLOOKUP($A28,'Return Data'!$B$7:$R$2843,11,0)</f>
        <v>2.6659999999999999</v>
      </c>
      <c r="I28" s="66">
        <f t="shared" si="2"/>
        <v>9</v>
      </c>
      <c r="J28" s="65">
        <f>VLOOKUP($A28,'Return Data'!$B$7:$R$2843,12,0)</f>
        <v>3.0407000000000002</v>
      </c>
      <c r="K28" s="66">
        <f t="shared" si="3"/>
        <v>11</v>
      </c>
      <c r="L28" s="65">
        <f>VLOOKUP($A28,'Return Data'!$B$7:$R$2843,13,0)</f>
        <v>6.3475999999999999</v>
      </c>
      <c r="M28" s="66">
        <f t="shared" si="4"/>
        <v>9</v>
      </c>
      <c r="N28" s="65">
        <f>VLOOKUP($A28,'Return Data'!$B$7:$R$2843,17,0)</f>
        <v>11.137600000000001</v>
      </c>
      <c r="O28" s="66">
        <f t="shared" si="5"/>
        <v>12</v>
      </c>
      <c r="P28" s="65">
        <f>VLOOKUP($A28,'Return Data'!$B$7:$R$2843,14,0)</f>
        <v>10.3993</v>
      </c>
      <c r="Q28" s="66">
        <f t="shared" si="6"/>
        <v>13</v>
      </c>
      <c r="R28" s="65">
        <f>VLOOKUP($A28,'Return Data'!$B$7:$R$2843,16,0)</f>
        <v>9.2565000000000008</v>
      </c>
      <c r="S28" s="67">
        <f t="shared" si="7"/>
        <v>12</v>
      </c>
    </row>
    <row r="29" spans="1:19" x14ac:dyDescent="0.3">
      <c r="A29" s="82" t="s">
        <v>871</v>
      </c>
      <c r="B29" s="64">
        <f>VLOOKUP($A29,'Return Data'!$B$7:$R$2843,3,0)</f>
        <v>44315</v>
      </c>
      <c r="C29" s="65">
        <f>VLOOKUP($A29,'Return Data'!$B$7:$R$2843,4,0)</f>
        <v>19.373999999999999</v>
      </c>
      <c r="D29" s="65">
        <f>VLOOKUP($A29,'Return Data'!$B$7:$R$2843,9,0)</f>
        <v>10.219900000000001</v>
      </c>
      <c r="E29" s="66">
        <f t="shared" si="0"/>
        <v>9</v>
      </c>
      <c r="F29" s="65">
        <f>VLOOKUP($A29,'Return Data'!$B$7:$R$2843,10,0)</f>
        <v>-1.2790999999999999</v>
      </c>
      <c r="G29" s="66">
        <f t="shared" si="1"/>
        <v>18</v>
      </c>
      <c r="H29" s="65">
        <f>VLOOKUP($A29,'Return Data'!$B$7:$R$2843,11,0)</f>
        <v>1.3443000000000001</v>
      </c>
      <c r="I29" s="66">
        <f t="shared" si="2"/>
        <v>18</v>
      </c>
      <c r="J29" s="65">
        <f>VLOOKUP($A29,'Return Data'!$B$7:$R$2843,12,0)</f>
        <v>3.1871</v>
      </c>
      <c r="K29" s="66">
        <f t="shared" si="3"/>
        <v>10</v>
      </c>
      <c r="L29" s="65">
        <f>VLOOKUP($A29,'Return Data'!$B$7:$R$2843,13,0)</f>
        <v>7.0582000000000003</v>
      </c>
      <c r="M29" s="66">
        <f t="shared" si="4"/>
        <v>4</v>
      </c>
      <c r="N29" s="65">
        <f>VLOOKUP($A29,'Return Data'!$B$7:$R$2843,17,0)</f>
        <v>12.256399999999999</v>
      </c>
      <c r="O29" s="66">
        <f t="shared" si="5"/>
        <v>3</v>
      </c>
      <c r="P29" s="65">
        <f>VLOOKUP($A29,'Return Data'!$B$7:$R$2843,14,0)</f>
        <v>11.6837</v>
      </c>
      <c r="Q29" s="66">
        <f t="shared" si="6"/>
        <v>3</v>
      </c>
      <c r="R29" s="65">
        <f>VLOOKUP($A29,'Return Data'!$B$7:$R$2843,16,0)</f>
        <v>10.4848</v>
      </c>
      <c r="S29" s="67">
        <f t="shared" si="7"/>
        <v>2</v>
      </c>
    </row>
    <row r="30" spans="1:19" x14ac:dyDescent="0.3">
      <c r="A30" s="82" t="s">
        <v>872</v>
      </c>
      <c r="B30" s="64">
        <f>VLOOKUP($A30,'Return Data'!$B$7:$R$2843,3,0)</f>
        <v>44315</v>
      </c>
      <c r="C30" s="65">
        <f>VLOOKUP($A30,'Return Data'!$B$7:$R$2843,4,0)</f>
        <v>36.0229</v>
      </c>
      <c r="D30" s="65">
        <f>VLOOKUP($A30,'Return Data'!$B$7:$R$2843,9,0)</f>
        <v>8.8851999999999993</v>
      </c>
      <c r="E30" s="66">
        <f t="shared" si="0"/>
        <v>13</v>
      </c>
      <c r="F30" s="65">
        <f>VLOOKUP($A30,'Return Data'!$B$7:$R$2843,10,0)</f>
        <v>-2.3294000000000001</v>
      </c>
      <c r="G30" s="66">
        <f t="shared" si="1"/>
        <v>21</v>
      </c>
      <c r="H30" s="65">
        <f>VLOOKUP($A30,'Return Data'!$B$7:$R$2843,11,0)</f>
        <v>0.69610000000000005</v>
      </c>
      <c r="I30" s="66">
        <f t="shared" si="2"/>
        <v>22</v>
      </c>
      <c r="J30" s="65">
        <f>VLOOKUP($A30,'Return Data'!$B$7:$R$2843,12,0)</f>
        <v>1.9858</v>
      </c>
      <c r="K30" s="66">
        <f t="shared" si="3"/>
        <v>20</v>
      </c>
      <c r="L30" s="65">
        <f>VLOOKUP($A30,'Return Data'!$B$7:$R$2843,13,0)</f>
        <v>6.2159000000000004</v>
      </c>
      <c r="M30" s="66">
        <f t="shared" si="4"/>
        <v>14</v>
      </c>
      <c r="N30" s="65">
        <f>VLOOKUP($A30,'Return Data'!$B$7:$R$2843,17,0)</f>
        <v>12.077500000000001</v>
      </c>
      <c r="O30" s="66">
        <f t="shared" si="5"/>
        <v>5</v>
      </c>
      <c r="P30" s="65">
        <f>VLOOKUP($A30,'Return Data'!$B$7:$R$2843,14,0)</f>
        <v>12.2325</v>
      </c>
      <c r="Q30" s="66">
        <f t="shared" si="6"/>
        <v>1</v>
      </c>
      <c r="R30" s="65">
        <f>VLOOKUP($A30,'Return Data'!$B$7:$R$2843,16,0)</f>
        <v>10.463800000000001</v>
      </c>
      <c r="S30" s="67">
        <f t="shared" si="7"/>
        <v>3</v>
      </c>
    </row>
    <row r="31" spans="1:19" x14ac:dyDescent="0.3">
      <c r="A31" s="82" t="s">
        <v>875</v>
      </c>
      <c r="B31" s="64">
        <f>VLOOKUP($A31,'Return Data'!$B$7:$R$2843,3,0)</f>
        <v>44315</v>
      </c>
      <c r="C31" s="65">
        <f>VLOOKUP($A31,'Return Data'!$B$7:$R$2843,4,0)</f>
        <v>50.828800000000001</v>
      </c>
      <c r="D31" s="65">
        <f>VLOOKUP($A31,'Return Data'!$B$7:$R$2843,9,0)</f>
        <v>9.7332000000000001</v>
      </c>
      <c r="E31" s="66">
        <f t="shared" si="0"/>
        <v>10</v>
      </c>
      <c r="F31" s="65">
        <f>VLOOKUP($A31,'Return Data'!$B$7:$R$2843,10,0)</f>
        <v>-2.1278999999999999</v>
      </c>
      <c r="G31" s="66">
        <f t="shared" si="1"/>
        <v>20</v>
      </c>
      <c r="H31" s="65">
        <f>VLOOKUP($A31,'Return Data'!$B$7:$R$2843,11,0)</f>
        <v>0.91720000000000002</v>
      </c>
      <c r="I31" s="66">
        <f t="shared" si="2"/>
        <v>20</v>
      </c>
      <c r="J31" s="65">
        <f>VLOOKUP($A31,'Return Data'!$B$7:$R$2843,12,0)</f>
        <v>2.4512</v>
      </c>
      <c r="K31" s="66">
        <f t="shared" si="3"/>
        <v>18</v>
      </c>
      <c r="L31" s="65">
        <f>VLOOKUP($A31,'Return Data'!$B$7:$R$2843,13,0)</f>
        <v>5.6703000000000001</v>
      </c>
      <c r="M31" s="66">
        <f t="shared" si="4"/>
        <v>17</v>
      </c>
      <c r="N31" s="65">
        <f>VLOOKUP($A31,'Return Data'!$B$7:$R$2843,17,0)</f>
        <v>10.914999999999999</v>
      </c>
      <c r="O31" s="66">
        <f t="shared" si="5"/>
        <v>14</v>
      </c>
      <c r="P31" s="65">
        <f>VLOOKUP($A31,'Return Data'!$B$7:$R$2843,14,0)</f>
        <v>10.6404</v>
      </c>
      <c r="Q31" s="66">
        <f t="shared" si="6"/>
        <v>12</v>
      </c>
      <c r="R31" s="65">
        <f>VLOOKUP($A31,'Return Data'!$B$7:$R$2843,16,0)</f>
        <v>10.141400000000001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9.3288166666666665</v>
      </c>
      <c r="E33" s="88"/>
      <c r="F33" s="89">
        <f>AVERAGE(F8:F31)</f>
        <v>0.19084999999999996</v>
      </c>
      <c r="G33" s="88"/>
      <c r="H33" s="89">
        <f>AVERAGE(H8:H31)</f>
        <v>2.1234125000000001</v>
      </c>
      <c r="I33" s="88"/>
      <c r="J33" s="89">
        <f>AVERAGE(J8:J31)</f>
        <v>3.0545374999999999</v>
      </c>
      <c r="K33" s="88"/>
      <c r="L33" s="89">
        <f>AVERAGE(L8:L31)</f>
        <v>6.0320083333333328</v>
      </c>
      <c r="M33" s="88"/>
      <c r="N33" s="89">
        <f>AVERAGE(N8:N31)</f>
        <v>10.612345833333332</v>
      </c>
      <c r="O33" s="88"/>
      <c r="P33" s="89">
        <f>AVERAGE(P8:P31)</f>
        <v>10.178437499999999</v>
      </c>
      <c r="Q33" s="88"/>
      <c r="R33" s="89">
        <f>AVERAGE(R8:R31)</f>
        <v>9.2773166666666658</v>
      </c>
      <c r="S33" s="90"/>
    </row>
    <row r="34" spans="1:19" x14ac:dyDescent="0.3">
      <c r="A34" s="87" t="s">
        <v>28</v>
      </c>
      <c r="B34" s="88"/>
      <c r="C34" s="88"/>
      <c r="D34" s="89">
        <f>MIN(D8:D31)</f>
        <v>4.8949999999999996</v>
      </c>
      <c r="E34" s="88"/>
      <c r="F34" s="89">
        <f>MIN(F8:F31)</f>
        <v>-3.2692000000000001</v>
      </c>
      <c r="G34" s="88"/>
      <c r="H34" s="89">
        <f>MIN(H8:H31)</f>
        <v>-4.6300000000000001E-2</v>
      </c>
      <c r="I34" s="88"/>
      <c r="J34" s="89">
        <f>MIN(J8:J31)</f>
        <v>0.88160000000000005</v>
      </c>
      <c r="K34" s="88"/>
      <c r="L34" s="89">
        <f>MIN(L8:L31)</f>
        <v>3.5013000000000001</v>
      </c>
      <c r="M34" s="88"/>
      <c r="N34" s="89">
        <f>MIN(N8:N31)</f>
        <v>7.6334</v>
      </c>
      <c r="O34" s="88"/>
      <c r="P34" s="89">
        <f>MIN(P8:P31)</f>
        <v>8.3341999999999992</v>
      </c>
      <c r="Q34" s="88"/>
      <c r="R34" s="89">
        <f>MIN(R8:R31)</f>
        <v>7.3836000000000004</v>
      </c>
      <c r="S34" s="90"/>
    </row>
    <row r="35" spans="1:19" ht="15" thickBot="1" x14ac:dyDescent="0.35">
      <c r="A35" s="91" t="s">
        <v>29</v>
      </c>
      <c r="B35" s="92"/>
      <c r="C35" s="92"/>
      <c r="D35" s="93">
        <f>MAX(D8:D31)</f>
        <v>18.662199999999999</v>
      </c>
      <c r="E35" s="92"/>
      <c r="F35" s="93">
        <f>MAX(F8:F31)</f>
        <v>6.7554999999999996</v>
      </c>
      <c r="G35" s="92"/>
      <c r="H35" s="93">
        <f>MAX(H8:H31)</f>
        <v>6.2023000000000001</v>
      </c>
      <c r="I35" s="92"/>
      <c r="J35" s="93">
        <f>MAX(J8:J31)</f>
        <v>7.5288000000000004</v>
      </c>
      <c r="K35" s="92"/>
      <c r="L35" s="93">
        <f>MAX(L8:L31)</f>
        <v>9.6730999999999998</v>
      </c>
      <c r="M35" s="92"/>
      <c r="N35" s="93">
        <f>MAX(N8:N31)</f>
        <v>12.505599999999999</v>
      </c>
      <c r="O35" s="92"/>
      <c r="P35" s="93">
        <f>MAX(P8:P31)</f>
        <v>12.2325</v>
      </c>
      <c r="Q35" s="92"/>
      <c r="R35" s="93">
        <f>MAX(R8:R31)</f>
        <v>10.8245</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1353</v>
      </c>
      <c r="B8" s="64">
        <f>VLOOKUP($A8,'Return Data'!$B$7:$R$2843,3,0)</f>
        <v>44315</v>
      </c>
      <c r="C8" s="65">
        <f>VLOOKUP($A8,'Return Data'!$B$7:$R$2843,4,0)</f>
        <v>63.62</v>
      </c>
      <c r="D8" s="65">
        <f>VLOOKUP($A8,'Return Data'!$B$7:$R$2843,9,0)</f>
        <v>11.3484</v>
      </c>
      <c r="E8" s="66">
        <f>RANK(D8,D$8:D$34,0)</f>
        <v>4</v>
      </c>
      <c r="F8" s="65">
        <f>VLOOKUP($A8,'Return Data'!$B$7:$R$2843,10,0)</f>
        <v>0.1575</v>
      </c>
      <c r="G8" s="66">
        <f>RANK(F8,F$8:F$34,0)</f>
        <v>13</v>
      </c>
      <c r="H8" s="65">
        <f>VLOOKUP($A8,'Return Data'!$B$7:$R$2843,11,0)</f>
        <v>1.6604000000000001</v>
      </c>
      <c r="I8" s="66">
        <f>RANK(H8,H$8:H$34,0)</f>
        <v>12</v>
      </c>
      <c r="J8" s="65">
        <f>VLOOKUP($A8,'Return Data'!$B$7:$R$2843,12,0)</f>
        <v>2.6762999999999999</v>
      </c>
      <c r="K8" s="66">
        <f>RANK(J8,J$8:J$34,0)</f>
        <v>11</v>
      </c>
      <c r="L8" s="65">
        <f>VLOOKUP($A8,'Return Data'!$B$7:$R$2843,13,0)</f>
        <v>5.5716000000000001</v>
      </c>
      <c r="M8" s="66">
        <f>RANK(L8,L$8:L$34,0)</f>
        <v>10</v>
      </c>
      <c r="N8" s="65">
        <f>VLOOKUP($A8,'Return Data'!$B$7:$R$2843,17,0)</f>
        <v>10.488</v>
      </c>
      <c r="O8" s="66">
        <f>RANK(N8,N$8:N$34,0)</f>
        <v>11</v>
      </c>
      <c r="P8" s="65">
        <f>VLOOKUP($A8,'Return Data'!$B$7:$R$2843,14,0)</f>
        <v>10.207700000000001</v>
      </c>
      <c r="Q8" s="66">
        <f>RANK(P8,P$8:P$34,0)</f>
        <v>8</v>
      </c>
      <c r="R8" s="65">
        <f>VLOOKUP($A8,'Return Data'!$B$7:$R$2843,16,0)</f>
        <v>8.9594000000000005</v>
      </c>
      <c r="S8" s="67">
        <f>RANK(R8,R$8:R$34,0)</f>
        <v>8</v>
      </c>
    </row>
    <row r="9" spans="1:19" x14ac:dyDescent="0.3">
      <c r="A9" s="82" t="s">
        <v>1356</v>
      </c>
      <c r="B9" s="64">
        <f>VLOOKUP($A9,'Return Data'!$B$7:$R$2843,3,0)</f>
        <v>44315</v>
      </c>
      <c r="C9" s="65">
        <f>VLOOKUP($A9,'Return Data'!$B$7:$R$2843,4,0)</f>
        <v>19.918500000000002</v>
      </c>
      <c r="D9" s="65">
        <f>VLOOKUP($A9,'Return Data'!$B$7:$R$2843,9,0)</f>
        <v>7.7519</v>
      </c>
      <c r="E9" s="66">
        <f t="shared" ref="E9:E34" si="0">RANK(D9,D$8:D$34,0)</f>
        <v>18</v>
      </c>
      <c r="F9" s="65">
        <f>VLOOKUP($A9,'Return Data'!$B$7:$R$2843,10,0)</f>
        <v>0.2424</v>
      </c>
      <c r="G9" s="66">
        <f t="shared" ref="G9:G34" si="1">RANK(F9,F$8:F$34,0)</f>
        <v>12</v>
      </c>
      <c r="H9" s="65">
        <f>VLOOKUP($A9,'Return Data'!$B$7:$R$2843,11,0)</f>
        <v>2.2347000000000001</v>
      </c>
      <c r="I9" s="66">
        <f t="shared" ref="I9:I34" si="2">RANK(H9,H$8:H$34,0)</f>
        <v>7</v>
      </c>
      <c r="J9" s="65">
        <f>VLOOKUP($A9,'Return Data'!$B$7:$R$2843,12,0)</f>
        <v>4.3638000000000003</v>
      </c>
      <c r="K9" s="66">
        <f t="shared" ref="K9:K34" si="3">RANK(J9,J$8:J$34,0)</f>
        <v>2</v>
      </c>
      <c r="L9" s="65">
        <f>VLOOKUP($A9,'Return Data'!$B$7:$R$2843,13,0)</f>
        <v>6.0808999999999997</v>
      </c>
      <c r="M9" s="66">
        <f t="shared" ref="M9:M34" si="4">RANK(L9,L$8:L$34,0)</f>
        <v>8</v>
      </c>
      <c r="N9" s="65">
        <f>VLOOKUP($A9,'Return Data'!$B$7:$R$2843,17,0)</f>
        <v>11.4686</v>
      </c>
      <c r="O9" s="66">
        <f t="shared" ref="O9:O34" si="5">RANK(N9,N$8:N$34,0)</f>
        <v>7</v>
      </c>
      <c r="P9" s="65">
        <f>VLOOKUP($A9,'Return Data'!$B$7:$R$2843,14,0)</f>
        <v>10.4001</v>
      </c>
      <c r="Q9" s="66">
        <f t="shared" ref="Q9:Q34" si="6">RANK(P9,P$8:P$34,0)</f>
        <v>5</v>
      </c>
      <c r="R9" s="65">
        <f>VLOOKUP($A9,'Return Data'!$B$7:$R$2843,16,0)</f>
        <v>7.7153999999999998</v>
      </c>
      <c r="S9" s="67">
        <f t="shared" ref="S9:S34" si="7">RANK(R9,R$8:R$34,0)</f>
        <v>20</v>
      </c>
    </row>
    <row r="10" spans="1:19" x14ac:dyDescent="0.3">
      <c r="A10" s="82" t="s">
        <v>1357</v>
      </c>
      <c r="B10" s="64">
        <f>VLOOKUP($A10,'Return Data'!$B$7:$R$2843,3,0)</f>
        <v>44315</v>
      </c>
      <c r="C10" s="65">
        <f>VLOOKUP($A10,'Return Data'!$B$7:$R$2843,4,0)</f>
        <v>33.270499999999998</v>
      </c>
      <c r="D10" s="65">
        <f>VLOOKUP($A10,'Return Data'!$B$7:$R$2843,9,0)</f>
        <v>8.7308000000000003</v>
      </c>
      <c r="E10" s="66">
        <f t="shared" si="0"/>
        <v>16</v>
      </c>
      <c r="F10" s="65">
        <f>VLOOKUP($A10,'Return Data'!$B$7:$R$2843,10,0)</f>
        <v>-1.6668000000000001</v>
      </c>
      <c r="G10" s="66">
        <f t="shared" si="1"/>
        <v>20</v>
      </c>
      <c r="H10" s="65">
        <f>VLOOKUP($A10,'Return Data'!$B$7:$R$2843,11,0)</f>
        <v>0.45069999999999999</v>
      </c>
      <c r="I10" s="66">
        <f t="shared" si="2"/>
        <v>24</v>
      </c>
      <c r="J10" s="65">
        <f>VLOOKUP($A10,'Return Data'!$B$7:$R$2843,12,0)</f>
        <v>1.4830000000000001</v>
      </c>
      <c r="K10" s="66">
        <f t="shared" si="3"/>
        <v>23</v>
      </c>
      <c r="L10" s="65">
        <f>VLOOKUP($A10,'Return Data'!$B$7:$R$2843,13,0)</f>
        <v>4.6139999999999999</v>
      </c>
      <c r="M10" s="66">
        <f t="shared" si="4"/>
        <v>21</v>
      </c>
      <c r="N10" s="65">
        <f>VLOOKUP($A10,'Return Data'!$B$7:$R$2843,17,0)</f>
        <v>8.3971</v>
      </c>
      <c r="O10" s="66">
        <f t="shared" si="5"/>
        <v>22</v>
      </c>
      <c r="P10" s="65">
        <f>VLOOKUP($A10,'Return Data'!$B$7:$R$2843,14,0)</f>
        <v>8.1877999999999993</v>
      </c>
      <c r="Q10" s="66">
        <f t="shared" si="6"/>
        <v>22</v>
      </c>
      <c r="R10" s="65">
        <f>VLOOKUP($A10,'Return Data'!$B$7:$R$2843,16,0)</f>
        <v>6.4886999999999997</v>
      </c>
      <c r="S10" s="67">
        <f t="shared" si="7"/>
        <v>26</v>
      </c>
    </row>
    <row r="11" spans="1:19" x14ac:dyDescent="0.3">
      <c r="A11" s="82" t="s">
        <v>1360</v>
      </c>
      <c r="B11" s="64">
        <f>VLOOKUP($A11,'Return Data'!$B$7:$R$2843,3,0)</f>
        <v>44315</v>
      </c>
      <c r="C11" s="65">
        <f>VLOOKUP($A11,'Return Data'!$B$7:$R$2843,4,0)</f>
        <v>60.145800000000001</v>
      </c>
      <c r="D11" s="65">
        <f>VLOOKUP($A11,'Return Data'!$B$7:$R$2843,9,0)</f>
        <v>4.2630999999999997</v>
      </c>
      <c r="E11" s="66">
        <f t="shared" si="0"/>
        <v>27</v>
      </c>
      <c r="F11" s="65">
        <f>VLOOKUP($A11,'Return Data'!$B$7:$R$2843,10,0)</f>
        <v>-0.8841</v>
      </c>
      <c r="G11" s="66">
        <f t="shared" si="1"/>
        <v>14</v>
      </c>
      <c r="H11" s="65">
        <f>VLOOKUP($A11,'Return Data'!$B$7:$R$2843,11,0)</f>
        <v>0.93400000000000005</v>
      </c>
      <c r="I11" s="66">
        <f t="shared" si="2"/>
        <v>19</v>
      </c>
      <c r="J11" s="65">
        <f>VLOOKUP($A11,'Return Data'!$B$7:$R$2843,12,0)</f>
        <v>1.7741</v>
      </c>
      <c r="K11" s="66">
        <f t="shared" si="3"/>
        <v>20</v>
      </c>
      <c r="L11" s="65">
        <f>VLOOKUP($A11,'Return Data'!$B$7:$R$2843,13,0)</f>
        <v>4.9138000000000002</v>
      </c>
      <c r="M11" s="66">
        <f t="shared" si="4"/>
        <v>18</v>
      </c>
      <c r="N11" s="65">
        <f>VLOOKUP($A11,'Return Data'!$B$7:$R$2843,17,0)</f>
        <v>9.2361000000000004</v>
      </c>
      <c r="O11" s="66">
        <f t="shared" si="5"/>
        <v>19</v>
      </c>
      <c r="P11" s="65">
        <f>VLOOKUP($A11,'Return Data'!$B$7:$R$2843,14,0)</f>
        <v>8.3237000000000005</v>
      </c>
      <c r="Q11" s="66">
        <f t="shared" si="6"/>
        <v>20</v>
      </c>
      <c r="R11" s="65">
        <f>VLOOKUP($A11,'Return Data'!$B$7:$R$2843,16,0)</f>
        <v>8.7677999999999994</v>
      </c>
      <c r="S11" s="67">
        <f t="shared" si="7"/>
        <v>9</v>
      </c>
    </row>
    <row r="12" spans="1:19" x14ac:dyDescent="0.3">
      <c r="A12" s="82" t="s">
        <v>1362</v>
      </c>
      <c r="B12" s="64">
        <f>VLOOKUP($A12,'Return Data'!$B$7:$R$2843,3,0)</f>
        <v>44315</v>
      </c>
      <c r="C12" s="65">
        <f>VLOOKUP($A12,'Return Data'!$B$7:$R$2843,4,0)</f>
        <v>73.983500000000006</v>
      </c>
      <c r="D12" s="65">
        <f>VLOOKUP($A12,'Return Data'!$B$7:$R$2843,9,0)</f>
        <v>8.9648000000000003</v>
      </c>
      <c r="E12" s="66">
        <f t="shared" si="0"/>
        <v>14</v>
      </c>
      <c r="F12" s="65">
        <f>VLOOKUP($A12,'Return Data'!$B$7:$R$2843,10,0)</f>
        <v>0.35439999999999999</v>
      </c>
      <c r="G12" s="66">
        <f t="shared" si="1"/>
        <v>11</v>
      </c>
      <c r="H12" s="65">
        <f>VLOOKUP($A12,'Return Data'!$B$7:$R$2843,11,0)</f>
        <v>1.9458</v>
      </c>
      <c r="I12" s="66">
        <f t="shared" si="2"/>
        <v>10</v>
      </c>
      <c r="J12" s="65">
        <f>VLOOKUP($A12,'Return Data'!$B$7:$R$2843,12,0)</f>
        <v>3.3708</v>
      </c>
      <c r="K12" s="66">
        <f t="shared" si="3"/>
        <v>3</v>
      </c>
      <c r="L12" s="65">
        <f>VLOOKUP($A12,'Return Data'!$B$7:$R$2843,13,0)</f>
        <v>6.4889000000000001</v>
      </c>
      <c r="M12" s="66">
        <f t="shared" si="4"/>
        <v>4</v>
      </c>
      <c r="N12" s="65">
        <f>VLOOKUP($A12,'Return Data'!$B$7:$R$2843,17,0)</f>
        <v>11.478199999999999</v>
      </c>
      <c r="O12" s="66">
        <f t="shared" si="5"/>
        <v>6</v>
      </c>
      <c r="P12" s="65">
        <f>VLOOKUP($A12,'Return Data'!$B$7:$R$2843,14,0)</f>
        <v>10.8217</v>
      </c>
      <c r="Q12" s="66">
        <f t="shared" si="6"/>
        <v>4</v>
      </c>
      <c r="R12" s="65">
        <f>VLOOKUP($A12,'Return Data'!$B$7:$R$2843,16,0)</f>
        <v>9.7103999999999999</v>
      </c>
      <c r="S12" s="67">
        <f t="shared" si="7"/>
        <v>3</v>
      </c>
    </row>
    <row r="13" spans="1:19" x14ac:dyDescent="0.3">
      <c r="A13" s="82" t="s">
        <v>1364</v>
      </c>
      <c r="B13" s="64">
        <f>VLOOKUP($A13,'Return Data'!$B$7:$R$2843,3,0)</f>
        <v>44315</v>
      </c>
      <c r="C13" s="65">
        <f>VLOOKUP($A13,'Return Data'!$B$7:$R$2843,4,0)</f>
        <v>19.2593</v>
      </c>
      <c r="D13" s="65">
        <f>VLOOKUP($A13,'Return Data'!$B$7:$R$2843,9,0)</f>
        <v>17.867599999999999</v>
      </c>
      <c r="E13" s="66">
        <f t="shared" si="0"/>
        <v>1</v>
      </c>
      <c r="F13" s="65">
        <f>VLOOKUP($A13,'Return Data'!$B$7:$R$2843,10,0)</f>
        <v>6.0286999999999997</v>
      </c>
      <c r="G13" s="66">
        <f t="shared" si="1"/>
        <v>1</v>
      </c>
      <c r="H13" s="65">
        <f>VLOOKUP($A13,'Return Data'!$B$7:$R$2843,11,0)</f>
        <v>5.5849000000000002</v>
      </c>
      <c r="I13" s="66">
        <f t="shared" si="2"/>
        <v>1</v>
      </c>
      <c r="J13" s="65">
        <f>VLOOKUP($A13,'Return Data'!$B$7:$R$2843,12,0)</f>
        <v>6.9386000000000001</v>
      </c>
      <c r="K13" s="66">
        <f t="shared" si="3"/>
        <v>1</v>
      </c>
      <c r="L13" s="65">
        <f>VLOOKUP($A13,'Return Data'!$B$7:$R$2843,13,0)</f>
        <v>9.0777000000000001</v>
      </c>
      <c r="M13" s="66">
        <f t="shared" si="4"/>
        <v>1</v>
      </c>
      <c r="N13" s="65">
        <f>VLOOKUP($A13,'Return Data'!$B$7:$R$2843,17,0)</f>
        <v>11.931900000000001</v>
      </c>
      <c r="O13" s="66">
        <f t="shared" si="5"/>
        <v>3</v>
      </c>
      <c r="P13" s="65">
        <f>VLOOKUP($A13,'Return Data'!$B$7:$R$2843,14,0)</f>
        <v>10.324299999999999</v>
      </c>
      <c r="Q13" s="66">
        <f t="shared" si="6"/>
        <v>6</v>
      </c>
      <c r="R13" s="65">
        <f>VLOOKUP($A13,'Return Data'!$B$7:$R$2843,16,0)</f>
        <v>9.5149000000000008</v>
      </c>
      <c r="S13" s="67">
        <f t="shared" si="7"/>
        <v>4</v>
      </c>
    </row>
    <row r="14" spans="1:19" x14ac:dyDescent="0.3">
      <c r="A14" s="82" t="s">
        <v>1365</v>
      </c>
      <c r="B14" s="64">
        <f>VLOOKUP($A14,'Return Data'!$B$7:$R$2843,3,0)</f>
        <v>44315</v>
      </c>
      <c r="C14" s="65">
        <f>VLOOKUP($A14,'Return Data'!$B$7:$R$2843,4,0)</f>
        <v>47.484099999999998</v>
      </c>
      <c r="D14" s="65">
        <f>VLOOKUP($A14,'Return Data'!$B$7:$R$2843,9,0)</f>
        <v>11.611499999999999</v>
      </c>
      <c r="E14" s="66">
        <f t="shared" si="0"/>
        <v>2</v>
      </c>
      <c r="F14" s="65">
        <f>VLOOKUP($A14,'Return Data'!$B$7:$R$2843,10,0)</f>
        <v>0.54820000000000002</v>
      </c>
      <c r="G14" s="66">
        <f t="shared" si="1"/>
        <v>10</v>
      </c>
      <c r="H14" s="65">
        <f>VLOOKUP($A14,'Return Data'!$B$7:$R$2843,11,0)</f>
        <v>1.4991000000000001</v>
      </c>
      <c r="I14" s="66">
        <f t="shared" si="2"/>
        <v>13</v>
      </c>
      <c r="J14" s="65">
        <f>VLOOKUP($A14,'Return Data'!$B$7:$R$2843,12,0)</f>
        <v>1.0711999999999999</v>
      </c>
      <c r="K14" s="66">
        <f t="shared" si="3"/>
        <v>25</v>
      </c>
      <c r="L14" s="65">
        <f>VLOOKUP($A14,'Return Data'!$B$7:$R$2843,13,0)</f>
        <v>3.0213999999999999</v>
      </c>
      <c r="M14" s="66">
        <f t="shared" si="4"/>
        <v>27</v>
      </c>
      <c r="N14" s="65">
        <f>VLOOKUP($A14,'Return Data'!$B$7:$R$2843,17,0)</f>
        <v>7.1205999999999996</v>
      </c>
      <c r="O14" s="66">
        <f t="shared" si="5"/>
        <v>26</v>
      </c>
      <c r="P14" s="65">
        <f>VLOOKUP($A14,'Return Data'!$B$7:$R$2843,14,0)</f>
        <v>7.6513</v>
      </c>
      <c r="Q14" s="66">
        <f t="shared" si="6"/>
        <v>26</v>
      </c>
      <c r="R14" s="65">
        <f>VLOOKUP($A14,'Return Data'!$B$7:$R$2843,16,0)</f>
        <v>8.3587000000000007</v>
      </c>
      <c r="S14" s="67">
        <f t="shared" si="7"/>
        <v>13</v>
      </c>
    </row>
    <row r="15" spans="1:19" x14ac:dyDescent="0.3">
      <c r="A15" s="82" t="s">
        <v>1367</v>
      </c>
      <c r="B15" s="64">
        <f>VLOOKUP($A15,'Return Data'!$B$7:$R$2843,3,0)</f>
        <v>44315</v>
      </c>
      <c r="C15" s="65">
        <f>VLOOKUP($A15,'Return Data'!$B$7:$R$2843,4,0)</f>
        <v>43.6295</v>
      </c>
      <c r="D15" s="65">
        <f>VLOOKUP($A15,'Return Data'!$B$7:$R$2843,9,0)</f>
        <v>7.7771999999999997</v>
      </c>
      <c r="E15" s="66">
        <f t="shared" si="0"/>
        <v>17</v>
      </c>
      <c r="F15" s="65">
        <f>VLOOKUP($A15,'Return Data'!$B$7:$R$2843,10,0)</f>
        <v>-1.4597</v>
      </c>
      <c r="G15" s="66">
        <f t="shared" si="1"/>
        <v>18</v>
      </c>
      <c r="H15" s="65">
        <f>VLOOKUP($A15,'Return Data'!$B$7:$R$2843,11,0)</f>
        <v>1.0117</v>
      </c>
      <c r="I15" s="66">
        <f t="shared" si="2"/>
        <v>18</v>
      </c>
      <c r="J15" s="65">
        <f>VLOOKUP($A15,'Return Data'!$B$7:$R$2843,12,0)</f>
        <v>2.3435999999999999</v>
      </c>
      <c r="K15" s="66">
        <f t="shared" si="3"/>
        <v>13</v>
      </c>
      <c r="L15" s="65">
        <f>VLOOKUP($A15,'Return Data'!$B$7:$R$2843,13,0)</f>
        <v>5.0373999999999999</v>
      </c>
      <c r="M15" s="66">
        <f t="shared" si="4"/>
        <v>17</v>
      </c>
      <c r="N15" s="65">
        <f>VLOOKUP($A15,'Return Data'!$B$7:$R$2843,17,0)</f>
        <v>8.2405000000000008</v>
      </c>
      <c r="O15" s="66">
        <f t="shared" si="5"/>
        <v>24</v>
      </c>
      <c r="P15" s="65">
        <f>VLOOKUP($A15,'Return Data'!$B$7:$R$2843,14,0)</f>
        <v>7.9874999999999998</v>
      </c>
      <c r="Q15" s="66">
        <f t="shared" si="6"/>
        <v>25</v>
      </c>
      <c r="R15" s="65">
        <f>VLOOKUP($A15,'Return Data'!$B$7:$R$2843,16,0)</f>
        <v>7.7339000000000002</v>
      </c>
      <c r="S15" s="67">
        <f t="shared" si="7"/>
        <v>19</v>
      </c>
    </row>
    <row r="16" spans="1:19" x14ac:dyDescent="0.3">
      <c r="A16" s="82" t="s">
        <v>1369</v>
      </c>
      <c r="B16" s="64">
        <f>VLOOKUP($A16,'Return Data'!$B$7:$R$2843,3,0)</f>
        <v>44315</v>
      </c>
      <c r="C16" s="65">
        <f>VLOOKUP($A16,'Return Data'!$B$7:$R$2843,4,0)</f>
        <v>78.079499999999996</v>
      </c>
      <c r="D16" s="65">
        <f>VLOOKUP($A16,'Return Data'!$B$7:$R$2843,9,0)</f>
        <v>5.8197999999999999</v>
      </c>
      <c r="E16" s="66">
        <f t="shared" si="0"/>
        <v>24</v>
      </c>
      <c r="F16" s="65">
        <f>VLOOKUP($A16,'Return Data'!$B$7:$R$2843,10,0)</f>
        <v>0.85619999999999996</v>
      </c>
      <c r="G16" s="66">
        <f t="shared" si="1"/>
        <v>7</v>
      </c>
      <c r="H16" s="65">
        <f>VLOOKUP($A16,'Return Data'!$B$7:$R$2843,11,0)</f>
        <v>2.4923000000000002</v>
      </c>
      <c r="I16" s="66">
        <f t="shared" si="2"/>
        <v>3</v>
      </c>
      <c r="J16" s="65">
        <f>VLOOKUP($A16,'Return Data'!$B$7:$R$2843,12,0)</f>
        <v>2.8096000000000001</v>
      </c>
      <c r="K16" s="66">
        <f t="shared" si="3"/>
        <v>10</v>
      </c>
      <c r="L16" s="65">
        <f>VLOOKUP($A16,'Return Data'!$B$7:$R$2843,13,0)</f>
        <v>6.6094999999999997</v>
      </c>
      <c r="M16" s="66">
        <f t="shared" si="4"/>
        <v>3</v>
      </c>
      <c r="N16" s="65">
        <f>VLOOKUP($A16,'Return Data'!$B$7:$R$2843,17,0)</f>
        <v>10.6853</v>
      </c>
      <c r="O16" s="66">
        <f t="shared" si="5"/>
        <v>9</v>
      </c>
      <c r="P16" s="65">
        <f>VLOOKUP($A16,'Return Data'!$B$7:$R$2843,14,0)</f>
        <v>9.6397999999999993</v>
      </c>
      <c r="Q16" s="66">
        <f t="shared" si="6"/>
        <v>15</v>
      </c>
      <c r="R16" s="65">
        <f>VLOOKUP($A16,'Return Data'!$B$7:$R$2843,16,0)</f>
        <v>9.9291</v>
      </c>
      <c r="S16" s="67">
        <f t="shared" si="7"/>
        <v>2</v>
      </c>
    </row>
    <row r="17" spans="1:19" x14ac:dyDescent="0.3">
      <c r="A17" s="82" t="s">
        <v>1371</v>
      </c>
      <c r="B17" s="64">
        <f>VLOOKUP($A17,'Return Data'!$B$7:$R$2843,3,0)</f>
        <v>44315</v>
      </c>
      <c r="C17" s="65">
        <f>VLOOKUP($A17,'Return Data'!$B$7:$R$2843,4,0)</f>
        <v>17.2118</v>
      </c>
      <c r="D17" s="65">
        <f>VLOOKUP($A17,'Return Data'!$B$7:$R$2843,9,0)</f>
        <v>11.5749</v>
      </c>
      <c r="E17" s="66">
        <f t="shared" si="0"/>
        <v>3</v>
      </c>
      <c r="F17" s="65">
        <f>VLOOKUP($A17,'Return Data'!$B$7:$R$2843,10,0)</f>
        <v>0.7389</v>
      </c>
      <c r="G17" s="66">
        <f t="shared" si="1"/>
        <v>8</v>
      </c>
      <c r="H17" s="65">
        <f>VLOOKUP($A17,'Return Data'!$B$7:$R$2843,11,0)</f>
        <v>2.3231999999999999</v>
      </c>
      <c r="I17" s="66">
        <f t="shared" si="2"/>
        <v>5</v>
      </c>
      <c r="J17" s="65">
        <f>VLOOKUP($A17,'Return Data'!$B$7:$R$2843,12,0)</f>
        <v>2.1053999999999999</v>
      </c>
      <c r="K17" s="66">
        <f t="shared" si="3"/>
        <v>16</v>
      </c>
      <c r="L17" s="65">
        <f>VLOOKUP($A17,'Return Data'!$B$7:$R$2843,13,0)</f>
        <v>3.7399</v>
      </c>
      <c r="M17" s="66">
        <f t="shared" si="4"/>
        <v>23</v>
      </c>
      <c r="N17" s="65">
        <f>VLOOKUP($A17,'Return Data'!$B$7:$R$2843,17,0)</f>
        <v>6.9161999999999999</v>
      </c>
      <c r="O17" s="66">
        <f t="shared" si="5"/>
        <v>27</v>
      </c>
      <c r="P17" s="65">
        <f>VLOOKUP($A17,'Return Data'!$B$7:$R$2843,14,0)</f>
        <v>7.6139999999999999</v>
      </c>
      <c r="Q17" s="66">
        <f t="shared" si="6"/>
        <v>27</v>
      </c>
      <c r="R17" s="65">
        <f>VLOOKUP($A17,'Return Data'!$B$7:$R$2843,16,0)</f>
        <v>6.7118000000000002</v>
      </c>
      <c r="S17" s="67">
        <f t="shared" si="7"/>
        <v>25</v>
      </c>
    </row>
    <row r="18" spans="1:19" x14ac:dyDescent="0.3">
      <c r="A18" s="82" t="s">
        <v>1374</v>
      </c>
      <c r="B18" s="64">
        <f>VLOOKUP($A18,'Return Data'!$B$7:$R$2843,3,0)</f>
        <v>44315</v>
      </c>
      <c r="C18" s="65">
        <f>VLOOKUP($A18,'Return Data'!$B$7:$R$2843,4,0)</f>
        <v>27.7514</v>
      </c>
      <c r="D18" s="65">
        <f>VLOOKUP($A18,'Return Data'!$B$7:$R$2843,9,0)</f>
        <v>10.9932</v>
      </c>
      <c r="E18" s="66">
        <f t="shared" si="0"/>
        <v>5</v>
      </c>
      <c r="F18" s="65">
        <f>VLOOKUP($A18,'Return Data'!$B$7:$R$2843,10,0)</f>
        <v>-1.3675999999999999</v>
      </c>
      <c r="G18" s="66">
        <f t="shared" si="1"/>
        <v>16</v>
      </c>
      <c r="H18" s="65">
        <f>VLOOKUP($A18,'Return Data'!$B$7:$R$2843,11,0)</f>
        <v>0.92710000000000004</v>
      </c>
      <c r="I18" s="66">
        <f t="shared" si="2"/>
        <v>20</v>
      </c>
      <c r="J18" s="65">
        <f>VLOOKUP($A18,'Return Data'!$B$7:$R$2843,12,0)</f>
        <v>1.9467000000000001</v>
      </c>
      <c r="K18" s="66">
        <f t="shared" si="3"/>
        <v>18</v>
      </c>
      <c r="L18" s="65">
        <f>VLOOKUP($A18,'Return Data'!$B$7:$R$2843,13,0)</f>
        <v>6.4429999999999996</v>
      </c>
      <c r="M18" s="66">
        <f t="shared" si="4"/>
        <v>5</v>
      </c>
      <c r="N18" s="65">
        <f>VLOOKUP($A18,'Return Data'!$B$7:$R$2843,17,0)</f>
        <v>11.8285</v>
      </c>
      <c r="O18" s="66">
        <f t="shared" si="5"/>
        <v>4</v>
      </c>
      <c r="P18" s="65">
        <f>VLOOKUP($A18,'Return Data'!$B$7:$R$2843,14,0)</f>
        <v>11.22</v>
      </c>
      <c r="Q18" s="66">
        <f t="shared" si="6"/>
        <v>3</v>
      </c>
      <c r="R18" s="65">
        <f>VLOOKUP($A18,'Return Data'!$B$7:$R$2843,16,0)</f>
        <v>8.5792999999999999</v>
      </c>
      <c r="S18" s="67">
        <f t="shared" si="7"/>
        <v>12</v>
      </c>
    </row>
    <row r="19" spans="1:19" x14ac:dyDescent="0.3">
      <c r="A19" s="82" t="s">
        <v>1375</v>
      </c>
      <c r="B19" s="64">
        <f>VLOOKUP($A19,'Return Data'!$B$7:$R$2843,3,0)</f>
        <v>44315</v>
      </c>
      <c r="C19" s="65">
        <f>VLOOKUP($A19,'Return Data'!$B$7:$R$2843,4,0)</f>
        <v>2247.4798000000001</v>
      </c>
      <c r="D19" s="65">
        <f>VLOOKUP($A19,'Return Data'!$B$7:$R$2843,9,0)</f>
        <v>4.3440000000000003</v>
      </c>
      <c r="E19" s="66">
        <f t="shared" si="0"/>
        <v>26</v>
      </c>
      <c r="F19" s="65">
        <f>VLOOKUP($A19,'Return Data'!$B$7:$R$2843,10,0)</f>
        <v>-2.5834000000000001</v>
      </c>
      <c r="G19" s="66">
        <f t="shared" si="1"/>
        <v>24</v>
      </c>
      <c r="H19" s="65">
        <f>VLOOKUP($A19,'Return Data'!$B$7:$R$2843,11,0)</f>
        <v>-0.25519999999999998</v>
      </c>
      <c r="I19" s="66">
        <f t="shared" si="2"/>
        <v>25</v>
      </c>
      <c r="J19" s="65">
        <f>VLOOKUP($A19,'Return Data'!$B$7:$R$2843,12,0)</f>
        <v>0.1459</v>
      </c>
      <c r="K19" s="66">
        <f t="shared" si="3"/>
        <v>26</v>
      </c>
      <c r="L19" s="65">
        <f>VLOOKUP($A19,'Return Data'!$B$7:$R$2843,13,0)</f>
        <v>3.17</v>
      </c>
      <c r="M19" s="66">
        <f t="shared" si="4"/>
        <v>25</v>
      </c>
      <c r="N19" s="65">
        <f>VLOOKUP($A19,'Return Data'!$B$7:$R$2843,17,0)</f>
        <v>7.7068000000000003</v>
      </c>
      <c r="O19" s="66">
        <f t="shared" si="5"/>
        <v>25</v>
      </c>
      <c r="P19" s="65">
        <f>VLOOKUP($A19,'Return Data'!$B$7:$R$2843,14,0)</f>
        <v>8.1272000000000002</v>
      </c>
      <c r="Q19" s="66">
        <f t="shared" si="6"/>
        <v>23</v>
      </c>
      <c r="R19" s="65">
        <f>VLOOKUP($A19,'Return Data'!$B$7:$R$2843,16,0)</f>
        <v>6.3135000000000003</v>
      </c>
      <c r="S19" s="67">
        <f t="shared" si="7"/>
        <v>27</v>
      </c>
    </row>
    <row r="20" spans="1:19" x14ac:dyDescent="0.3">
      <c r="A20" s="82" t="s">
        <v>1378</v>
      </c>
      <c r="B20" s="64">
        <f>VLOOKUP($A20,'Return Data'!$B$7:$R$2843,3,0)</f>
        <v>44315</v>
      </c>
      <c r="C20" s="65">
        <f>VLOOKUP($A20,'Return Data'!$B$7:$R$2843,4,0)</f>
        <v>76.080799999999996</v>
      </c>
      <c r="D20" s="65">
        <f>VLOOKUP($A20,'Return Data'!$B$7:$R$2843,9,0)</f>
        <v>6.6660000000000004</v>
      </c>
      <c r="E20" s="66">
        <f t="shared" si="0"/>
        <v>21</v>
      </c>
      <c r="F20" s="65">
        <f>VLOOKUP($A20,'Return Data'!$B$7:$R$2843,10,0)</f>
        <v>-3.3496000000000001</v>
      </c>
      <c r="G20" s="66">
        <f t="shared" si="1"/>
        <v>25</v>
      </c>
      <c r="H20" s="65">
        <f>VLOOKUP($A20,'Return Data'!$B$7:$R$2843,11,0)</f>
        <v>2.1202000000000001</v>
      </c>
      <c r="I20" s="66">
        <f t="shared" si="2"/>
        <v>9</v>
      </c>
      <c r="J20" s="65">
        <f>VLOOKUP($A20,'Return Data'!$B$7:$R$2843,12,0)</f>
        <v>2.8209</v>
      </c>
      <c r="K20" s="66">
        <f t="shared" si="3"/>
        <v>9</v>
      </c>
      <c r="L20" s="65">
        <f>VLOOKUP($A20,'Return Data'!$B$7:$R$2843,13,0)</f>
        <v>5.2308000000000003</v>
      </c>
      <c r="M20" s="66">
        <f t="shared" si="4"/>
        <v>13</v>
      </c>
      <c r="N20" s="65">
        <f>VLOOKUP($A20,'Return Data'!$B$7:$R$2843,17,0)</f>
        <v>10.0566</v>
      </c>
      <c r="O20" s="66">
        <f t="shared" si="5"/>
        <v>15</v>
      </c>
      <c r="P20" s="65">
        <f>VLOOKUP($A20,'Return Data'!$B$7:$R$2843,14,0)</f>
        <v>9.6588999999999992</v>
      </c>
      <c r="Q20" s="66">
        <f t="shared" si="6"/>
        <v>14</v>
      </c>
      <c r="R20" s="65">
        <f>VLOOKUP($A20,'Return Data'!$B$7:$R$2843,16,0)</f>
        <v>9.5051000000000005</v>
      </c>
      <c r="S20" s="67">
        <f t="shared" si="7"/>
        <v>5</v>
      </c>
    </row>
    <row r="21" spans="1:19" x14ac:dyDescent="0.3">
      <c r="A21" s="82" t="s">
        <v>1380</v>
      </c>
      <c r="B21" s="64">
        <f>VLOOKUP($A21,'Return Data'!$B$7:$R$2843,3,0)</f>
        <v>44315</v>
      </c>
      <c r="C21" s="65">
        <f>VLOOKUP($A21,'Return Data'!$B$7:$R$2843,4,0)</f>
        <v>53.803800000000003</v>
      </c>
      <c r="D21" s="65">
        <f>VLOOKUP($A21,'Return Data'!$B$7:$R$2843,9,0)</f>
        <v>6.6936999999999998</v>
      </c>
      <c r="E21" s="66">
        <f t="shared" si="0"/>
        <v>20</v>
      </c>
      <c r="F21" s="65">
        <f>VLOOKUP($A21,'Return Data'!$B$7:$R$2843,10,0)</f>
        <v>-4.0896999999999997</v>
      </c>
      <c r="G21" s="66">
        <f t="shared" si="1"/>
        <v>26</v>
      </c>
      <c r="H21" s="65">
        <f>VLOOKUP($A21,'Return Data'!$B$7:$R$2843,11,0)</f>
        <v>-0.39689999999999998</v>
      </c>
      <c r="I21" s="66">
        <f t="shared" si="2"/>
        <v>26</v>
      </c>
      <c r="J21" s="65">
        <f>VLOOKUP($A21,'Return Data'!$B$7:$R$2843,12,0)</f>
        <v>1.575</v>
      </c>
      <c r="K21" s="66">
        <f t="shared" si="3"/>
        <v>22</v>
      </c>
      <c r="L21" s="65">
        <f>VLOOKUP($A21,'Return Data'!$B$7:$R$2843,13,0)</f>
        <v>5.1292999999999997</v>
      </c>
      <c r="M21" s="66">
        <f t="shared" si="4"/>
        <v>15</v>
      </c>
      <c r="N21" s="65">
        <f>VLOOKUP($A21,'Return Data'!$B$7:$R$2843,17,0)</f>
        <v>8.7462999999999997</v>
      </c>
      <c r="O21" s="66">
        <f t="shared" si="5"/>
        <v>21</v>
      </c>
      <c r="P21" s="65">
        <f>VLOOKUP($A21,'Return Data'!$B$7:$R$2843,14,0)</f>
        <v>8.1151999999999997</v>
      </c>
      <c r="Q21" s="66">
        <f t="shared" si="6"/>
        <v>24</v>
      </c>
      <c r="R21" s="65">
        <f>VLOOKUP($A21,'Return Data'!$B$7:$R$2843,16,0)</f>
        <v>8.3024000000000004</v>
      </c>
      <c r="S21" s="67">
        <f t="shared" si="7"/>
        <v>14</v>
      </c>
    </row>
    <row r="22" spans="1:19" x14ac:dyDescent="0.3">
      <c r="A22" s="82" t="s">
        <v>1382</v>
      </c>
      <c r="B22" s="64">
        <f>VLOOKUP($A22,'Return Data'!$B$7:$R$2843,3,0)</f>
        <v>44315</v>
      </c>
      <c r="C22" s="65">
        <f>VLOOKUP($A22,'Return Data'!$B$7:$R$2843,4,0)</f>
        <v>48.3063</v>
      </c>
      <c r="D22" s="65">
        <f>VLOOKUP($A22,'Return Data'!$B$7:$R$2843,9,0)</f>
        <v>7.2939999999999996</v>
      </c>
      <c r="E22" s="66">
        <f t="shared" si="0"/>
        <v>19</v>
      </c>
      <c r="F22" s="65">
        <f>VLOOKUP($A22,'Return Data'!$B$7:$R$2843,10,0)</f>
        <v>1.6243000000000001</v>
      </c>
      <c r="G22" s="66">
        <f t="shared" si="1"/>
        <v>3</v>
      </c>
      <c r="H22" s="65">
        <f>VLOOKUP($A22,'Return Data'!$B$7:$R$2843,11,0)</f>
        <v>2.1997</v>
      </c>
      <c r="I22" s="66">
        <f t="shared" si="2"/>
        <v>8</v>
      </c>
      <c r="J22" s="65">
        <f>VLOOKUP($A22,'Return Data'!$B$7:$R$2843,12,0)</f>
        <v>3.1840999999999999</v>
      </c>
      <c r="K22" s="66">
        <f t="shared" si="3"/>
        <v>5</v>
      </c>
      <c r="L22" s="65">
        <f>VLOOKUP($A22,'Return Data'!$B$7:$R$2843,13,0)</f>
        <v>5.4715999999999996</v>
      </c>
      <c r="M22" s="66">
        <f t="shared" si="4"/>
        <v>11</v>
      </c>
      <c r="N22" s="65">
        <f>VLOOKUP($A22,'Return Data'!$B$7:$R$2843,17,0)</f>
        <v>10.2463</v>
      </c>
      <c r="O22" s="66">
        <f t="shared" si="5"/>
        <v>13</v>
      </c>
      <c r="P22" s="65">
        <f>VLOOKUP($A22,'Return Data'!$B$7:$R$2843,14,0)</f>
        <v>9.8310999999999993</v>
      </c>
      <c r="Q22" s="66">
        <f t="shared" si="6"/>
        <v>13</v>
      </c>
      <c r="R22" s="65">
        <f>VLOOKUP($A22,'Return Data'!$B$7:$R$2843,16,0)</f>
        <v>7.6261999999999999</v>
      </c>
      <c r="S22" s="67">
        <f t="shared" si="7"/>
        <v>21</v>
      </c>
    </row>
    <row r="23" spans="1:19" x14ac:dyDescent="0.3">
      <c r="A23" s="82" t="s">
        <v>1383</v>
      </c>
      <c r="B23" s="64">
        <f>VLOOKUP($A23,'Return Data'!$B$7:$R$2843,3,0)</f>
        <v>44315</v>
      </c>
      <c r="C23" s="65">
        <f>VLOOKUP($A23,'Return Data'!$B$7:$R$2843,4,0)</f>
        <v>30.238099999999999</v>
      </c>
      <c r="D23" s="65">
        <f>VLOOKUP($A23,'Return Data'!$B$7:$R$2843,9,0)</f>
        <v>10.532999999999999</v>
      </c>
      <c r="E23" s="66">
        <f t="shared" si="0"/>
        <v>8</v>
      </c>
      <c r="F23" s="65">
        <f>VLOOKUP($A23,'Return Data'!$B$7:$R$2843,10,0)</f>
        <v>-1.0714999999999999</v>
      </c>
      <c r="G23" s="66">
        <f t="shared" si="1"/>
        <v>15</v>
      </c>
      <c r="H23" s="65">
        <f>VLOOKUP($A23,'Return Data'!$B$7:$R$2843,11,0)</f>
        <v>1.0634999999999999</v>
      </c>
      <c r="I23" s="66">
        <f t="shared" si="2"/>
        <v>17</v>
      </c>
      <c r="J23" s="65">
        <f>VLOOKUP($A23,'Return Data'!$B$7:$R$2843,12,0)</f>
        <v>1.6967000000000001</v>
      </c>
      <c r="K23" s="66">
        <f t="shared" si="3"/>
        <v>21</v>
      </c>
      <c r="L23" s="65">
        <f>VLOOKUP($A23,'Return Data'!$B$7:$R$2843,13,0)</f>
        <v>4.8627000000000002</v>
      </c>
      <c r="M23" s="66">
        <f t="shared" si="4"/>
        <v>20</v>
      </c>
      <c r="N23" s="65">
        <f>VLOOKUP($A23,'Return Data'!$B$7:$R$2843,17,0)</f>
        <v>10.3651</v>
      </c>
      <c r="O23" s="66">
        <f t="shared" si="5"/>
        <v>12</v>
      </c>
      <c r="P23" s="65">
        <f>VLOOKUP($A23,'Return Data'!$B$7:$R$2843,14,0)</f>
        <v>10.138299999999999</v>
      </c>
      <c r="Q23" s="66">
        <f t="shared" si="6"/>
        <v>11</v>
      </c>
      <c r="R23" s="65">
        <f>VLOOKUP($A23,'Return Data'!$B$7:$R$2843,16,0)</f>
        <v>9.1087000000000007</v>
      </c>
      <c r="S23" s="67">
        <f t="shared" si="7"/>
        <v>6</v>
      </c>
    </row>
    <row r="24" spans="1:19" x14ac:dyDescent="0.3">
      <c r="A24" s="82" t="s">
        <v>1385</v>
      </c>
      <c r="B24" s="64">
        <f>VLOOKUP($A24,'Return Data'!$B$7:$R$2843,3,0)</f>
        <v>44315</v>
      </c>
      <c r="C24" s="65">
        <f>VLOOKUP($A24,'Return Data'!$B$7:$R$2843,4,0)</f>
        <v>24.0168</v>
      </c>
      <c r="D24" s="65">
        <f>VLOOKUP($A24,'Return Data'!$B$7:$R$2843,9,0)</f>
        <v>10.1296</v>
      </c>
      <c r="E24" s="66">
        <f t="shared" si="0"/>
        <v>10</v>
      </c>
      <c r="F24" s="65">
        <f>VLOOKUP($A24,'Return Data'!$B$7:$R$2843,10,0)</f>
        <v>1.4217</v>
      </c>
      <c r="G24" s="66">
        <f t="shared" si="1"/>
        <v>4</v>
      </c>
      <c r="H24" s="65">
        <f>VLOOKUP($A24,'Return Data'!$B$7:$R$2843,11,0)</f>
        <v>1.9375</v>
      </c>
      <c r="I24" s="66">
        <f t="shared" si="2"/>
        <v>11</v>
      </c>
      <c r="J24" s="65">
        <f>VLOOKUP($A24,'Return Data'!$B$7:$R$2843,12,0)</f>
        <v>2.9695</v>
      </c>
      <c r="K24" s="66">
        <f t="shared" si="3"/>
        <v>7</v>
      </c>
      <c r="L24" s="65">
        <f>VLOOKUP($A24,'Return Data'!$B$7:$R$2843,13,0)</f>
        <v>5.1616</v>
      </c>
      <c r="M24" s="66">
        <f t="shared" si="4"/>
        <v>14</v>
      </c>
      <c r="N24" s="65">
        <f>VLOOKUP($A24,'Return Data'!$B$7:$R$2843,17,0)</f>
        <v>8.9501000000000008</v>
      </c>
      <c r="O24" s="66">
        <f t="shared" si="5"/>
        <v>20</v>
      </c>
      <c r="P24" s="65">
        <f>VLOOKUP($A24,'Return Data'!$B$7:$R$2843,14,0)</f>
        <v>8.4773999999999994</v>
      </c>
      <c r="Q24" s="66">
        <f t="shared" si="6"/>
        <v>19</v>
      </c>
      <c r="R24" s="65">
        <f>VLOOKUP($A24,'Return Data'!$B$7:$R$2843,16,0)</f>
        <v>7.2534000000000001</v>
      </c>
      <c r="S24" s="67">
        <f t="shared" si="7"/>
        <v>22</v>
      </c>
    </row>
    <row r="25" spans="1:19" x14ac:dyDescent="0.3">
      <c r="A25" s="82" t="s">
        <v>1388</v>
      </c>
      <c r="B25" s="64">
        <f>VLOOKUP($A25,'Return Data'!$B$7:$R$2843,3,0)</f>
        <v>44315</v>
      </c>
      <c r="C25" s="65">
        <f>VLOOKUP($A25,'Return Data'!$B$7:$R$2843,4,0)</f>
        <v>50.686900000000001</v>
      </c>
      <c r="D25" s="65">
        <f>VLOOKUP($A25,'Return Data'!$B$7:$R$2843,9,0)</f>
        <v>6.5031999999999996</v>
      </c>
      <c r="E25" s="66">
        <f t="shared" si="0"/>
        <v>23</v>
      </c>
      <c r="F25" s="65">
        <f>VLOOKUP($A25,'Return Data'!$B$7:$R$2843,10,0)</f>
        <v>2.6269</v>
      </c>
      <c r="G25" s="66">
        <f t="shared" si="1"/>
        <v>2</v>
      </c>
      <c r="H25" s="65">
        <f>VLOOKUP($A25,'Return Data'!$B$7:$R$2843,11,0)</f>
        <v>2.7271000000000001</v>
      </c>
      <c r="I25" s="66">
        <f t="shared" si="2"/>
        <v>2</v>
      </c>
      <c r="J25" s="65">
        <f>VLOOKUP($A25,'Return Data'!$B$7:$R$2843,12,0)</f>
        <v>3.3435999999999999</v>
      </c>
      <c r="K25" s="66">
        <f t="shared" si="3"/>
        <v>4</v>
      </c>
      <c r="L25" s="65">
        <f>VLOOKUP($A25,'Return Data'!$B$7:$R$2843,13,0)</f>
        <v>6.3414000000000001</v>
      </c>
      <c r="M25" s="66">
        <f t="shared" si="4"/>
        <v>6</v>
      </c>
      <c r="N25" s="65">
        <f>VLOOKUP($A25,'Return Data'!$B$7:$R$2843,17,0)</f>
        <v>11.553000000000001</v>
      </c>
      <c r="O25" s="66">
        <f t="shared" si="5"/>
        <v>5</v>
      </c>
      <c r="P25" s="65">
        <f>VLOOKUP($A25,'Return Data'!$B$7:$R$2843,14,0)</f>
        <v>10.1785</v>
      </c>
      <c r="Q25" s="66">
        <f t="shared" si="6"/>
        <v>9</v>
      </c>
      <c r="R25" s="65">
        <f>VLOOKUP($A25,'Return Data'!$B$7:$R$2843,16,0)</f>
        <v>8.2975999999999992</v>
      </c>
      <c r="S25" s="67">
        <f t="shared" si="7"/>
        <v>15</v>
      </c>
    </row>
    <row r="26" spans="1:19" x14ac:dyDescent="0.3">
      <c r="A26" s="82" t="s">
        <v>1390</v>
      </c>
      <c r="B26" s="64">
        <f>VLOOKUP($A26,'Return Data'!$B$7:$R$2843,3,0)</f>
        <v>44315</v>
      </c>
      <c r="C26" s="65">
        <f>VLOOKUP($A26,'Return Data'!$B$7:$R$2843,4,0)</f>
        <v>61.620399999999997</v>
      </c>
      <c r="D26" s="65">
        <f>VLOOKUP($A26,'Return Data'!$B$7:$R$2843,9,0)</f>
        <v>4.3678999999999997</v>
      </c>
      <c r="E26" s="66">
        <f t="shared" si="0"/>
        <v>25</v>
      </c>
      <c r="F26" s="65">
        <f>VLOOKUP($A26,'Return Data'!$B$7:$R$2843,10,0)</f>
        <v>-4.2778</v>
      </c>
      <c r="G26" s="66">
        <f t="shared" si="1"/>
        <v>27</v>
      </c>
      <c r="H26" s="65">
        <f>VLOOKUP($A26,'Return Data'!$B$7:$R$2843,11,0)</f>
        <v>-0.96779999999999999</v>
      </c>
      <c r="I26" s="66">
        <f t="shared" si="2"/>
        <v>27</v>
      </c>
      <c r="J26" s="65">
        <f>VLOOKUP($A26,'Return Data'!$B$7:$R$2843,12,0)</f>
        <v>3.1600000000000003E-2</v>
      </c>
      <c r="K26" s="66">
        <f t="shared" si="3"/>
        <v>27</v>
      </c>
      <c r="L26" s="65">
        <f>VLOOKUP($A26,'Return Data'!$B$7:$R$2843,13,0)</f>
        <v>3.1591999999999998</v>
      </c>
      <c r="M26" s="66">
        <f t="shared" si="4"/>
        <v>26</v>
      </c>
      <c r="N26" s="65">
        <f>VLOOKUP($A26,'Return Data'!$B$7:$R$2843,17,0)</f>
        <v>8.2613000000000003</v>
      </c>
      <c r="O26" s="66">
        <f t="shared" si="5"/>
        <v>23</v>
      </c>
      <c r="P26" s="65">
        <f>VLOOKUP($A26,'Return Data'!$B$7:$R$2843,14,0)</f>
        <v>8.2908000000000008</v>
      </c>
      <c r="Q26" s="66">
        <f t="shared" si="6"/>
        <v>21</v>
      </c>
      <c r="R26" s="65">
        <f>VLOOKUP($A26,'Return Data'!$B$7:$R$2843,16,0)</f>
        <v>8.7553000000000001</v>
      </c>
      <c r="S26" s="67">
        <f t="shared" si="7"/>
        <v>10</v>
      </c>
    </row>
    <row r="27" spans="1:19" x14ac:dyDescent="0.3">
      <c r="A27" s="82" t="s">
        <v>1392</v>
      </c>
      <c r="B27" s="64">
        <f>VLOOKUP($A27,'Return Data'!$B$7:$R$2843,3,0)</f>
        <v>44315</v>
      </c>
      <c r="C27" s="65">
        <f>VLOOKUP($A27,'Return Data'!$B$7:$R$2843,4,0)</f>
        <v>49.3889</v>
      </c>
      <c r="D27" s="65">
        <f>VLOOKUP($A27,'Return Data'!$B$7:$R$2843,9,0)</f>
        <v>6.5651000000000002</v>
      </c>
      <c r="E27" s="66">
        <f t="shared" si="0"/>
        <v>22</v>
      </c>
      <c r="F27" s="65">
        <f>VLOOKUP($A27,'Return Data'!$B$7:$R$2843,10,0)</f>
        <v>0.7288</v>
      </c>
      <c r="G27" s="66">
        <f t="shared" si="1"/>
        <v>9</v>
      </c>
      <c r="H27" s="65">
        <f>VLOOKUP($A27,'Return Data'!$B$7:$R$2843,11,0)</f>
        <v>1.3498000000000001</v>
      </c>
      <c r="I27" s="66">
        <f t="shared" si="2"/>
        <v>14</v>
      </c>
      <c r="J27" s="65">
        <f>VLOOKUP($A27,'Return Data'!$B$7:$R$2843,12,0)</f>
        <v>1.4502999999999999</v>
      </c>
      <c r="K27" s="66">
        <f t="shared" si="3"/>
        <v>24</v>
      </c>
      <c r="L27" s="65">
        <f>VLOOKUP($A27,'Return Data'!$B$7:$R$2843,13,0)</f>
        <v>4.5206</v>
      </c>
      <c r="M27" s="66">
        <f t="shared" si="4"/>
        <v>22</v>
      </c>
      <c r="N27" s="65">
        <f>VLOOKUP($A27,'Return Data'!$B$7:$R$2843,17,0)</f>
        <v>9.8554999999999993</v>
      </c>
      <c r="O27" s="66">
        <f t="shared" si="5"/>
        <v>16</v>
      </c>
      <c r="P27" s="65">
        <f>VLOOKUP($A27,'Return Data'!$B$7:$R$2843,14,0)</f>
        <v>9.1027000000000005</v>
      </c>
      <c r="Q27" s="66">
        <f t="shared" si="6"/>
        <v>17</v>
      </c>
      <c r="R27" s="65">
        <f>VLOOKUP($A27,'Return Data'!$B$7:$R$2843,16,0)</f>
        <v>8.6356999999999999</v>
      </c>
      <c r="S27" s="67">
        <f t="shared" si="7"/>
        <v>11</v>
      </c>
    </row>
    <row r="28" spans="1:19" x14ac:dyDescent="0.3">
      <c r="A28" s="82" t="s">
        <v>869</v>
      </c>
      <c r="B28" s="64">
        <f>VLOOKUP($A28,'Return Data'!$B$7:$R$2843,3,0)</f>
        <v>44315</v>
      </c>
      <c r="C28" s="65">
        <f>VLOOKUP($A28,'Return Data'!$B$7:$R$2843,4,0)</f>
        <v>17.651599999999998</v>
      </c>
      <c r="D28" s="65">
        <f>VLOOKUP($A28,'Return Data'!$B$7:$R$2843,9,0)</f>
        <v>10.476800000000001</v>
      </c>
      <c r="E28" s="66">
        <f t="shared" si="0"/>
        <v>9</v>
      </c>
      <c r="F28" s="65">
        <f>VLOOKUP($A28,'Return Data'!$B$7:$R$2843,10,0)</f>
        <v>1.0226999999999999</v>
      </c>
      <c r="G28" s="66">
        <f t="shared" si="1"/>
        <v>6</v>
      </c>
      <c r="H28" s="65">
        <f>VLOOKUP($A28,'Return Data'!$B$7:$R$2843,11,0)</f>
        <v>2.4554</v>
      </c>
      <c r="I28" s="66">
        <f t="shared" si="2"/>
        <v>4</v>
      </c>
      <c r="J28" s="65">
        <f>VLOOKUP($A28,'Return Data'!$B$7:$R$2843,12,0)</f>
        <v>2.8308</v>
      </c>
      <c r="K28" s="66">
        <f t="shared" si="3"/>
        <v>8</v>
      </c>
      <c r="L28" s="65">
        <f>VLOOKUP($A28,'Return Data'!$B$7:$R$2843,13,0)</f>
        <v>6.1303999999999998</v>
      </c>
      <c r="M28" s="66">
        <f t="shared" si="4"/>
        <v>7</v>
      </c>
      <c r="N28" s="65">
        <f>VLOOKUP($A28,'Return Data'!$B$7:$R$2843,17,0)</f>
        <v>10.898199999999999</v>
      </c>
      <c r="O28" s="66">
        <f t="shared" si="5"/>
        <v>8</v>
      </c>
      <c r="P28" s="65">
        <f>VLOOKUP($A28,'Return Data'!$B$7:$R$2843,14,0)</f>
        <v>10.151999999999999</v>
      </c>
      <c r="Q28" s="66">
        <f t="shared" si="6"/>
        <v>10</v>
      </c>
      <c r="R28" s="65">
        <f>VLOOKUP($A28,'Return Data'!$B$7:$R$2843,16,0)</f>
        <v>8.9990000000000006</v>
      </c>
      <c r="S28" s="67">
        <f t="shared" si="7"/>
        <v>7</v>
      </c>
    </row>
    <row r="29" spans="1:19" x14ac:dyDescent="0.3">
      <c r="A29" s="82" t="s">
        <v>870</v>
      </c>
      <c r="B29" s="64">
        <f>VLOOKUP($A29,'Return Data'!$B$7:$R$2843,3,0)</f>
        <v>44315</v>
      </c>
      <c r="C29" s="65">
        <f>VLOOKUP($A29,'Return Data'!$B$7:$R$2843,4,0)</f>
        <v>19.076599999999999</v>
      </c>
      <c r="D29" s="65">
        <f>VLOOKUP($A29,'Return Data'!$B$7:$R$2843,9,0)</f>
        <v>10.0596</v>
      </c>
      <c r="E29" s="66">
        <f t="shared" si="0"/>
        <v>11</v>
      </c>
      <c r="F29" s="65">
        <f>VLOOKUP($A29,'Return Data'!$B$7:$R$2843,10,0)</f>
        <v>-1.4383999999999999</v>
      </c>
      <c r="G29" s="66">
        <f t="shared" si="1"/>
        <v>17</v>
      </c>
      <c r="H29" s="65">
        <f>VLOOKUP($A29,'Return Data'!$B$7:$R$2843,11,0)</f>
        <v>1.1833</v>
      </c>
      <c r="I29" s="66">
        <f t="shared" si="2"/>
        <v>15</v>
      </c>
      <c r="J29" s="65">
        <f>VLOOKUP($A29,'Return Data'!$B$7:$R$2843,12,0)</f>
        <v>3.0236999999999998</v>
      </c>
      <c r="K29" s="66">
        <f t="shared" si="3"/>
        <v>6</v>
      </c>
      <c r="L29" s="65">
        <f>VLOOKUP($A29,'Return Data'!$B$7:$R$2843,13,0)</f>
        <v>6.8867000000000003</v>
      </c>
      <c r="M29" s="66">
        <f t="shared" si="4"/>
        <v>2</v>
      </c>
      <c r="N29" s="65">
        <f>VLOOKUP($A29,'Return Data'!$B$7:$R$2843,17,0)</f>
        <v>12.0586</v>
      </c>
      <c r="O29" s="66">
        <f t="shared" si="5"/>
        <v>1</v>
      </c>
      <c r="P29" s="65">
        <f>VLOOKUP($A29,'Return Data'!$B$7:$R$2843,14,0)</f>
        <v>11.468</v>
      </c>
      <c r="Q29" s="66">
        <f t="shared" si="6"/>
        <v>2</v>
      </c>
      <c r="R29" s="65">
        <f>VLOOKUP($A29,'Return Data'!$B$7:$R$2843,16,0)</f>
        <v>10.227399999999999</v>
      </c>
      <c r="S29" s="67">
        <f t="shared" si="7"/>
        <v>1</v>
      </c>
    </row>
    <row r="30" spans="1:19" x14ac:dyDescent="0.3">
      <c r="A30" s="82" t="s">
        <v>873</v>
      </c>
      <c r="B30" s="64">
        <f>VLOOKUP($A30,'Return Data'!$B$7:$R$2843,3,0)</f>
        <v>44315</v>
      </c>
      <c r="C30" s="65">
        <f>VLOOKUP($A30,'Return Data'!$B$7:$R$2843,4,0)</f>
        <v>35.696199999999997</v>
      </c>
      <c r="D30" s="65">
        <f>VLOOKUP($A30,'Return Data'!$B$7:$R$2843,9,0)</f>
        <v>8.7592999999999996</v>
      </c>
      <c r="E30" s="66">
        <f t="shared" si="0"/>
        <v>15</v>
      </c>
      <c r="F30" s="65">
        <f>VLOOKUP($A30,'Return Data'!$B$7:$R$2843,10,0)</f>
        <v>-2.4584000000000001</v>
      </c>
      <c r="G30" s="66">
        <f t="shared" si="1"/>
        <v>23</v>
      </c>
      <c r="H30" s="65">
        <f>VLOOKUP($A30,'Return Data'!$B$7:$R$2843,11,0)</f>
        <v>0.56620000000000004</v>
      </c>
      <c r="I30" s="66">
        <f t="shared" si="2"/>
        <v>23</v>
      </c>
      <c r="J30" s="65">
        <f>VLOOKUP($A30,'Return Data'!$B$7:$R$2843,12,0)</f>
        <v>1.8540000000000001</v>
      </c>
      <c r="K30" s="66">
        <f t="shared" si="3"/>
        <v>19</v>
      </c>
      <c r="L30" s="65">
        <f>VLOOKUP($A30,'Return Data'!$B$7:$R$2843,13,0)</f>
        <v>6.0766999999999998</v>
      </c>
      <c r="M30" s="66">
        <f t="shared" si="4"/>
        <v>9</v>
      </c>
      <c r="N30" s="65">
        <f>VLOOKUP($A30,'Return Data'!$B$7:$R$2843,17,0)</f>
        <v>11.9328</v>
      </c>
      <c r="O30" s="66">
        <f t="shared" si="5"/>
        <v>2</v>
      </c>
      <c r="P30" s="65">
        <f>VLOOKUP($A30,'Return Data'!$B$7:$R$2843,14,0)</f>
        <v>12.0974</v>
      </c>
      <c r="Q30" s="66">
        <f t="shared" si="6"/>
        <v>1</v>
      </c>
      <c r="R30" s="65">
        <f>VLOOKUP($A30,'Return Data'!$B$7:$R$2843,16,0)</f>
        <v>6.8692000000000002</v>
      </c>
      <c r="S30" s="67">
        <f t="shared" si="7"/>
        <v>24</v>
      </c>
    </row>
    <row r="31" spans="1:19" x14ac:dyDescent="0.3">
      <c r="A31" s="82" t="s">
        <v>874</v>
      </c>
      <c r="B31" s="64">
        <f>VLOOKUP($A31,'Return Data'!$B$7:$R$2843,3,0)</f>
        <v>44315</v>
      </c>
      <c r="C31" s="65">
        <f>VLOOKUP($A31,'Return Data'!$B$7:$R$2843,4,0)</f>
        <v>49.537700000000001</v>
      </c>
      <c r="D31" s="65">
        <f>VLOOKUP($A31,'Return Data'!$B$7:$R$2843,9,0)</f>
        <v>9.4266000000000005</v>
      </c>
      <c r="E31" s="66">
        <f t="shared" si="0"/>
        <v>13</v>
      </c>
      <c r="F31" s="65">
        <f>VLOOKUP($A31,'Return Data'!$B$7:$R$2843,10,0)</f>
        <v>-2.4340000000000002</v>
      </c>
      <c r="G31" s="66">
        <f t="shared" si="1"/>
        <v>22</v>
      </c>
      <c r="H31" s="65">
        <f>VLOOKUP($A31,'Return Data'!$B$7:$R$2843,11,0)</f>
        <v>0.60750000000000004</v>
      </c>
      <c r="I31" s="66">
        <f t="shared" si="2"/>
        <v>22</v>
      </c>
      <c r="J31" s="65">
        <f>VLOOKUP($A31,'Return Data'!$B$7:$R$2843,12,0)</f>
        <v>2.1377000000000002</v>
      </c>
      <c r="K31" s="66">
        <f t="shared" si="3"/>
        <v>15</v>
      </c>
      <c r="L31" s="65">
        <f>VLOOKUP($A31,'Return Data'!$B$7:$R$2843,13,0)</f>
        <v>5.3471000000000002</v>
      </c>
      <c r="M31" s="66">
        <f t="shared" si="4"/>
        <v>12</v>
      </c>
      <c r="N31" s="65">
        <f>VLOOKUP($A31,'Return Data'!$B$7:$R$2843,17,0)</f>
        <v>10.5794</v>
      </c>
      <c r="O31" s="66">
        <f t="shared" si="5"/>
        <v>10</v>
      </c>
      <c r="P31" s="65">
        <f>VLOOKUP($A31,'Return Data'!$B$7:$R$2843,14,0)</f>
        <v>10.2881</v>
      </c>
      <c r="Q31" s="66">
        <f t="shared" si="6"/>
        <v>7</v>
      </c>
      <c r="R31" s="65">
        <f>VLOOKUP($A31,'Return Data'!$B$7:$R$2843,16,0)</f>
        <v>8.1780000000000008</v>
      </c>
      <c r="S31" s="67">
        <f t="shared" si="7"/>
        <v>16</v>
      </c>
    </row>
    <row r="32" spans="1:19" x14ac:dyDescent="0.3">
      <c r="A32" s="82" t="s">
        <v>718</v>
      </c>
      <c r="B32" s="64">
        <f>VLOOKUP($A32,'Return Data'!$B$7:$R$2843,3,0)</f>
        <v>44315</v>
      </c>
      <c r="C32" s="65">
        <f>VLOOKUP($A32,'Return Data'!$B$7:$R$2843,4,0)</f>
        <v>21.9785</v>
      </c>
      <c r="D32" s="65">
        <f>VLOOKUP($A32,'Return Data'!$B$7:$R$2843,9,0)</f>
        <v>9.9283000000000001</v>
      </c>
      <c r="E32" s="66">
        <f t="shared" si="0"/>
        <v>12</v>
      </c>
      <c r="F32" s="65">
        <f>VLOOKUP($A32,'Return Data'!$B$7:$R$2843,10,0)</f>
        <v>-2.33</v>
      </c>
      <c r="G32" s="66">
        <f t="shared" si="1"/>
        <v>21</v>
      </c>
      <c r="H32" s="65">
        <f>VLOOKUP($A32,'Return Data'!$B$7:$R$2843,11,0)</f>
        <v>0.7621</v>
      </c>
      <c r="I32" s="66">
        <f t="shared" si="2"/>
        <v>21</v>
      </c>
      <c r="J32" s="65">
        <f>VLOOKUP($A32,'Return Data'!$B$7:$R$2843,12,0)</f>
        <v>2.0156000000000001</v>
      </c>
      <c r="K32" s="66">
        <f t="shared" si="3"/>
        <v>17</v>
      </c>
      <c r="L32" s="65">
        <f>VLOOKUP($A32,'Return Data'!$B$7:$R$2843,13,0)</f>
        <v>4.8803000000000001</v>
      </c>
      <c r="M32" s="66">
        <f t="shared" si="4"/>
        <v>19</v>
      </c>
      <c r="N32" s="65">
        <f>VLOOKUP($A32,'Return Data'!$B$7:$R$2843,17,0)</f>
        <v>9.68</v>
      </c>
      <c r="O32" s="66">
        <f t="shared" si="5"/>
        <v>17</v>
      </c>
      <c r="P32" s="65">
        <f>VLOOKUP($A32,'Return Data'!$B$7:$R$2843,14,0)</f>
        <v>9.6071000000000009</v>
      </c>
      <c r="Q32" s="66">
        <f t="shared" si="6"/>
        <v>16</v>
      </c>
      <c r="R32" s="65">
        <f>VLOOKUP($A32,'Return Data'!$B$7:$R$2843,16,0)</f>
        <v>8.0907</v>
      </c>
      <c r="S32" s="67">
        <f t="shared" si="7"/>
        <v>17</v>
      </c>
    </row>
    <row r="33" spans="1:19" x14ac:dyDescent="0.3">
      <c r="A33" s="82" t="s">
        <v>719</v>
      </c>
      <c r="B33" s="64">
        <f>VLOOKUP($A33,'Return Data'!$B$7:$R$2843,3,0)</f>
        <v>44315</v>
      </c>
      <c r="C33" s="65">
        <f>VLOOKUP($A33,'Return Data'!$B$7:$R$2843,4,0)</f>
        <v>22.358000000000001</v>
      </c>
      <c r="D33" s="65">
        <f>VLOOKUP($A33,'Return Data'!$B$7:$R$2843,9,0)</f>
        <v>10.560600000000001</v>
      </c>
      <c r="E33" s="66">
        <f t="shared" si="0"/>
        <v>7</v>
      </c>
      <c r="F33" s="65">
        <f>VLOOKUP($A33,'Return Data'!$B$7:$R$2843,10,0)</f>
        <v>-1.5018</v>
      </c>
      <c r="G33" s="66">
        <f t="shared" si="1"/>
        <v>19</v>
      </c>
      <c r="H33" s="65">
        <f>VLOOKUP($A33,'Return Data'!$B$7:$R$2843,11,0)</f>
        <v>1.1774</v>
      </c>
      <c r="I33" s="66">
        <f t="shared" si="2"/>
        <v>16</v>
      </c>
      <c r="J33" s="65">
        <f>VLOOKUP($A33,'Return Data'!$B$7:$R$2843,12,0)</f>
        <v>2.2946</v>
      </c>
      <c r="K33" s="66">
        <f t="shared" si="3"/>
        <v>14</v>
      </c>
      <c r="L33" s="65">
        <f>VLOOKUP($A33,'Return Data'!$B$7:$R$2843,13,0)</f>
        <v>5.1048</v>
      </c>
      <c r="M33" s="66">
        <f t="shared" si="4"/>
        <v>16</v>
      </c>
      <c r="N33" s="65">
        <f>VLOOKUP($A33,'Return Data'!$B$7:$R$2843,17,0)</f>
        <v>10.0943</v>
      </c>
      <c r="O33" s="66">
        <f t="shared" si="5"/>
        <v>14</v>
      </c>
      <c r="P33" s="65">
        <f>VLOOKUP($A33,'Return Data'!$B$7:$R$2843,14,0)</f>
        <v>9.9616000000000007</v>
      </c>
      <c r="Q33" s="66">
        <f t="shared" si="6"/>
        <v>12</v>
      </c>
      <c r="R33" s="65">
        <f>VLOOKUP($A33,'Return Data'!$B$7:$R$2843,16,0)</f>
        <v>8.032</v>
      </c>
      <c r="S33" s="67">
        <f t="shared" si="7"/>
        <v>18</v>
      </c>
    </row>
    <row r="34" spans="1:19" x14ac:dyDescent="0.3">
      <c r="A34" s="82" t="s">
        <v>720</v>
      </c>
      <c r="B34" s="64">
        <f>VLOOKUP($A34,'Return Data'!$B$7:$R$2843,3,0)</f>
        <v>44315</v>
      </c>
      <c r="C34" s="65">
        <f>VLOOKUP($A34,'Return Data'!$B$7:$R$2843,4,0)</f>
        <v>203.9511</v>
      </c>
      <c r="D34" s="65">
        <f>VLOOKUP($A34,'Return Data'!$B$7:$R$2843,9,0)</f>
        <v>10.8904</v>
      </c>
      <c r="E34" s="66">
        <f t="shared" si="0"/>
        <v>6</v>
      </c>
      <c r="F34" s="65">
        <f>VLOOKUP($A34,'Return Data'!$B$7:$R$2843,10,0)</f>
        <v>1.1086</v>
      </c>
      <c r="G34" s="66">
        <f t="shared" si="1"/>
        <v>5</v>
      </c>
      <c r="H34" s="65">
        <f>VLOOKUP($A34,'Return Data'!$B$7:$R$2843,11,0)</f>
        <v>2.3087</v>
      </c>
      <c r="I34" s="66">
        <f t="shared" si="2"/>
        <v>6</v>
      </c>
      <c r="J34" s="65">
        <f>VLOOKUP($A34,'Return Data'!$B$7:$R$2843,12,0)</f>
        <v>2.5287999999999999</v>
      </c>
      <c r="K34" s="66">
        <f t="shared" si="3"/>
        <v>12</v>
      </c>
      <c r="L34" s="65">
        <f>VLOOKUP($A34,'Return Data'!$B$7:$R$2843,13,0)</f>
        <v>3.7345000000000002</v>
      </c>
      <c r="M34" s="66">
        <f t="shared" si="4"/>
        <v>24</v>
      </c>
      <c r="N34" s="65">
        <f>VLOOKUP($A34,'Return Data'!$B$7:$R$2843,17,0)</f>
        <v>9.2848000000000006</v>
      </c>
      <c r="O34" s="66">
        <f t="shared" si="5"/>
        <v>18</v>
      </c>
      <c r="P34" s="65">
        <f>VLOOKUP($A34,'Return Data'!$B$7:$R$2843,14,0)</f>
        <v>8.9116</v>
      </c>
      <c r="Q34" s="66">
        <f t="shared" si="6"/>
        <v>18</v>
      </c>
      <c r="R34" s="65">
        <f>VLOOKUP($A34,'Return Data'!$B$7:$R$2843,16,0)</f>
        <v>7.1471</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8.885233333333332</v>
      </c>
      <c r="E36" s="88"/>
      <c r="F36" s="89">
        <f>AVERAGE(F8:F34)</f>
        <v>-0.49827777777777782</v>
      </c>
      <c r="G36" s="88"/>
      <c r="H36" s="89">
        <f>AVERAGE(H8:H34)</f>
        <v>1.4778666666666669</v>
      </c>
      <c r="I36" s="88"/>
      <c r="J36" s="89">
        <f>AVERAGE(J8:J34)</f>
        <v>2.3994777777777783</v>
      </c>
      <c r="K36" s="88"/>
      <c r="L36" s="89">
        <f>AVERAGE(L8:L34)</f>
        <v>5.2891037037037041</v>
      </c>
      <c r="M36" s="88"/>
      <c r="N36" s="89">
        <f>AVERAGE(N8:N34)</f>
        <v>9.9281518518518528</v>
      </c>
      <c r="O36" s="88"/>
      <c r="P36" s="89">
        <f>AVERAGE(P8:P34)</f>
        <v>9.5105111111111089</v>
      </c>
      <c r="Q36" s="88"/>
      <c r="R36" s="89">
        <f>AVERAGE(R8:R34)</f>
        <v>8.2892851851851859</v>
      </c>
      <c r="S36" s="90"/>
    </row>
    <row r="37" spans="1:19" x14ac:dyDescent="0.3">
      <c r="A37" s="87" t="s">
        <v>28</v>
      </c>
      <c r="B37" s="88"/>
      <c r="C37" s="88"/>
      <c r="D37" s="89">
        <f>MIN(D8:D34)</f>
        <v>4.2630999999999997</v>
      </c>
      <c r="E37" s="88"/>
      <c r="F37" s="89">
        <f>MIN(F8:F34)</f>
        <v>-4.2778</v>
      </c>
      <c r="G37" s="88"/>
      <c r="H37" s="89">
        <f>MIN(H8:H34)</f>
        <v>-0.96779999999999999</v>
      </c>
      <c r="I37" s="88"/>
      <c r="J37" s="89">
        <f>MIN(J8:J34)</f>
        <v>3.1600000000000003E-2</v>
      </c>
      <c r="K37" s="88"/>
      <c r="L37" s="89">
        <f>MIN(L8:L34)</f>
        <v>3.0213999999999999</v>
      </c>
      <c r="M37" s="88"/>
      <c r="N37" s="89">
        <f>MIN(N8:N34)</f>
        <v>6.9161999999999999</v>
      </c>
      <c r="O37" s="88"/>
      <c r="P37" s="89">
        <f>MIN(P8:P34)</f>
        <v>7.6139999999999999</v>
      </c>
      <c r="Q37" s="88"/>
      <c r="R37" s="89">
        <f>MIN(R8:R34)</f>
        <v>6.3135000000000003</v>
      </c>
      <c r="S37" s="90"/>
    </row>
    <row r="38" spans="1:19" ht="15" thickBot="1" x14ac:dyDescent="0.35">
      <c r="A38" s="91" t="s">
        <v>29</v>
      </c>
      <c r="B38" s="92"/>
      <c r="C38" s="92"/>
      <c r="D38" s="93">
        <f>MAX(D8:D34)</f>
        <v>17.867599999999999</v>
      </c>
      <c r="E38" s="92"/>
      <c r="F38" s="93">
        <f>MAX(F8:F34)</f>
        <v>6.0286999999999997</v>
      </c>
      <c r="G38" s="92"/>
      <c r="H38" s="93">
        <f>MAX(H8:H34)</f>
        <v>5.5849000000000002</v>
      </c>
      <c r="I38" s="92"/>
      <c r="J38" s="93">
        <f>MAX(J8:J34)</f>
        <v>6.9386000000000001</v>
      </c>
      <c r="K38" s="92"/>
      <c r="L38" s="93">
        <f>MAX(L8:L34)</f>
        <v>9.0777000000000001</v>
      </c>
      <c r="M38" s="92"/>
      <c r="N38" s="93">
        <f>MAX(N8:N34)</f>
        <v>12.0586</v>
      </c>
      <c r="O38" s="92"/>
      <c r="P38" s="93">
        <f>MAX(P8:P34)</f>
        <v>12.0974</v>
      </c>
      <c r="Q38" s="92"/>
      <c r="R38" s="93">
        <f>MAX(R8:R34)</f>
        <v>10.227399999999999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1607</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568</v>
      </c>
      <c r="B8" s="64">
        <f>VLOOKUP($A8,'Return Data'!$B$7:$R$2843,3,0)</f>
        <v>44315</v>
      </c>
      <c r="C8" s="65">
        <f>VLOOKUP($A8,'Return Data'!$B$7:$R$2843,4,0)</f>
        <v>291.8417</v>
      </c>
      <c r="D8" s="65">
        <f>VLOOKUP($A8,'Return Data'!$B$7:$R$2843,9,0)</f>
        <v>9.3597999999999999</v>
      </c>
      <c r="E8" s="66">
        <f t="shared" ref="E8:E25" si="0">RANK(D8,D$8:D$25,0)</f>
        <v>5</v>
      </c>
      <c r="F8" s="65">
        <f>VLOOKUP($A8,'Return Data'!$B$7:$R$2843,10,0)</f>
        <v>3.4927000000000001</v>
      </c>
      <c r="G8" s="66">
        <f t="shared" ref="G8:G25" si="1">RANK(F8,F$8:F$25,0)</f>
        <v>10</v>
      </c>
      <c r="H8" s="65">
        <f>VLOOKUP($A8,'Return Data'!$B$7:$R$2843,11,0)</f>
        <v>3.9695999999999998</v>
      </c>
      <c r="I8" s="66">
        <f t="shared" ref="I8:I25" si="2">RANK(H8,H$8:H$25,0)</f>
        <v>11</v>
      </c>
      <c r="J8" s="65">
        <f>VLOOKUP($A8,'Return Data'!$B$7:$R$2843,12,0)</f>
        <v>5.0449000000000002</v>
      </c>
      <c r="K8" s="66">
        <f t="shared" ref="K8:K25" si="3">RANK(J8,J$8:J$25,0)</f>
        <v>9</v>
      </c>
      <c r="L8" s="65">
        <f>VLOOKUP($A8,'Return Data'!$B$7:$R$2843,13,0)</f>
        <v>9.0412999999999997</v>
      </c>
      <c r="M8" s="66">
        <f t="shared" ref="M8:M25" si="4">RANK(L8,L$8:L$25,0)</f>
        <v>7</v>
      </c>
      <c r="N8" s="65">
        <f>VLOOKUP($A8,'Return Data'!$B$7:$R$2843,17,0)</f>
        <v>9.7820999999999998</v>
      </c>
      <c r="O8" s="66">
        <f t="shared" ref="O8:O23" si="5">RANK(N8,N$8:N$25,0)</f>
        <v>6</v>
      </c>
      <c r="P8" s="65">
        <f>VLOOKUP($A8,'Return Data'!$B$7:$R$2843,14,0)</f>
        <v>9.2181999999999995</v>
      </c>
      <c r="Q8" s="66">
        <f t="shared" ref="Q8:Q23" si="6">RANK(P8,P$8:P$25,0)</f>
        <v>7</v>
      </c>
      <c r="R8" s="65">
        <f>VLOOKUP($A8,'Return Data'!$B$7:$R$2843,16,0)</f>
        <v>9.4608000000000008</v>
      </c>
      <c r="S8" s="67">
        <f t="shared" ref="S8:S25" si="7">RANK(R8,R$8:R$25,0)</f>
        <v>1</v>
      </c>
    </row>
    <row r="9" spans="1:19" x14ac:dyDescent="0.3">
      <c r="A9" s="82" t="s">
        <v>569</v>
      </c>
      <c r="B9" s="64">
        <f>VLOOKUP($A9,'Return Data'!$B$7:$R$2843,3,0)</f>
        <v>44315</v>
      </c>
      <c r="C9" s="65">
        <f>VLOOKUP($A9,'Return Data'!$B$7:$R$2843,4,0)</f>
        <v>2109.7867000000001</v>
      </c>
      <c r="D9" s="65">
        <f>VLOOKUP($A9,'Return Data'!$B$7:$R$2843,9,0)</f>
        <v>7.6440000000000001</v>
      </c>
      <c r="E9" s="66">
        <f t="shared" si="0"/>
        <v>14</v>
      </c>
      <c r="F9" s="65">
        <f>VLOOKUP($A9,'Return Data'!$B$7:$R$2843,10,0)</f>
        <v>4.9261999999999997</v>
      </c>
      <c r="G9" s="66">
        <f t="shared" si="1"/>
        <v>2</v>
      </c>
      <c r="H9" s="65">
        <f>VLOOKUP($A9,'Return Data'!$B$7:$R$2843,11,0)</f>
        <v>4.3002000000000002</v>
      </c>
      <c r="I9" s="66">
        <f t="shared" si="2"/>
        <v>4</v>
      </c>
      <c r="J9" s="65">
        <f>VLOOKUP($A9,'Return Data'!$B$7:$R$2843,12,0)</f>
        <v>5.0655999999999999</v>
      </c>
      <c r="K9" s="66">
        <f t="shared" si="3"/>
        <v>7</v>
      </c>
      <c r="L9" s="65">
        <f>VLOOKUP($A9,'Return Data'!$B$7:$R$2843,13,0)</f>
        <v>8.3703000000000003</v>
      </c>
      <c r="M9" s="66">
        <f t="shared" si="4"/>
        <v>13</v>
      </c>
      <c r="N9" s="65">
        <f>VLOOKUP($A9,'Return Data'!$B$7:$R$2843,17,0)</f>
        <v>9.3233999999999995</v>
      </c>
      <c r="O9" s="66">
        <f t="shared" si="5"/>
        <v>11</v>
      </c>
      <c r="P9" s="65">
        <f>VLOOKUP($A9,'Return Data'!$B$7:$R$2843,14,0)</f>
        <v>9.1339000000000006</v>
      </c>
      <c r="Q9" s="66">
        <f t="shared" si="6"/>
        <v>9</v>
      </c>
      <c r="R9" s="65">
        <f>VLOOKUP($A9,'Return Data'!$B$7:$R$2843,16,0)</f>
        <v>8.7041000000000004</v>
      </c>
      <c r="S9" s="67">
        <f t="shared" si="7"/>
        <v>11</v>
      </c>
    </row>
    <row r="10" spans="1:19" x14ac:dyDescent="0.3">
      <c r="A10" s="82" t="s">
        <v>571</v>
      </c>
      <c r="B10" s="64">
        <f>VLOOKUP($A10,'Return Data'!$B$7:$R$2843,3,0)</f>
        <v>44315</v>
      </c>
      <c r="C10" s="65">
        <f>VLOOKUP($A10,'Return Data'!$B$7:$R$2843,4,0)</f>
        <v>19.298200000000001</v>
      </c>
      <c r="D10" s="65">
        <f>VLOOKUP($A10,'Return Data'!$B$7:$R$2843,9,0)</f>
        <v>7.7489999999999997</v>
      </c>
      <c r="E10" s="66">
        <f t="shared" si="0"/>
        <v>12</v>
      </c>
      <c r="F10" s="65">
        <f>VLOOKUP($A10,'Return Data'!$B$7:$R$2843,10,0)</f>
        <v>4.3221999999999996</v>
      </c>
      <c r="G10" s="66">
        <f t="shared" si="1"/>
        <v>6</v>
      </c>
      <c r="H10" s="65">
        <f>VLOOKUP($A10,'Return Data'!$B$7:$R$2843,11,0)</f>
        <v>4.0056000000000003</v>
      </c>
      <c r="I10" s="66">
        <f t="shared" si="2"/>
        <v>10</v>
      </c>
      <c r="J10" s="65">
        <f>VLOOKUP($A10,'Return Data'!$B$7:$R$2843,12,0)</f>
        <v>4.8156999999999996</v>
      </c>
      <c r="K10" s="66">
        <f t="shared" si="3"/>
        <v>10</v>
      </c>
      <c r="L10" s="65">
        <f>VLOOKUP($A10,'Return Data'!$B$7:$R$2843,13,0)</f>
        <v>8.3244000000000007</v>
      </c>
      <c r="M10" s="66">
        <f t="shared" si="4"/>
        <v>14</v>
      </c>
      <c r="N10" s="65">
        <f>VLOOKUP($A10,'Return Data'!$B$7:$R$2843,17,0)</f>
        <v>9.7079000000000004</v>
      </c>
      <c r="O10" s="66">
        <f t="shared" si="5"/>
        <v>9</v>
      </c>
      <c r="P10" s="65">
        <f>VLOOKUP($A10,'Return Data'!$B$7:$R$2843,14,0)</f>
        <v>9.1645000000000003</v>
      </c>
      <c r="Q10" s="66">
        <f t="shared" si="6"/>
        <v>8</v>
      </c>
      <c r="R10" s="65">
        <f>VLOOKUP($A10,'Return Data'!$B$7:$R$2843,16,0)</f>
        <v>9.0015999999999998</v>
      </c>
      <c r="S10" s="67">
        <f t="shared" si="7"/>
        <v>3</v>
      </c>
    </row>
    <row r="11" spans="1:19" x14ac:dyDescent="0.3">
      <c r="A11" s="82" t="s">
        <v>573</v>
      </c>
      <c r="B11" s="64">
        <f>VLOOKUP($A11,'Return Data'!$B$7:$R$2843,3,0)</f>
        <v>44315</v>
      </c>
      <c r="C11" s="65">
        <f>VLOOKUP($A11,'Return Data'!$B$7:$R$2843,4,0)</f>
        <v>19.5945</v>
      </c>
      <c r="D11" s="65">
        <f>VLOOKUP($A11,'Return Data'!$B$7:$R$2843,9,0)</f>
        <v>8.6432000000000002</v>
      </c>
      <c r="E11" s="66">
        <f t="shared" si="0"/>
        <v>7</v>
      </c>
      <c r="F11" s="65">
        <f>VLOOKUP($A11,'Return Data'!$B$7:$R$2843,10,0)</f>
        <v>2.1326000000000001</v>
      </c>
      <c r="G11" s="66">
        <f t="shared" si="1"/>
        <v>15</v>
      </c>
      <c r="H11" s="65">
        <f>VLOOKUP($A11,'Return Data'!$B$7:$R$2843,11,0)</f>
        <v>2.8757000000000001</v>
      </c>
      <c r="I11" s="66">
        <f t="shared" si="2"/>
        <v>16</v>
      </c>
      <c r="J11" s="65">
        <f>VLOOKUP($A11,'Return Data'!$B$7:$R$2843,12,0)</f>
        <v>4.3731</v>
      </c>
      <c r="K11" s="66">
        <f t="shared" si="3"/>
        <v>13</v>
      </c>
      <c r="L11" s="65">
        <f>VLOOKUP($A11,'Return Data'!$B$7:$R$2843,13,0)</f>
        <v>9.6176999999999992</v>
      </c>
      <c r="M11" s="66">
        <f t="shared" si="4"/>
        <v>3</v>
      </c>
      <c r="N11" s="65">
        <f>VLOOKUP($A11,'Return Data'!$B$7:$R$2843,17,0)</f>
        <v>11.8515</v>
      </c>
      <c r="O11" s="66">
        <f t="shared" si="5"/>
        <v>1</v>
      </c>
      <c r="P11" s="65">
        <f>VLOOKUP($A11,'Return Data'!$B$7:$R$2843,14,0)</f>
        <v>10.5314</v>
      </c>
      <c r="Q11" s="66">
        <f t="shared" si="6"/>
        <v>1</v>
      </c>
      <c r="R11" s="65">
        <f>VLOOKUP($A11,'Return Data'!$B$7:$R$2843,16,0)</f>
        <v>9.2162000000000006</v>
      </c>
      <c r="S11" s="67">
        <f t="shared" si="7"/>
        <v>2</v>
      </c>
    </row>
    <row r="12" spans="1:19" x14ac:dyDescent="0.3">
      <c r="A12" s="82" t="s">
        <v>576</v>
      </c>
      <c r="B12" s="64">
        <f>VLOOKUP($A12,'Return Data'!$B$7:$R$2843,3,0)</f>
        <v>44315</v>
      </c>
      <c r="C12" s="65">
        <f>VLOOKUP($A12,'Return Data'!$B$7:$R$2843,4,0)</f>
        <v>18.154599999999999</v>
      </c>
      <c r="D12" s="65">
        <f>VLOOKUP($A12,'Return Data'!$B$7:$R$2843,9,0)</f>
        <v>9.4550999999999998</v>
      </c>
      <c r="E12" s="66">
        <f t="shared" si="0"/>
        <v>4</v>
      </c>
      <c r="F12" s="65">
        <f>VLOOKUP($A12,'Return Data'!$B$7:$R$2843,10,0)</f>
        <v>4.5564</v>
      </c>
      <c r="G12" s="66">
        <f t="shared" si="1"/>
        <v>4</v>
      </c>
      <c r="H12" s="65">
        <f>VLOOKUP($A12,'Return Data'!$B$7:$R$2843,11,0)</f>
        <v>4.2828999999999997</v>
      </c>
      <c r="I12" s="66">
        <f t="shared" si="2"/>
        <v>5</v>
      </c>
      <c r="J12" s="65">
        <f>VLOOKUP($A12,'Return Data'!$B$7:$R$2843,12,0)</f>
        <v>4.6473000000000004</v>
      </c>
      <c r="K12" s="66">
        <f t="shared" si="3"/>
        <v>12</v>
      </c>
      <c r="L12" s="65">
        <f>VLOOKUP($A12,'Return Data'!$B$7:$R$2843,13,0)</f>
        <v>7.3658999999999999</v>
      </c>
      <c r="M12" s="66">
        <f t="shared" si="4"/>
        <v>15</v>
      </c>
      <c r="N12" s="65">
        <f>VLOOKUP($A12,'Return Data'!$B$7:$R$2843,17,0)</f>
        <v>9.2820999999999998</v>
      </c>
      <c r="O12" s="66">
        <f t="shared" si="5"/>
        <v>12</v>
      </c>
      <c r="P12" s="65">
        <f>VLOOKUP($A12,'Return Data'!$B$7:$R$2843,14,0)</f>
        <v>9.4413</v>
      </c>
      <c r="Q12" s="66">
        <f t="shared" si="6"/>
        <v>4</v>
      </c>
      <c r="R12" s="65">
        <f>VLOOKUP($A12,'Return Data'!$B$7:$R$2843,16,0)</f>
        <v>8.8707999999999991</v>
      </c>
      <c r="S12" s="67">
        <f t="shared" si="7"/>
        <v>8</v>
      </c>
    </row>
    <row r="13" spans="1:19" x14ac:dyDescent="0.3">
      <c r="A13" s="82" t="s">
        <v>577</v>
      </c>
      <c r="B13" s="64">
        <f>VLOOKUP($A13,'Return Data'!$B$7:$R$2843,3,0)</f>
        <v>44315</v>
      </c>
      <c r="C13" s="65">
        <f>VLOOKUP($A13,'Return Data'!$B$7:$R$2843,4,0)</f>
        <v>18.363199999999999</v>
      </c>
      <c r="D13" s="65">
        <f>VLOOKUP($A13,'Return Data'!$B$7:$R$2843,9,0)</f>
        <v>7.8498000000000001</v>
      </c>
      <c r="E13" s="66">
        <f t="shared" si="0"/>
        <v>11</v>
      </c>
      <c r="F13" s="65">
        <f>VLOOKUP($A13,'Return Data'!$B$7:$R$2843,10,0)</f>
        <v>2.8826000000000001</v>
      </c>
      <c r="G13" s="66">
        <f t="shared" si="1"/>
        <v>14</v>
      </c>
      <c r="H13" s="65">
        <f>VLOOKUP($A13,'Return Data'!$B$7:$R$2843,11,0)</f>
        <v>4.2092999999999998</v>
      </c>
      <c r="I13" s="66">
        <f t="shared" si="2"/>
        <v>7</v>
      </c>
      <c r="J13" s="65">
        <f>VLOOKUP($A13,'Return Data'!$B$7:$R$2843,12,0)</f>
        <v>5.6062000000000003</v>
      </c>
      <c r="K13" s="66">
        <f t="shared" si="3"/>
        <v>1</v>
      </c>
      <c r="L13" s="65">
        <f>VLOOKUP($A13,'Return Data'!$B$7:$R$2843,13,0)</f>
        <v>9.9361999999999995</v>
      </c>
      <c r="M13" s="66">
        <f t="shared" si="4"/>
        <v>2</v>
      </c>
      <c r="N13" s="65">
        <f>VLOOKUP($A13,'Return Data'!$B$7:$R$2843,17,0)</f>
        <v>9.7163000000000004</v>
      </c>
      <c r="O13" s="66">
        <f t="shared" si="5"/>
        <v>8</v>
      </c>
      <c r="P13" s="65">
        <f>VLOOKUP($A13,'Return Data'!$B$7:$R$2843,14,0)</f>
        <v>9.2233999999999998</v>
      </c>
      <c r="Q13" s="66">
        <f t="shared" si="6"/>
        <v>6</v>
      </c>
      <c r="R13" s="65">
        <f>VLOOKUP($A13,'Return Data'!$B$7:$R$2843,16,0)</f>
        <v>8.9389000000000003</v>
      </c>
      <c r="S13" s="67">
        <f t="shared" si="7"/>
        <v>5</v>
      </c>
    </row>
    <row r="14" spans="1:19" x14ac:dyDescent="0.3">
      <c r="A14" s="82" t="s">
        <v>580</v>
      </c>
      <c r="B14" s="64">
        <f>VLOOKUP($A14,'Return Data'!$B$7:$R$2843,3,0)</f>
        <v>44315</v>
      </c>
      <c r="C14" s="65">
        <f>VLOOKUP($A14,'Return Data'!$B$7:$R$2843,4,0)</f>
        <v>25.78</v>
      </c>
      <c r="D14" s="65">
        <f>VLOOKUP($A14,'Return Data'!$B$7:$R$2843,9,0)</f>
        <v>7.7087000000000003</v>
      </c>
      <c r="E14" s="66">
        <f t="shared" si="0"/>
        <v>13</v>
      </c>
      <c r="F14" s="65">
        <f>VLOOKUP($A14,'Return Data'!$B$7:$R$2843,10,0)</f>
        <v>3.3995000000000002</v>
      </c>
      <c r="G14" s="66">
        <f t="shared" si="1"/>
        <v>11</v>
      </c>
      <c r="H14" s="65">
        <f>VLOOKUP($A14,'Return Data'!$B$7:$R$2843,11,0)</f>
        <v>4.6906999999999996</v>
      </c>
      <c r="I14" s="66">
        <f t="shared" si="2"/>
        <v>1</v>
      </c>
      <c r="J14" s="65">
        <f>VLOOKUP($A14,'Return Data'!$B$7:$R$2843,12,0)</f>
        <v>5.2611999999999997</v>
      </c>
      <c r="K14" s="66">
        <f t="shared" si="3"/>
        <v>4</v>
      </c>
      <c r="L14" s="65">
        <f>VLOOKUP($A14,'Return Data'!$B$7:$R$2843,13,0)</f>
        <v>9.2720000000000002</v>
      </c>
      <c r="M14" s="66">
        <f t="shared" si="4"/>
        <v>4</v>
      </c>
      <c r="N14" s="65">
        <f>VLOOKUP($A14,'Return Data'!$B$7:$R$2843,17,0)</f>
        <v>9.1979000000000006</v>
      </c>
      <c r="O14" s="66">
        <f t="shared" si="5"/>
        <v>13</v>
      </c>
      <c r="P14" s="65">
        <f>VLOOKUP($A14,'Return Data'!$B$7:$R$2843,14,0)</f>
        <v>8.6155000000000008</v>
      </c>
      <c r="Q14" s="66">
        <f t="shared" si="6"/>
        <v>14</v>
      </c>
      <c r="R14" s="65">
        <f>VLOOKUP($A14,'Return Data'!$B$7:$R$2843,16,0)</f>
        <v>8.9080999999999992</v>
      </c>
      <c r="S14" s="67">
        <f t="shared" si="7"/>
        <v>6</v>
      </c>
    </row>
    <row r="15" spans="1:19" x14ac:dyDescent="0.3">
      <c r="A15" s="82" t="s">
        <v>581</v>
      </c>
      <c r="B15" s="64">
        <f>VLOOKUP($A15,'Return Data'!$B$7:$R$2843,3,0)</f>
        <v>44315</v>
      </c>
      <c r="C15" s="65">
        <f>VLOOKUP($A15,'Return Data'!$B$7:$R$2843,4,0)</f>
        <v>19.664999999999999</v>
      </c>
      <c r="D15" s="65">
        <f>VLOOKUP($A15,'Return Data'!$B$7:$R$2843,9,0)</f>
        <v>8.3734999999999999</v>
      </c>
      <c r="E15" s="66">
        <f t="shared" si="0"/>
        <v>9</v>
      </c>
      <c r="F15" s="65">
        <f>VLOOKUP($A15,'Return Data'!$B$7:$R$2843,10,0)</f>
        <v>5.1482000000000001</v>
      </c>
      <c r="G15" s="66">
        <f t="shared" si="1"/>
        <v>1</v>
      </c>
      <c r="H15" s="65">
        <f>VLOOKUP($A15,'Return Data'!$B$7:$R$2843,11,0)</f>
        <v>4.5110000000000001</v>
      </c>
      <c r="I15" s="66">
        <f t="shared" si="2"/>
        <v>2</v>
      </c>
      <c r="J15" s="65">
        <f>VLOOKUP($A15,'Return Data'!$B$7:$R$2843,12,0)</f>
        <v>5.2717000000000001</v>
      </c>
      <c r="K15" s="66">
        <f t="shared" si="3"/>
        <v>3</v>
      </c>
      <c r="L15" s="65">
        <f>VLOOKUP($A15,'Return Data'!$B$7:$R$2843,13,0)</f>
        <v>9.1584000000000003</v>
      </c>
      <c r="M15" s="66">
        <f t="shared" si="4"/>
        <v>6</v>
      </c>
      <c r="N15" s="65">
        <f>VLOOKUP($A15,'Return Data'!$B$7:$R$2843,17,0)</f>
        <v>10.2753</v>
      </c>
      <c r="O15" s="66">
        <f t="shared" si="5"/>
        <v>3</v>
      </c>
      <c r="P15" s="65">
        <f>VLOOKUP($A15,'Return Data'!$B$7:$R$2843,14,0)</f>
        <v>9.9358000000000004</v>
      </c>
      <c r="Q15" s="66">
        <f t="shared" si="6"/>
        <v>2</v>
      </c>
      <c r="R15" s="65">
        <f>VLOOKUP($A15,'Return Data'!$B$7:$R$2843,16,0)</f>
        <v>8.6508000000000003</v>
      </c>
      <c r="S15" s="67">
        <f t="shared" si="7"/>
        <v>13</v>
      </c>
    </row>
    <row r="16" spans="1:19" x14ac:dyDescent="0.3">
      <c r="A16" s="82" t="s">
        <v>586</v>
      </c>
      <c r="B16" s="64">
        <f>VLOOKUP($A16,'Return Data'!$B$7:$R$2843,3,0)</f>
        <v>44315</v>
      </c>
      <c r="C16" s="65">
        <f>VLOOKUP($A16,'Return Data'!$B$7:$R$2843,4,0)</f>
        <v>1910.38</v>
      </c>
      <c r="D16" s="65">
        <f>VLOOKUP($A16,'Return Data'!$B$7:$R$2843,9,0)</f>
        <v>7.9114000000000004</v>
      </c>
      <c r="E16" s="66">
        <f t="shared" si="0"/>
        <v>10</v>
      </c>
      <c r="F16" s="65">
        <f>VLOOKUP($A16,'Return Data'!$B$7:$R$2843,10,0)</f>
        <v>0.8508</v>
      </c>
      <c r="G16" s="66">
        <f t="shared" si="1"/>
        <v>18</v>
      </c>
      <c r="H16" s="65">
        <f>VLOOKUP($A16,'Return Data'!$B$7:$R$2843,11,0)</f>
        <v>2.0922000000000001</v>
      </c>
      <c r="I16" s="66">
        <f t="shared" si="2"/>
        <v>18</v>
      </c>
      <c r="J16" s="65">
        <f>VLOOKUP($A16,'Return Data'!$B$7:$R$2843,12,0)</f>
        <v>3.5842999999999998</v>
      </c>
      <c r="K16" s="66">
        <f t="shared" si="3"/>
        <v>18</v>
      </c>
      <c r="L16" s="65">
        <f>VLOOKUP($A16,'Return Data'!$B$7:$R$2843,13,0)</f>
        <v>8.6800999999999995</v>
      </c>
      <c r="M16" s="66">
        <f t="shared" si="4"/>
        <v>10</v>
      </c>
      <c r="N16" s="65">
        <f>VLOOKUP($A16,'Return Data'!$B$7:$R$2843,17,0)</f>
        <v>8.6602999999999994</v>
      </c>
      <c r="O16" s="66">
        <f t="shared" si="5"/>
        <v>14</v>
      </c>
      <c r="P16" s="65">
        <f>VLOOKUP($A16,'Return Data'!$B$7:$R$2843,14,0)</f>
        <v>8.5215999999999994</v>
      </c>
      <c r="Q16" s="66">
        <f t="shared" si="6"/>
        <v>15</v>
      </c>
      <c r="R16" s="65">
        <f>VLOOKUP($A16,'Return Data'!$B$7:$R$2843,16,0)</f>
        <v>8.0337999999999994</v>
      </c>
      <c r="S16" s="67">
        <f t="shared" si="7"/>
        <v>16</v>
      </c>
    </row>
    <row r="17" spans="1:19" x14ac:dyDescent="0.3">
      <c r="A17" s="82" t="s">
        <v>588</v>
      </c>
      <c r="B17" s="64">
        <f>VLOOKUP($A17,'Return Data'!$B$7:$R$2843,3,0)</f>
        <v>44315</v>
      </c>
      <c r="C17" s="65">
        <f>VLOOKUP($A17,'Return Data'!$B$7:$R$2843,4,0)</f>
        <v>51.811399999999999</v>
      </c>
      <c r="D17" s="65">
        <f>VLOOKUP($A17,'Return Data'!$B$7:$R$2843,9,0)</f>
        <v>7.3916000000000004</v>
      </c>
      <c r="E17" s="66">
        <f t="shared" si="0"/>
        <v>15</v>
      </c>
      <c r="F17" s="65">
        <f>VLOOKUP($A17,'Return Data'!$B$7:$R$2843,10,0)</f>
        <v>1.8076000000000001</v>
      </c>
      <c r="G17" s="66">
        <f t="shared" si="1"/>
        <v>17</v>
      </c>
      <c r="H17" s="65">
        <f>VLOOKUP($A17,'Return Data'!$B$7:$R$2843,11,0)</f>
        <v>3.4159000000000002</v>
      </c>
      <c r="I17" s="66">
        <f t="shared" si="2"/>
        <v>13</v>
      </c>
      <c r="J17" s="65">
        <f>VLOOKUP($A17,'Return Data'!$B$7:$R$2843,12,0)</f>
        <v>4.7081999999999997</v>
      </c>
      <c r="K17" s="66">
        <f t="shared" si="3"/>
        <v>11</v>
      </c>
      <c r="L17" s="65">
        <f>VLOOKUP($A17,'Return Data'!$B$7:$R$2843,13,0)</f>
        <v>9.2673000000000005</v>
      </c>
      <c r="M17" s="66">
        <f t="shared" si="4"/>
        <v>5</v>
      </c>
      <c r="N17" s="65">
        <f>VLOOKUP($A17,'Return Data'!$B$7:$R$2843,17,0)</f>
        <v>9.7805</v>
      </c>
      <c r="O17" s="66">
        <f t="shared" si="5"/>
        <v>7</v>
      </c>
      <c r="P17" s="65">
        <f>VLOOKUP($A17,'Return Data'!$B$7:$R$2843,14,0)</f>
        <v>9.3477999999999994</v>
      </c>
      <c r="Q17" s="66">
        <f t="shared" si="6"/>
        <v>5</v>
      </c>
      <c r="R17" s="65">
        <f>VLOOKUP($A17,'Return Data'!$B$7:$R$2843,16,0)</f>
        <v>8.9722000000000008</v>
      </c>
      <c r="S17" s="67">
        <f t="shared" si="7"/>
        <v>4</v>
      </c>
    </row>
    <row r="18" spans="1:19" x14ac:dyDescent="0.3">
      <c r="A18" s="82" t="s">
        <v>589</v>
      </c>
      <c r="B18" s="64">
        <f>VLOOKUP($A18,'Return Data'!$B$7:$R$2843,3,0)</f>
        <v>44315</v>
      </c>
      <c r="C18" s="65">
        <f>VLOOKUP($A18,'Return Data'!$B$7:$R$2843,4,0)</f>
        <v>20.25</v>
      </c>
      <c r="D18" s="65">
        <f>VLOOKUP($A18,'Return Data'!$B$7:$R$2843,9,0)</f>
        <v>8.5658999999999992</v>
      </c>
      <c r="E18" s="66">
        <f t="shared" si="0"/>
        <v>8</v>
      </c>
      <c r="F18" s="65">
        <f>VLOOKUP($A18,'Return Data'!$B$7:$R$2843,10,0)</f>
        <v>4.2682000000000002</v>
      </c>
      <c r="G18" s="66">
        <f t="shared" si="1"/>
        <v>7</v>
      </c>
      <c r="H18" s="65">
        <f>VLOOKUP($A18,'Return Data'!$B$7:$R$2843,11,0)</f>
        <v>4.3437000000000001</v>
      </c>
      <c r="I18" s="66">
        <f t="shared" si="2"/>
        <v>3</v>
      </c>
      <c r="J18" s="65">
        <f>VLOOKUP($A18,'Return Data'!$B$7:$R$2843,12,0)</f>
        <v>5.0959000000000003</v>
      </c>
      <c r="K18" s="66">
        <f t="shared" si="3"/>
        <v>6</v>
      </c>
      <c r="L18" s="65">
        <f>VLOOKUP($A18,'Return Data'!$B$7:$R$2843,13,0)</f>
        <v>8.8359000000000005</v>
      </c>
      <c r="M18" s="66">
        <f t="shared" si="4"/>
        <v>9</v>
      </c>
      <c r="N18" s="65">
        <f>VLOOKUP($A18,'Return Data'!$B$7:$R$2843,17,0)</f>
        <v>9.9032</v>
      </c>
      <c r="O18" s="66">
        <f t="shared" si="5"/>
        <v>4</v>
      </c>
      <c r="P18" s="65">
        <f>VLOOKUP($A18,'Return Data'!$B$7:$R$2843,14,0)</f>
        <v>8.8320000000000007</v>
      </c>
      <c r="Q18" s="66">
        <f t="shared" si="6"/>
        <v>12</v>
      </c>
      <c r="R18" s="65">
        <f>VLOOKUP($A18,'Return Data'!$B$7:$R$2843,16,0)</f>
        <v>8.5157000000000007</v>
      </c>
      <c r="S18" s="67">
        <f t="shared" si="7"/>
        <v>14</v>
      </c>
    </row>
    <row r="19" spans="1:19" x14ac:dyDescent="0.3">
      <c r="A19" s="82" t="s">
        <v>592</v>
      </c>
      <c r="B19" s="64">
        <f>VLOOKUP($A19,'Return Data'!$B$7:$R$2843,3,0)</f>
        <v>44315</v>
      </c>
      <c r="C19" s="65">
        <f>VLOOKUP($A19,'Return Data'!$B$7:$R$2843,4,0)</f>
        <v>29.067900000000002</v>
      </c>
      <c r="D19" s="65">
        <f>VLOOKUP($A19,'Return Data'!$B$7:$R$2843,9,0)</f>
        <v>6.7826000000000004</v>
      </c>
      <c r="E19" s="66">
        <f t="shared" si="0"/>
        <v>16</v>
      </c>
      <c r="F19" s="65">
        <f>VLOOKUP($A19,'Return Data'!$B$7:$R$2843,10,0)</f>
        <v>3.8151999999999999</v>
      </c>
      <c r="G19" s="66">
        <f t="shared" si="1"/>
        <v>9</v>
      </c>
      <c r="H19" s="65">
        <f>VLOOKUP($A19,'Return Data'!$B$7:$R$2843,11,0)</f>
        <v>3.4157999999999999</v>
      </c>
      <c r="I19" s="66">
        <f t="shared" si="2"/>
        <v>14</v>
      </c>
      <c r="J19" s="65">
        <f>VLOOKUP($A19,'Return Data'!$B$7:$R$2843,12,0)</f>
        <v>4.0107999999999997</v>
      </c>
      <c r="K19" s="66">
        <f t="shared" si="3"/>
        <v>16</v>
      </c>
      <c r="L19" s="65">
        <f>VLOOKUP($A19,'Return Data'!$B$7:$R$2843,13,0)</f>
        <v>7.2588999999999997</v>
      </c>
      <c r="M19" s="66">
        <f t="shared" si="4"/>
        <v>16</v>
      </c>
      <c r="N19" s="65">
        <f>VLOOKUP($A19,'Return Data'!$B$7:$R$2843,17,0)</f>
        <v>8.5816999999999997</v>
      </c>
      <c r="O19" s="66">
        <f t="shared" si="5"/>
        <v>15</v>
      </c>
      <c r="P19" s="65">
        <f>VLOOKUP($A19,'Return Data'!$B$7:$R$2843,14,0)</f>
        <v>8.7165999999999997</v>
      </c>
      <c r="Q19" s="66">
        <f t="shared" si="6"/>
        <v>13</v>
      </c>
      <c r="R19" s="65">
        <f>VLOOKUP($A19,'Return Data'!$B$7:$R$2843,16,0)</f>
        <v>8.1247000000000007</v>
      </c>
      <c r="S19" s="67">
        <f t="shared" si="7"/>
        <v>15</v>
      </c>
    </row>
    <row r="20" spans="1:19" x14ac:dyDescent="0.3">
      <c r="A20" s="82" t="s">
        <v>594</v>
      </c>
      <c r="B20" s="64">
        <f>VLOOKUP($A20,'Return Data'!$B$7:$R$2843,3,0)</f>
        <v>44315</v>
      </c>
      <c r="C20" s="65">
        <f>VLOOKUP($A20,'Return Data'!$B$7:$R$2843,4,0)</f>
        <v>16.538799999999998</v>
      </c>
      <c r="D20" s="65">
        <f>VLOOKUP($A20,'Return Data'!$B$7:$R$2843,9,0)</f>
        <v>9.5943000000000005</v>
      </c>
      <c r="E20" s="66">
        <f t="shared" si="0"/>
        <v>3</v>
      </c>
      <c r="F20" s="65">
        <f>VLOOKUP($A20,'Return Data'!$B$7:$R$2843,10,0)</f>
        <v>4.3547000000000002</v>
      </c>
      <c r="G20" s="66">
        <f t="shared" si="1"/>
        <v>5</v>
      </c>
      <c r="H20" s="65">
        <f>VLOOKUP($A20,'Return Data'!$B$7:$R$2843,11,0)</f>
        <v>4.2587000000000002</v>
      </c>
      <c r="I20" s="66">
        <f t="shared" si="2"/>
        <v>6</v>
      </c>
      <c r="J20" s="65">
        <f>VLOOKUP($A20,'Return Data'!$B$7:$R$2843,12,0)</f>
        <v>5.4016000000000002</v>
      </c>
      <c r="K20" s="66">
        <f t="shared" si="3"/>
        <v>2</v>
      </c>
      <c r="L20" s="65">
        <f>VLOOKUP($A20,'Return Data'!$B$7:$R$2843,13,0)</f>
        <v>9.0345999999999993</v>
      </c>
      <c r="M20" s="66">
        <f t="shared" si="4"/>
        <v>8</v>
      </c>
      <c r="N20" s="65">
        <f>VLOOKUP($A20,'Return Data'!$B$7:$R$2843,17,0)</f>
        <v>10.288600000000001</v>
      </c>
      <c r="O20" s="66">
        <f t="shared" si="5"/>
        <v>2</v>
      </c>
      <c r="P20" s="65">
        <f>VLOOKUP($A20,'Return Data'!$B$7:$R$2843,14,0)</f>
        <v>9.6134000000000004</v>
      </c>
      <c r="Q20" s="66">
        <f t="shared" si="6"/>
        <v>3</v>
      </c>
      <c r="R20" s="65">
        <f>VLOOKUP($A20,'Return Data'!$B$7:$R$2843,16,0)</f>
        <v>8.8056999999999999</v>
      </c>
      <c r="S20" s="67">
        <f t="shared" si="7"/>
        <v>10</v>
      </c>
    </row>
    <row r="21" spans="1:19" x14ac:dyDescent="0.3">
      <c r="A21" s="82" t="s">
        <v>596</v>
      </c>
      <c r="B21" s="64">
        <f>VLOOKUP($A21,'Return Data'!$B$7:$R$2843,3,0)</f>
        <v>44315</v>
      </c>
      <c r="C21" s="65">
        <f>VLOOKUP($A21,'Return Data'!$B$7:$R$2843,4,0)</f>
        <v>19.8995</v>
      </c>
      <c r="D21" s="65">
        <f>VLOOKUP($A21,'Return Data'!$B$7:$R$2843,9,0)</f>
        <v>11.257</v>
      </c>
      <c r="E21" s="66">
        <f t="shared" si="0"/>
        <v>2</v>
      </c>
      <c r="F21" s="65">
        <f>VLOOKUP($A21,'Return Data'!$B$7:$R$2843,10,0)</f>
        <v>4.5816999999999997</v>
      </c>
      <c r="G21" s="66">
        <f t="shared" si="1"/>
        <v>3</v>
      </c>
      <c r="H21" s="65">
        <f>VLOOKUP($A21,'Return Data'!$B$7:$R$2843,11,0)</f>
        <v>4.1654</v>
      </c>
      <c r="I21" s="66">
        <f t="shared" si="2"/>
        <v>8</v>
      </c>
      <c r="J21" s="65">
        <f>VLOOKUP($A21,'Return Data'!$B$7:$R$2843,12,0)</f>
        <v>5.1139999999999999</v>
      </c>
      <c r="K21" s="66">
        <f t="shared" si="3"/>
        <v>5</v>
      </c>
      <c r="L21" s="65">
        <f>VLOOKUP($A21,'Return Data'!$B$7:$R$2843,13,0)</f>
        <v>8.6062999999999992</v>
      </c>
      <c r="M21" s="66">
        <f t="shared" si="4"/>
        <v>11</v>
      </c>
      <c r="N21" s="65">
        <f>VLOOKUP($A21,'Return Data'!$B$7:$R$2843,17,0)</f>
        <v>9.7948000000000004</v>
      </c>
      <c r="O21" s="66">
        <f t="shared" si="5"/>
        <v>5</v>
      </c>
      <c r="P21" s="65">
        <f>VLOOKUP($A21,'Return Data'!$B$7:$R$2843,14,0)</f>
        <v>9.1212999999999997</v>
      </c>
      <c r="Q21" s="66">
        <f t="shared" si="6"/>
        <v>10</v>
      </c>
      <c r="R21" s="65">
        <f>VLOOKUP($A21,'Return Data'!$B$7:$R$2843,16,0)</f>
        <v>8.8120999999999992</v>
      </c>
      <c r="S21" s="67">
        <f t="shared" si="7"/>
        <v>9</v>
      </c>
    </row>
    <row r="22" spans="1:19" x14ac:dyDescent="0.3">
      <c r="A22" s="82" t="s">
        <v>597</v>
      </c>
      <c r="B22" s="64">
        <f>VLOOKUP($A22,'Return Data'!$B$7:$R$2843,3,0)</f>
        <v>44315</v>
      </c>
      <c r="C22" s="65">
        <f>VLOOKUP($A22,'Return Data'!$B$7:$R$2843,4,0)</f>
        <v>2571.9967000000001</v>
      </c>
      <c r="D22" s="65">
        <f>VLOOKUP($A22,'Return Data'!$B$7:$R$2843,9,0)</f>
        <v>8.8190000000000008</v>
      </c>
      <c r="E22" s="66">
        <f t="shared" si="0"/>
        <v>6</v>
      </c>
      <c r="F22" s="65">
        <f>VLOOKUP($A22,'Return Data'!$B$7:$R$2843,10,0)</f>
        <v>1.8421000000000001</v>
      </c>
      <c r="G22" s="66">
        <f t="shared" si="1"/>
        <v>16</v>
      </c>
      <c r="H22" s="65">
        <f>VLOOKUP($A22,'Return Data'!$B$7:$R$2843,11,0)</f>
        <v>3.3942000000000001</v>
      </c>
      <c r="I22" s="66">
        <f t="shared" si="2"/>
        <v>15</v>
      </c>
      <c r="J22" s="65">
        <f>VLOOKUP($A22,'Return Data'!$B$7:$R$2843,12,0)</f>
        <v>4.2579000000000002</v>
      </c>
      <c r="K22" s="66">
        <f t="shared" si="3"/>
        <v>14</v>
      </c>
      <c r="L22" s="65">
        <f>VLOOKUP($A22,'Return Data'!$B$7:$R$2843,13,0)</f>
        <v>8.4617000000000004</v>
      </c>
      <c r="M22" s="66">
        <f t="shared" si="4"/>
        <v>12</v>
      </c>
      <c r="N22" s="65">
        <f>VLOOKUP($A22,'Return Data'!$B$7:$R$2843,17,0)</f>
        <v>9.4466000000000001</v>
      </c>
      <c r="O22" s="66">
        <f t="shared" si="5"/>
        <v>10</v>
      </c>
      <c r="P22" s="65">
        <f>VLOOKUP($A22,'Return Data'!$B$7:$R$2843,14,0)</f>
        <v>9.0084999999999997</v>
      </c>
      <c r="Q22" s="66">
        <f t="shared" si="6"/>
        <v>11</v>
      </c>
      <c r="R22" s="65">
        <f>VLOOKUP($A22,'Return Data'!$B$7:$R$2843,16,0)</f>
        <v>8.8727999999999998</v>
      </c>
      <c r="S22" s="67">
        <f t="shared" si="7"/>
        <v>7</v>
      </c>
    </row>
    <row r="23" spans="1:19" x14ac:dyDescent="0.3">
      <c r="A23" s="82" t="s">
        <v>600</v>
      </c>
      <c r="B23" s="64">
        <f>VLOOKUP($A23,'Return Data'!$B$7:$R$2843,3,0)</f>
        <v>44315</v>
      </c>
      <c r="C23" s="65">
        <f>VLOOKUP($A23,'Return Data'!$B$7:$R$2843,4,0)</f>
        <v>34.282600000000002</v>
      </c>
      <c r="D23" s="65">
        <f>VLOOKUP($A23,'Return Data'!$B$7:$R$2843,9,0)</f>
        <v>4.0075000000000003</v>
      </c>
      <c r="E23" s="66">
        <f t="shared" si="0"/>
        <v>18</v>
      </c>
      <c r="F23" s="65">
        <f>VLOOKUP($A23,'Return Data'!$B$7:$R$2843,10,0)</f>
        <v>3.9430000000000001</v>
      </c>
      <c r="G23" s="66">
        <f t="shared" si="1"/>
        <v>8</v>
      </c>
      <c r="H23" s="65">
        <f>VLOOKUP($A23,'Return Data'!$B$7:$R$2843,11,0)</f>
        <v>3.5640000000000001</v>
      </c>
      <c r="I23" s="66">
        <f t="shared" si="2"/>
        <v>12</v>
      </c>
      <c r="J23" s="65">
        <f>VLOOKUP($A23,'Return Data'!$B$7:$R$2843,12,0)</f>
        <v>4.1585000000000001</v>
      </c>
      <c r="K23" s="66">
        <f t="shared" si="3"/>
        <v>15</v>
      </c>
      <c r="L23" s="65">
        <f>VLOOKUP($A23,'Return Data'!$B$7:$R$2843,13,0)</f>
        <v>6.5670000000000002</v>
      </c>
      <c r="M23" s="66">
        <f t="shared" si="4"/>
        <v>18</v>
      </c>
      <c r="N23" s="65">
        <f>VLOOKUP($A23,'Return Data'!$B$7:$R$2843,17,0)</f>
        <v>7.9560000000000004</v>
      </c>
      <c r="O23" s="66">
        <f t="shared" si="5"/>
        <v>16</v>
      </c>
      <c r="P23" s="65">
        <f>VLOOKUP($A23,'Return Data'!$B$7:$R$2843,14,0)</f>
        <v>8.0619999999999994</v>
      </c>
      <c r="Q23" s="66">
        <f t="shared" si="6"/>
        <v>16</v>
      </c>
      <c r="R23" s="65">
        <f>VLOOKUP($A23,'Return Data'!$B$7:$R$2843,16,0)</f>
        <v>7.9179000000000004</v>
      </c>
      <c r="S23" s="67">
        <f t="shared" si="7"/>
        <v>17</v>
      </c>
    </row>
    <row r="24" spans="1:19" x14ac:dyDescent="0.3">
      <c r="A24" s="82" t="s">
        <v>601</v>
      </c>
      <c r="B24" s="64">
        <f>VLOOKUP($A24,'Return Data'!$B$7:$R$2843,3,0)</f>
        <v>44315</v>
      </c>
      <c r="C24" s="65">
        <f>VLOOKUP($A24,'Return Data'!$B$7:$R$2843,4,0)</f>
        <v>11.3817</v>
      </c>
      <c r="D24" s="65">
        <f>VLOOKUP($A24,'Return Data'!$B$7:$R$2843,9,0)</f>
        <v>11.352399999999999</v>
      </c>
      <c r="E24" s="66">
        <f t="shared" si="0"/>
        <v>1</v>
      </c>
      <c r="F24" s="65">
        <f>VLOOKUP($A24,'Return Data'!$B$7:$R$2843,10,0)</f>
        <v>2.9502999999999999</v>
      </c>
      <c r="G24" s="66">
        <f t="shared" si="1"/>
        <v>13</v>
      </c>
      <c r="H24" s="65">
        <f>VLOOKUP($A24,'Return Data'!$B$7:$R$2843,11,0)</f>
        <v>4.1234000000000002</v>
      </c>
      <c r="I24" s="66">
        <f t="shared" si="2"/>
        <v>9</v>
      </c>
      <c r="J24" s="65">
        <f>VLOOKUP($A24,'Return Data'!$B$7:$R$2843,12,0)</f>
        <v>5.0648999999999997</v>
      </c>
      <c r="K24" s="66">
        <f t="shared" si="3"/>
        <v>8</v>
      </c>
      <c r="L24" s="65">
        <f>VLOOKUP($A24,'Return Data'!$B$7:$R$2843,13,0)</f>
        <v>9.9659999999999993</v>
      </c>
      <c r="M24" s="66">
        <f t="shared" si="4"/>
        <v>1</v>
      </c>
      <c r="N24" s="65"/>
      <c r="O24" s="66"/>
      <c r="P24" s="65"/>
      <c r="Q24" s="66"/>
      <c r="R24" s="65">
        <f>VLOOKUP($A24,'Return Data'!$B$7:$R$2843,16,0)</f>
        <v>8.6882999999999999</v>
      </c>
      <c r="S24" s="67">
        <f t="shared" si="7"/>
        <v>12</v>
      </c>
    </row>
    <row r="25" spans="1:19" x14ac:dyDescent="0.3">
      <c r="A25" s="82" t="s">
        <v>603</v>
      </c>
      <c r="B25" s="64">
        <f>VLOOKUP($A25,'Return Data'!$B$7:$R$2843,3,0)</f>
        <v>44315</v>
      </c>
      <c r="C25" s="65">
        <f>VLOOKUP($A25,'Return Data'!$B$7:$R$2843,4,0)</f>
        <v>16.321300000000001</v>
      </c>
      <c r="D25" s="65">
        <f>VLOOKUP($A25,'Return Data'!$B$7:$R$2843,9,0)</f>
        <v>5.7862999999999998</v>
      </c>
      <c r="E25" s="66">
        <f t="shared" si="0"/>
        <v>17</v>
      </c>
      <c r="F25" s="65">
        <f>VLOOKUP($A25,'Return Data'!$B$7:$R$2843,10,0)</f>
        <v>3.0695000000000001</v>
      </c>
      <c r="G25" s="66">
        <f t="shared" si="1"/>
        <v>12</v>
      </c>
      <c r="H25" s="65">
        <f>VLOOKUP($A25,'Return Data'!$B$7:$R$2843,11,0)</f>
        <v>2.7844000000000002</v>
      </c>
      <c r="I25" s="66">
        <f t="shared" si="2"/>
        <v>17</v>
      </c>
      <c r="J25" s="65">
        <f>VLOOKUP($A25,'Return Data'!$B$7:$R$2843,12,0)</f>
        <v>3.7054</v>
      </c>
      <c r="K25" s="66">
        <f t="shared" si="3"/>
        <v>17</v>
      </c>
      <c r="L25" s="65">
        <f>VLOOKUP($A25,'Return Data'!$B$7:$R$2843,13,0)</f>
        <v>6.7477</v>
      </c>
      <c r="M25" s="66">
        <f t="shared" si="4"/>
        <v>17</v>
      </c>
      <c r="N25" s="65">
        <f>VLOOKUP($A25,'Return Data'!$B$7:$R$2843,17,0)</f>
        <v>3.9365000000000001</v>
      </c>
      <c r="O25" s="66">
        <f>RANK(N25,N$8:N$25,0)</f>
        <v>17</v>
      </c>
      <c r="P25" s="65">
        <f>VLOOKUP($A25,'Return Data'!$B$7:$R$2843,14,0)</f>
        <v>4.5335999999999999</v>
      </c>
      <c r="Q25" s="66">
        <f>RANK(P25,P$8:P$25,0)</f>
        <v>17</v>
      </c>
      <c r="R25" s="65">
        <f>VLOOKUP($A25,'Return Data'!$B$7:$R$2843,16,0)</f>
        <v>7.0022000000000002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8.2361722222222227</v>
      </c>
      <c r="E27" s="88"/>
      <c r="F27" s="89">
        <f>AVERAGE(F8:F25)</f>
        <v>3.4635277777777773</v>
      </c>
      <c r="G27" s="88"/>
      <c r="H27" s="89">
        <f>AVERAGE(H8:H25)</f>
        <v>3.8001499999999999</v>
      </c>
      <c r="I27" s="88"/>
      <c r="J27" s="89">
        <f>AVERAGE(J8:J25)</f>
        <v>4.7326222222222221</v>
      </c>
      <c r="K27" s="88"/>
      <c r="L27" s="89">
        <f>AVERAGE(L8:L25)</f>
        <v>8.5839833333333342</v>
      </c>
      <c r="M27" s="88"/>
      <c r="N27" s="89">
        <f>AVERAGE(N8:N25)</f>
        <v>9.2638058823529406</v>
      </c>
      <c r="O27" s="88"/>
      <c r="P27" s="89">
        <f>AVERAGE(P8:P25)</f>
        <v>8.8835764705882365</v>
      </c>
      <c r="Q27" s="88"/>
      <c r="R27" s="89">
        <f>AVERAGE(R8:R25)</f>
        <v>8.6387055555555552</v>
      </c>
      <c r="S27" s="90"/>
    </row>
    <row r="28" spans="1:19" x14ac:dyDescent="0.3">
      <c r="A28" s="87" t="s">
        <v>28</v>
      </c>
      <c r="B28" s="88"/>
      <c r="C28" s="88"/>
      <c r="D28" s="89">
        <f>MIN(D8:D25)</f>
        <v>4.0075000000000003</v>
      </c>
      <c r="E28" s="88"/>
      <c r="F28" s="89">
        <f>MIN(F8:F25)</f>
        <v>0.8508</v>
      </c>
      <c r="G28" s="88"/>
      <c r="H28" s="89">
        <f>MIN(H8:H25)</f>
        <v>2.0922000000000001</v>
      </c>
      <c r="I28" s="88"/>
      <c r="J28" s="89">
        <f>MIN(J8:J25)</f>
        <v>3.5842999999999998</v>
      </c>
      <c r="K28" s="88"/>
      <c r="L28" s="89">
        <f>MIN(L8:L25)</f>
        <v>6.5670000000000002</v>
      </c>
      <c r="M28" s="88"/>
      <c r="N28" s="89">
        <f>MIN(N8:N25)</f>
        <v>3.9365000000000001</v>
      </c>
      <c r="O28" s="88"/>
      <c r="P28" s="89">
        <f>MIN(P8:P25)</f>
        <v>4.5335999999999999</v>
      </c>
      <c r="Q28" s="88"/>
      <c r="R28" s="89">
        <f>MIN(R8:R25)</f>
        <v>7.0022000000000002</v>
      </c>
      <c r="S28" s="90"/>
    </row>
    <row r="29" spans="1:19" ht="15" thickBot="1" x14ac:dyDescent="0.35">
      <c r="A29" s="91" t="s">
        <v>29</v>
      </c>
      <c r="B29" s="92"/>
      <c r="C29" s="92"/>
      <c r="D29" s="93">
        <f>MAX(D8:D25)</f>
        <v>11.352399999999999</v>
      </c>
      <c r="E29" s="92"/>
      <c r="F29" s="93">
        <f>MAX(F8:F25)</f>
        <v>5.1482000000000001</v>
      </c>
      <c r="G29" s="92"/>
      <c r="H29" s="93">
        <f>MAX(H8:H25)</f>
        <v>4.6906999999999996</v>
      </c>
      <c r="I29" s="92"/>
      <c r="J29" s="93">
        <f>MAX(J8:J25)</f>
        <v>5.6062000000000003</v>
      </c>
      <c r="K29" s="92"/>
      <c r="L29" s="93">
        <f>MAX(L8:L25)</f>
        <v>9.9659999999999993</v>
      </c>
      <c r="M29" s="92"/>
      <c r="N29" s="93">
        <f>MAX(N8:N25)</f>
        <v>11.8515</v>
      </c>
      <c r="O29" s="92"/>
      <c r="P29" s="93">
        <f>MAX(P8:P25)</f>
        <v>10.5314</v>
      </c>
      <c r="Q29" s="92"/>
      <c r="R29" s="93">
        <f>MAX(R8:R25)</f>
        <v>9.4608000000000008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567</v>
      </c>
      <c r="B8" s="64">
        <f>VLOOKUP($A8,'Return Data'!$B$7:$R$2843,3,0)</f>
        <v>44315</v>
      </c>
      <c r="C8" s="65">
        <f>VLOOKUP($A8,'Return Data'!$B$7:$R$2843,4,0)</f>
        <v>285.24239999999998</v>
      </c>
      <c r="D8" s="65">
        <f>VLOOKUP($A8,'Return Data'!$B$7:$R$2843,9,0)</f>
        <v>9.0284999999999993</v>
      </c>
      <c r="E8" s="66">
        <f t="shared" ref="E8:E27" si="0">RANK(D8,D$8:D$27,0)</f>
        <v>7</v>
      </c>
      <c r="F8" s="65">
        <f>VLOOKUP($A8,'Return Data'!$B$7:$R$2843,10,0)</f>
        <v>3.1606000000000001</v>
      </c>
      <c r="G8" s="66">
        <f t="shared" ref="G8:G27" si="1">RANK(F8,F$8:F$27,0)</f>
        <v>11</v>
      </c>
      <c r="H8" s="65">
        <f>VLOOKUP($A8,'Return Data'!$B$7:$R$2843,11,0)</f>
        <v>3.6337000000000002</v>
      </c>
      <c r="I8" s="66">
        <f t="shared" ref="I8:I27" si="2">RANK(H8,H$8:H$27,0)</f>
        <v>11</v>
      </c>
      <c r="J8" s="65">
        <f>VLOOKUP($A8,'Return Data'!$B$7:$R$2843,12,0)</f>
        <v>4.7031000000000001</v>
      </c>
      <c r="K8" s="66">
        <f t="shared" ref="K8:K27" si="3">RANK(J8,J$8:J$27,0)</f>
        <v>7</v>
      </c>
      <c r="L8" s="65">
        <f>VLOOKUP($A8,'Return Data'!$B$7:$R$2843,13,0)</f>
        <v>8.6743000000000006</v>
      </c>
      <c r="M8" s="66">
        <f t="shared" ref="M8:M25" si="4">RANK(L8,L$8:L$27,0)</f>
        <v>9</v>
      </c>
      <c r="N8" s="65">
        <f>VLOOKUP($A8,'Return Data'!$B$7:$R$2843,17,0)</f>
        <v>9.4316999999999993</v>
      </c>
      <c r="O8" s="66">
        <f t="shared" ref="O8:O23" si="5">RANK(N8,N$8:N$27,0)</f>
        <v>5</v>
      </c>
      <c r="P8" s="65">
        <f>VLOOKUP($A8,'Return Data'!$B$7:$R$2843,14,0)</f>
        <v>8.8775999999999993</v>
      </c>
      <c r="Q8" s="66">
        <f t="shared" ref="Q8:Q23" si="6">RANK(P8,P$8:P$27,0)</f>
        <v>6</v>
      </c>
      <c r="R8" s="65">
        <f>VLOOKUP($A8,'Return Data'!$B$7:$R$2843,16,0)</f>
        <v>8.3956999999999997</v>
      </c>
      <c r="S8" s="67">
        <f t="shared" ref="S8:S27" si="7">RANK(R8,R$8:R$27,0)</f>
        <v>11</v>
      </c>
    </row>
    <row r="9" spans="1:19" x14ac:dyDescent="0.3">
      <c r="A9" s="82" t="s">
        <v>570</v>
      </c>
      <c r="B9" s="64">
        <f>VLOOKUP($A9,'Return Data'!$B$7:$R$2843,3,0)</f>
        <v>44315</v>
      </c>
      <c r="C9" s="65">
        <f>VLOOKUP($A9,'Return Data'!$B$7:$R$2843,4,0)</f>
        <v>2070.6696000000002</v>
      </c>
      <c r="D9" s="65">
        <f>VLOOKUP($A9,'Return Data'!$B$7:$R$2843,9,0)</f>
        <v>7.3316999999999997</v>
      </c>
      <c r="E9" s="66">
        <f t="shared" si="0"/>
        <v>15</v>
      </c>
      <c r="F9" s="65">
        <f>VLOOKUP($A9,'Return Data'!$B$7:$R$2843,10,0)</f>
        <v>4.6124999999999998</v>
      </c>
      <c r="G9" s="66">
        <f t="shared" si="1"/>
        <v>3</v>
      </c>
      <c r="H9" s="65">
        <f>VLOOKUP($A9,'Return Data'!$B$7:$R$2843,11,0)</f>
        <v>3.9838</v>
      </c>
      <c r="I9" s="66">
        <f t="shared" si="2"/>
        <v>4</v>
      </c>
      <c r="J9" s="65">
        <f>VLOOKUP($A9,'Return Data'!$B$7:$R$2843,12,0)</f>
        <v>4.7441000000000004</v>
      </c>
      <c r="K9" s="66">
        <f t="shared" si="3"/>
        <v>6</v>
      </c>
      <c r="L9" s="65">
        <f>VLOOKUP($A9,'Return Data'!$B$7:$R$2843,13,0)</f>
        <v>8.0357000000000003</v>
      </c>
      <c r="M9" s="66">
        <f t="shared" si="4"/>
        <v>15</v>
      </c>
      <c r="N9" s="65">
        <f>VLOOKUP($A9,'Return Data'!$B$7:$R$2843,17,0)</f>
        <v>8.9940999999999995</v>
      </c>
      <c r="O9" s="66">
        <f t="shared" si="5"/>
        <v>10</v>
      </c>
      <c r="P9" s="65">
        <f>VLOOKUP($A9,'Return Data'!$B$7:$R$2843,14,0)</f>
        <v>8.8143999999999991</v>
      </c>
      <c r="Q9" s="66">
        <f t="shared" si="6"/>
        <v>8</v>
      </c>
      <c r="R9" s="65">
        <f>VLOOKUP($A9,'Return Data'!$B$7:$R$2843,16,0)</f>
        <v>8.5261999999999993</v>
      </c>
      <c r="S9" s="67">
        <f t="shared" si="7"/>
        <v>6</v>
      </c>
    </row>
    <row r="10" spans="1:19" x14ac:dyDescent="0.3">
      <c r="A10" s="82" t="s">
        <v>572</v>
      </c>
      <c r="B10" s="64">
        <f>VLOOKUP($A10,'Return Data'!$B$7:$R$2843,3,0)</f>
        <v>44315</v>
      </c>
      <c r="C10" s="65">
        <f>VLOOKUP($A10,'Return Data'!$B$7:$R$2843,4,0)</f>
        <v>18.8398</v>
      </c>
      <c r="D10" s="65">
        <f>VLOOKUP($A10,'Return Data'!$B$7:$R$2843,9,0)</f>
        <v>7.4938000000000002</v>
      </c>
      <c r="E10" s="66">
        <f t="shared" si="0"/>
        <v>12</v>
      </c>
      <c r="F10" s="65">
        <f>VLOOKUP($A10,'Return Data'!$B$7:$R$2843,10,0)</f>
        <v>4.0350999999999999</v>
      </c>
      <c r="G10" s="66">
        <f t="shared" si="1"/>
        <v>6</v>
      </c>
      <c r="H10" s="65">
        <f>VLOOKUP($A10,'Return Data'!$B$7:$R$2843,11,0)</f>
        <v>3.7267000000000001</v>
      </c>
      <c r="I10" s="66">
        <f t="shared" si="2"/>
        <v>9</v>
      </c>
      <c r="J10" s="65">
        <f>VLOOKUP($A10,'Return Data'!$B$7:$R$2843,12,0)</f>
        <v>4.5458999999999996</v>
      </c>
      <c r="K10" s="66">
        <f t="shared" si="3"/>
        <v>12</v>
      </c>
      <c r="L10" s="65">
        <f>VLOOKUP($A10,'Return Data'!$B$7:$R$2843,13,0)</f>
        <v>8.0405999999999995</v>
      </c>
      <c r="M10" s="66">
        <f t="shared" si="4"/>
        <v>14</v>
      </c>
      <c r="N10" s="65">
        <f>VLOOKUP($A10,'Return Data'!$B$7:$R$2843,17,0)</f>
        <v>9.4001999999999999</v>
      </c>
      <c r="O10" s="66">
        <f t="shared" si="5"/>
        <v>6</v>
      </c>
      <c r="P10" s="65">
        <f>VLOOKUP($A10,'Return Data'!$B$7:$R$2843,14,0)</f>
        <v>8.8429000000000002</v>
      </c>
      <c r="Q10" s="66">
        <f t="shared" si="6"/>
        <v>7</v>
      </c>
      <c r="R10" s="65">
        <f>VLOOKUP($A10,'Return Data'!$B$7:$R$2843,16,0)</f>
        <v>8.6585999999999999</v>
      </c>
      <c r="S10" s="67">
        <f t="shared" si="7"/>
        <v>4</v>
      </c>
    </row>
    <row r="11" spans="1:19" x14ac:dyDescent="0.3">
      <c r="A11" s="82" t="s">
        <v>574</v>
      </c>
      <c r="B11" s="64">
        <f>VLOOKUP($A11,'Return Data'!$B$7:$R$2843,3,0)</f>
        <v>44315</v>
      </c>
      <c r="C11" s="65">
        <f>VLOOKUP($A11,'Return Data'!$B$7:$R$2843,4,0)</f>
        <v>19.161000000000001</v>
      </c>
      <c r="D11" s="65">
        <f>VLOOKUP($A11,'Return Data'!$B$7:$R$2843,9,0)</f>
        <v>8.3338000000000001</v>
      </c>
      <c r="E11" s="66">
        <f t="shared" si="0"/>
        <v>9</v>
      </c>
      <c r="F11" s="65">
        <f>VLOOKUP($A11,'Return Data'!$B$7:$R$2843,10,0)</f>
        <v>1.8156000000000001</v>
      </c>
      <c r="G11" s="66">
        <f t="shared" si="1"/>
        <v>17</v>
      </c>
      <c r="H11" s="65">
        <f>VLOOKUP($A11,'Return Data'!$B$7:$R$2843,11,0)</f>
        <v>2.5373999999999999</v>
      </c>
      <c r="I11" s="66">
        <f t="shared" si="2"/>
        <v>19</v>
      </c>
      <c r="J11" s="65">
        <f>VLOOKUP($A11,'Return Data'!$B$7:$R$2843,12,0)</f>
        <v>4.0229999999999997</v>
      </c>
      <c r="K11" s="66">
        <f t="shared" si="3"/>
        <v>15</v>
      </c>
      <c r="L11" s="65">
        <f>VLOOKUP($A11,'Return Data'!$B$7:$R$2843,13,0)</f>
        <v>9.2423999999999999</v>
      </c>
      <c r="M11" s="66">
        <f t="shared" si="4"/>
        <v>5</v>
      </c>
      <c r="N11" s="65">
        <f>VLOOKUP($A11,'Return Data'!$B$7:$R$2843,17,0)</f>
        <v>11.476100000000001</v>
      </c>
      <c r="O11" s="66">
        <f t="shared" si="5"/>
        <v>1</v>
      </c>
      <c r="P11" s="65">
        <f>VLOOKUP($A11,'Return Data'!$B$7:$R$2843,14,0)</f>
        <v>10.206300000000001</v>
      </c>
      <c r="Q11" s="66">
        <f t="shared" si="6"/>
        <v>1</v>
      </c>
      <c r="R11" s="65">
        <f>VLOOKUP($A11,'Return Data'!$B$7:$R$2843,16,0)</f>
        <v>8.8963999999999999</v>
      </c>
      <c r="S11" s="67">
        <f t="shared" si="7"/>
        <v>3</v>
      </c>
    </row>
    <row r="12" spans="1:19" x14ac:dyDescent="0.3">
      <c r="A12" s="82" t="s">
        <v>575</v>
      </c>
      <c r="B12" s="64">
        <f>VLOOKUP($A12,'Return Data'!$B$7:$R$2843,3,0)</f>
        <v>44315</v>
      </c>
      <c r="C12" s="65">
        <f>VLOOKUP($A12,'Return Data'!$B$7:$R$2843,4,0)</f>
        <v>17.623000000000001</v>
      </c>
      <c r="D12" s="65">
        <f>VLOOKUP($A12,'Return Data'!$B$7:$R$2843,9,0)</f>
        <v>9.1415000000000006</v>
      </c>
      <c r="E12" s="66">
        <f t="shared" si="0"/>
        <v>4</v>
      </c>
      <c r="F12" s="65">
        <f>VLOOKUP($A12,'Return Data'!$B$7:$R$2843,10,0)</f>
        <v>4.2438000000000002</v>
      </c>
      <c r="G12" s="66">
        <f t="shared" si="1"/>
        <v>4</v>
      </c>
      <c r="H12" s="65">
        <f>VLOOKUP($A12,'Return Data'!$B$7:$R$2843,11,0)</f>
        <v>3.9653999999999998</v>
      </c>
      <c r="I12" s="66">
        <f t="shared" si="2"/>
        <v>5</v>
      </c>
      <c r="J12" s="65">
        <f>VLOOKUP($A12,'Return Data'!$B$7:$R$2843,12,0)</f>
        <v>4.3259999999999996</v>
      </c>
      <c r="K12" s="66">
        <f t="shared" si="3"/>
        <v>13</v>
      </c>
      <c r="L12" s="65">
        <f>VLOOKUP($A12,'Return Data'!$B$7:$R$2843,13,0)</f>
        <v>7.0259999999999998</v>
      </c>
      <c r="M12" s="66">
        <f t="shared" si="4"/>
        <v>17</v>
      </c>
      <c r="N12" s="65">
        <f>VLOOKUP($A12,'Return Data'!$B$7:$R$2843,17,0)</f>
        <v>8.9329000000000001</v>
      </c>
      <c r="O12" s="66">
        <f t="shared" si="5"/>
        <v>12</v>
      </c>
      <c r="P12" s="65">
        <f>VLOOKUP($A12,'Return Data'!$B$7:$R$2843,14,0)</f>
        <v>9.0722000000000005</v>
      </c>
      <c r="Q12" s="66">
        <f t="shared" si="6"/>
        <v>4</v>
      </c>
      <c r="R12" s="65">
        <f>VLOOKUP($A12,'Return Data'!$B$7:$R$2843,16,0)</f>
        <v>8.4106000000000005</v>
      </c>
      <c r="S12" s="67">
        <f t="shared" si="7"/>
        <v>10</v>
      </c>
    </row>
    <row r="13" spans="1:19" x14ac:dyDescent="0.3">
      <c r="A13" s="82" t="s">
        <v>578</v>
      </c>
      <c r="B13" s="64">
        <f>VLOOKUP($A13,'Return Data'!$B$7:$R$2843,3,0)</f>
        <v>44315</v>
      </c>
      <c r="C13" s="65">
        <f>VLOOKUP($A13,'Return Data'!$B$7:$R$2843,4,0)</f>
        <v>17.942399999999999</v>
      </c>
      <c r="D13" s="65">
        <f>VLOOKUP($A13,'Return Data'!$B$7:$R$2843,9,0)</f>
        <v>7.3979999999999997</v>
      </c>
      <c r="E13" s="66">
        <f t="shared" si="0"/>
        <v>14</v>
      </c>
      <c r="F13" s="65">
        <f>VLOOKUP($A13,'Return Data'!$B$7:$R$2843,10,0)</f>
        <v>2.4262000000000001</v>
      </c>
      <c r="G13" s="66">
        <f t="shared" si="1"/>
        <v>16</v>
      </c>
      <c r="H13" s="65">
        <f>VLOOKUP($A13,'Return Data'!$B$7:$R$2843,11,0)</f>
        <v>3.7461000000000002</v>
      </c>
      <c r="I13" s="66">
        <f t="shared" si="2"/>
        <v>8</v>
      </c>
      <c r="J13" s="65">
        <f>VLOOKUP($A13,'Return Data'!$B$7:$R$2843,12,0)</f>
        <v>5.1304999999999996</v>
      </c>
      <c r="K13" s="66">
        <f t="shared" si="3"/>
        <v>2</v>
      </c>
      <c r="L13" s="65">
        <f>VLOOKUP($A13,'Return Data'!$B$7:$R$2843,13,0)</f>
        <v>9.4356000000000009</v>
      </c>
      <c r="M13" s="66">
        <f t="shared" si="4"/>
        <v>3</v>
      </c>
      <c r="N13" s="65">
        <f>VLOOKUP($A13,'Return Data'!$B$7:$R$2843,17,0)</f>
        <v>9.2197999999999993</v>
      </c>
      <c r="O13" s="66">
        <f t="shared" si="5"/>
        <v>9</v>
      </c>
      <c r="P13" s="65">
        <f>VLOOKUP($A13,'Return Data'!$B$7:$R$2843,14,0)</f>
        <v>8.7304999999999993</v>
      </c>
      <c r="Q13" s="66">
        <f t="shared" si="6"/>
        <v>9</v>
      </c>
      <c r="R13" s="65">
        <f>VLOOKUP($A13,'Return Data'!$B$7:$R$2843,16,0)</f>
        <v>8.5837000000000003</v>
      </c>
      <c r="S13" s="67">
        <f t="shared" si="7"/>
        <v>5</v>
      </c>
    </row>
    <row r="14" spans="1:19" x14ac:dyDescent="0.3">
      <c r="A14" s="82" t="s">
        <v>579</v>
      </c>
      <c r="B14" s="64">
        <f>VLOOKUP($A14,'Return Data'!$B$7:$R$2843,3,0)</f>
        <v>44315</v>
      </c>
      <c r="C14" s="65">
        <f>VLOOKUP($A14,'Return Data'!$B$7:$R$2843,4,0)</f>
        <v>25.132000000000001</v>
      </c>
      <c r="D14" s="65">
        <f>VLOOKUP($A14,'Return Data'!$B$7:$R$2843,9,0)</f>
        <v>7.2548000000000004</v>
      </c>
      <c r="E14" s="66">
        <f t="shared" si="0"/>
        <v>16</v>
      </c>
      <c r="F14" s="65">
        <f>VLOOKUP($A14,'Return Data'!$B$7:$R$2843,10,0)</f>
        <v>2.9436</v>
      </c>
      <c r="G14" s="66">
        <f t="shared" si="1"/>
        <v>13</v>
      </c>
      <c r="H14" s="65">
        <f>VLOOKUP($A14,'Return Data'!$B$7:$R$2843,11,0)</f>
        <v>4.2263999999999999</v>
      </c>
      <c r="I14" s="66">
        <f t="shared" si="2"/>
        <v>2</v>
      </c>
      <c r="J14" s="65">
        <f>VLOOKUP($A14,'Return Data'!$B$7:$R$2843,12,0)</f>
        <v>4.7892999999999999</v>
      </c>
      <c r="K14" s="66">
        <f t="shared" si="3"/>
        <v>5</v>
      </c>
      <c r="L14" s="65">
        <f>VLOOKUP($A14,'Return Data'!$B$7:$R$2843,13,0)</f>
        <v>8.7772000000000006</v>
      </c>
      <c r="M14" s="66">
        <f t="shared" si="4"/>
        <v>8</v>
      </c>
      <c r="N14" s="65">
        <f>VLOOKUP($A14,'Return Data'!$B$7:$R$2843,17,0)</f>
        <v>8.6976999999999993</v>
      </c>
      <c r="O14" s="66">
        <f t="shared" si="5"/>
        <v>13</v>
      </c>
      <c r="P14" s="65">
        <f>VLOOKUP($A14,'Return Data'!$B$7:$R$2843,14,0)</f>
        <v>8.1384000000000007</v>
      </c>
      <c r="Q14" s="66">
        <f t="shared" si="6"/>
        <v>13</v>
      </c>
      <c r="R14" s="65">
        <f>VLOOKUP($A14,'Return Data'!$B$7:$R$2843,16,0)</f>
        <v>8.4725000000000001</v>
      </c>
      <c r="S14" s="67">
        <f t="shared" si="7"/>
        <v>7</v>
      </c>
    </row>
    <row r="15" spans="1:19" x14ac:dyDescent="0.3">
      <c r="A15" s="82" t="s">
        <v>582</v>
      </c>
      <c r="B15" s="64">
        <f>VLOOKUP($A15,'Return Data'!$B$7:$R$2843,3,0)</f>
        <v>44315</v>
      </c>
      <c r="C15" s="65">
        <f>VLOOKUP($A15,'Return Data'!$B$7:$R$2843,4,0)</f>
        <v>19.352399999999999</v>
      </c>
      <c r="D15" s="65">
        <f>VLOOKUP($A15,'Return Data'!$B$7:$R$2843,9,0)</f>
        <v>8.0592000000000006</v>
      </c>
      <c r="E15" s="66">
        <f t="shared" si="0"/>
        <v>11</v>
      </c>
      <c r="F15" s="65">
        <f>VLOOKUP($A15,'Return Data'!$B$7:$R$2843,10,0)</f>
        <v>4.8263999999999996</v>
      </c>
      <c r="G15" s="66">
        <f t="shared" si="1"/>
        <v>2</v>
      </c>
      <c r="H15" s="65">
        <f>VLOOKUP($A15,'Return Data'!$B$7:$R$2843,11,0)</f>
        <v>4.1744000000000003</v>
      </c>
      <c r="I15" s="66">
        <f t="shared" si="2"/>
        <v>3</v>
      </c>
      <c r="J15" s="65">
        <f>VLOOKUP($A15,'Return Data'!$B$7:$R$2843,12,0)</f>
        <v>4.9245000000000001</v>
      </c>
      <c r="K15" s="66">
        <f t="shared" si="3"/>
        <v>3</v>
      </c>
      <c r="L15" s="65">
        <f>VLOOKUP($A15,'Return Data'!$B$7:$R$2843,13,0)</f>
        <v>8.7904</v>
      </c>
      <c r="M15" s="66">
        <f t="shared" si="4"/>
        <v>7</v>
      </c>
      <c r="N15" s="65">
        <f>VLOOKUP($A15,'Return Data'!$B$7:$R$2843,17,0)</f>
        <v>9.9087999999999994</v>
      </c>
      <c r="O15" s="66">
        <f t="shared" si="5"/>
        <v>2</v>
      </c>
      <c r="P15" s="65">
        <f>VLOOKUP($A15,'Return Data'!$B$7:$R$2843,14,0)</f>
        <v>9.6033000000000008</v>
      </c>
      <c r="Q15" s="66">
        <f t="shared" si="6"/>
        <v>2</v>
      </c>
      <c r="R15" s="65">
        <f>VLOOKUP($A15,'Return Data'!$B$7:$R$2843,16,0)</f>
        <v>8.4374000000000002</v>
      </c>
      <c r="S15" s="67">
        <f t="shared" si="7"/>
        <v>9</v>
      </c>
    </row>
    <row r="16" spans="1:19" x14ac:dyDescent="0.3">
      <c r="A16" s="82" t="s">
        <v>585</v>
      </c>
      <c r="B16" s="64">
        <f>VLOOKUP($A16,'Return Data'!$B$7:$R$2843,3,0)</f>
        <v>44315</v>
      </c>
      <c r="C16" s="65">
        <f>VLOOKUP($A16,'Return Data'!$B$7:$R$2843,4,0)</f>
        <v>1812.3842999999999</v>
      </c>
      <c r="D16" s="65">
        <f>VLOOKUP($A16,'Return Data'!$B$7:$R$2843,9,0)</f>
        <v>7.4882999999999997</v>
      </c>
      <c r="E16" s="66">
        <f t="shared" si="0"/>
        <v>13</v>
      </c>
      <c r="F16" s="65">
        <f>VLOOKUP($A16,'Return Data'!$B$7:$R$2843,10,0)</f>
        <v>0.42859999999999998</v>
      </c>
      <c r="G16" s="66">
        <f t="shared" si="1"/>
        <v>20</v>
      </c>
      <c r="H16" s="65">
        <f>VLOOKUP($A16,'Return Data'!$B$7:$R$2843,11,0)</f>
        <v>1.6677</v>
      </c>
      <c r="I16" s="66">
        <f t="shared" si="2"/>
        <v>20</v>
      </c>
      <c r="J16" s="65">
        <f>VLOOKUP($A16,'Return Data'!$B$7:$R$2843,12,0)</f>
        <v>3.1539999999999999</v>
      </c>
      <c r="K16" s="66">
        <f t="shared" si="3"/>
        <v>20</v>
      </c>
      <c r="L16" s="65">
        <f>VLOOKUP($A16,'Return Data'!$B$7:$R$2843,13,0)</f>
        <v>8.2079000000000004</v>
      </c>
      <c r="M16" s="66">
        <f t="shared" si="4"/>
        <v>12</v>
      </c>
      <c r="N16" s="65">
        <f>VLOOKUP($A16,'Return Data'!$B$7:$R$2843,17,0)</f>
        <v>8.1832999999999991</v>
      </c>
      <c r="O16" s="66">
        <f t="shared" si="5"/>
        <v>14</v>
      </c>
      <c r="P16" s="65">
        <f>VLOOKUP($A16,'Return Data'!$B$7:$R$2843,14,0)</f>
        <v>8.0594000000000001</v>
      </c>
      <c r="Q16" s="66">
        <f t="shared" si="6"/>
        <v>15</v>
      </c>
      <c r="R16" s="65">
        <f>VLOOKUP($A16,'Return Data'!$B$7:$R$2843,16,0)</f>
        <v>7.3930999999999996</v>
      </c>
      <c r="S16" s="67">
        <f t="shared" si="7"/>
        <v>18</v>
      </c>
    </row>
    <row r="17" spans="1:19" x14ac:dyDescent="0.3">
      <c r="A17" s="82" t="s">
        <v>587</v>
      </c>
      <c r="B17" s="64">
        <f>VLOOKUP($A17,'Return Data'!$B$7:$R$2843,3,0)</f>
        <v>44315</v>
      </c>
      <c r="C17" s="65">
        <f>VLOOKUP($A17,'Return Data'!$B$7:$R$2843,4,0)</f>
        <v>50.579700000000003</v>
      </c>
      <c r="D17" s="65">
        <f>VLOOKUP($A17,'Return Data'!$B$7:$R$2843,9,0)</f>
        <v>6.9770000000000003</v>
      </c>
      <c r="E17" s="66">
        <f t="shared" si="0"/>
        <v>17</v>
      </c>
      <c r="F17" s="65">
        <f>VLOOKUP($A17,'Return Data'!$B$7:$R$2843,10,0)</f>
        <v>1.3862000000000001</v>
      </c>
      <c r="G17" s="66">
        <f t="shared" si="1"/>
        <v>18</v>
      </c>
      <c r="H17" s="65">
        <f>VLOOKUP($A17,'Return Data'!$B$7:$R$2843,11,0)</f>
        <v>2.9870999999999999</v>
      </c>
      <c r="I17" s="66">
        <f t="shared" si="2"/>
        <v>15</v>
      </c>
      <c r="J17" s="65">
        <f>VLOOKUP($A17,'Return Data'!$B$7:$R$2843,12,0)</f>
        <v>4.2763</v>
      </c>
      <c r="K17" s="66">
        <f t="shared" si="3"/>
        <v>14</v>
      </c>
      <c r="L17" s="65">
        <f>VLOOKUP($A17,'Return Data'!$B$7:$R$2843,13,0)</f>
        <v>8.8213000000000008</v>
      </c>
      <c r="M17" s="66">
        <f t="shared" si="4"/>
        <v>6</v>
      </c>
      <c r="N17" s="65">
        <f>VLOOKUP($A17,'Return Data'!$B$7:$R$2843,17,0)</f>
        <v>9.3901000000000003</v>
      </c>
      <c r="O17" s="66">
        <f t="shared" si="5"/>
        <v>7</v>
      </c>
      <c r="P17" s="65">
        <f>VLOOKUP($A17,'Return Data'!$B$7:$R$2843,14,0)</f>
        <v>8.9591999999999992</v>
      </c>
      <c r="Q17" s="66">
        <f t="shared" si="6"/>
        <v>5</v>
      </c>
      <c r="R17" s="65">
        <f>VLOOKUP($A17,'Return Data'!$B$7:$R$2843,16,0)</f>
        <v>7.5228000000000002</v>
      </c>
      <c r="S17" s="67">
        <f t="shared" si="7"/>
        <v>17</v>
      </c>
    </row>
    <row r="18" spans="1:19" x14ac:dyDescent="0.3">
      <c r="A18" s="82" t="s">
        <v>590</v>
      </c>
      <c r="B18" s="64">
        <f>VLOOKUP($A18,'Return Data'!$B$7:$R$2843,3,0)</f>
        <v>44315</v>
      </c>
      <c r="C18" s="65">
        <f>VLOOKUP($A18,'Return Data'!$B$7:$R$2843,4,0)</f>
        <v>19.531600000000001</v>
      </c>
      <c r="D18" s="65">
        <f>VLOOKUP($A18,'Return Data'!$B$7:$R$2843,9,0)</f>
        <v>8.18</v>
      </c>
      <c r="E18" s="66">
        <f t="shared" si="0"/>
        <v>10</v>
      </c>
      <c r="F18" s="65">
        <f>VLOOKUP($A18,'Return Data'!$B$7:$R$2843,10,0)</f>
        <v>3.8696000000000002</v>
      </c>
      <c r="G18" s="66">
        <f t="shared" si="1"/>
        <v>8</v>
      </c>
      <c r="H18" s="65">
        <f>VLOOKUP($A18,'Return Data'!$B$7:$R$2843,11,0)</f>
        <v>3.9386999999999999</v>
      </c>
      <c r="I18" s="66">
        <f t="shared" si="2"/>
        <v>6</v>
      </c>
      <c r="J18" s="65">
        <f>VLOOKUP($A18,'Return Data'!$B$7:$R$2843,12,0)</f>
        <v>4.6837</v>
      </c>
      <c r="K18" s="66">
        <f t="shared" si="3"/>
        <v>8</v>
      </c>
      <c r="L18" s="65">
        <f>VLOOKUP($A18,'Return Data'!$B$7:$R$2843,13,0)</f>
        <v>8.4029000000000007</v>
      </c>
      <c r="M18" s="66">
        <f t="shared" si="4"/>
        <v>11</v>
      </c>
      <c r="N18" s="65">
        <f>VLOOKUP($A18,'Return Data'!$B$7:$R$2843,17,0)</f>
        <v>9.4685000000000006</v>
      </c>
      <c r="O18" s="66">
        <f t="shared" si="5"/>
        <v>4</v>
      </c>
      <c r="P18" s="65">
        <f>VLOOKUP($A18,'Return Data'!$B$7:$R$2843,14,0)</f>
        <v>8.3902000000000001</v>
      </c>
      <c r="Q18" s="66">
        <f t="shared" si="6"/>
        <v>12</v>
      </c>
      <c r="R18" s="65">
        <f>VLOOKUP($A18,'Return Data'!$B$7:$R$2843,16,0)</f>
        <v>5.0392999999999999</v>
      </c>
      <c r="S18" s="67">
        <f t="shared" si="7"/>
        <v>20</v>
      </c>
    </row>
    <row r="19" spans="1:19" x14ac:dyDescent="0.3">
      <c r="A19" s="82" t="s">
        <v>591</v>
      </c>
      <c r="B19" s="64">
        <f>VLOOKUP($A19,'Return Data'!$B$7:$R$2843,3,0)</f>
        <v>44315</v>
      </c>
      <c r="C19" s="65">
        <f>VLOOKUP($A19,'Return Data'!$B$7:$R$2843,4,0)</f>
        <v>27.550999999999998</v>
      </c>
      <c r="D19" s="65">
        <f>VLOOKUP($A19,'Return Data'!$B$7:$R$2843,9,0)</f>
        <v>6.2275</v>
      </c>
      <c r="E19" s="66">
        <f t="shared" si="0"/>
        <v>18</v>
      </c>
      <c r="F19" s="65">
        <f>VLOOKUP($A19,'Return Data'!$B$7:$R$2843,10,0)</f>
        <v>3.26</v>
      </c>
      <c r="G19" s="66">
        <f t="shared" si="1"/>
        <v>10</v>
      </c>
      <c r="H19" s="65">
        <f>VLOOKUP($A19,'Return Data'!$B$7:$R$2843,11,0)</f>
        <v>2.8572000000000002</v>
      </c>
      <c r="I19" s="66">
        <f t="shared" si="2"/>
        <v>17</v>
      </c>
      <c r="J19" s="65">
        <f>VLOOKUP($A19,'Return Data'!$B$7:$R$2843,12,0)</f>
        <v>3.4544999999999999</v>
      </c>
      <c r="K19" s="66">
        <f t="shared" si="3"/>
        <v>19</v>
      </c>
      <c r="L19" s="65">
        <f>VLOOKUP($A19,'Return Data'!$B$7:$R$2843,13,0)</f>
        <v>6.6776999999999997</v>
      </c>
      <c r="M19" s="66">
        <f t="shared" si="4"/>
        <v>19</v>
      </c>
      <c r="N19" s="65">
        <f>VLOOKUP($A19,'Return Data'!$B$7:$R$2843,17,0)</f>
        <v>7.9960000000000004</v>
      </c>
      <c r="O19" s="66">
        <f t="shared" si="5"/>
        <v>15</v>
      </c>
      <c r="P19" s="65">
        <f>VLOOKUP($A19,'Return Data'!$B$7:$R$2843,14,0)</f>
        <v>8.1266999999999996</v>
      </c>
      <c r="Q19" s="66">
        <f t="shared" si="6"/>
        <v>14</v>
      </c>
      <c r="R19" s="65">
        <f>VLOOKUP($A19,'Return Data'!$B$7:$R$2843,16,0)</f>
        <v>7.5488</v>
      </c>
      <c r="S19" s="67">
        <f t="shared" si="7"/>
        <v>16</v>
      </c>
    </row>
    <row r="20" spans="1:19" x14ac:dyDescent="0.3">
      <c r="A20" s="82" t="s">
        <v>593</v>
      </c>
      <c r="B20" s="64">
        <f>VLOOKUP($A20,'Return Data'!$B$7:$R$2843,3,0)</f>
        <v>44315</v>
      </c>
      <c r="C20" s="65">
        <f>VLOOKUP($A20,'Return Data'!$B$7:$R$2843,4,0)</f>
        <v>16.2241</v>
      </c>
      <c r="D20" s="65">
        <f>VLOOKUP($A20,'Return Data'!$B$7:$R$2843,9,0)</f>
        <v>9.1288999999999998</v>
      </c>
      <c r="E20" s="66">
        <f t="shared" si="0"/>
        <v>5</v>
      </c>
      <c r="F20" s="65">
        <f>VLOOKUP($A20,'Return Data'!$B$7:$R$2843,10,0)</f>
        <v>3.8788</v>
      </c>
      <c r="G20" s="66">
        <f t="shared" si="1"/>
        <v>7</v>
      </c>
      <c r="H20" s="65">
        <f>VLOOKUP($A20,'Return Data'!$B$7:$R$2843,11,0)</f>
        <v>3.7692000000000001</v>
      </c>
      <c r="I20" s="66">
        <f t="shared" si="2"/>
        <v>7</v>
      </c>
      <c r="J20" s="65">
        <f>VLOOKUP($A20,'Return Data'!$B$7:$R$2843,12,0)</f>
        <v>4.8990999999999998</v>
      </c>
      <c r="K20" s="66">
        <f t="shared" si="3"/>
        <v>4</v>
      </c>
      <c r="L20" s="65">
        <f>VLOOKUP($A20,'Return Data'!$B$7:$R$2843,13,0)</f>
        <v>8.5063999999999993</v>
      </c>
      <c r="M20" s="66">
        <f t="shared" si="4"/>
        <v>10</v>
      </c>
      <c r="N20" s="65">
        <f>VLOOKUP($A20,'Return Data'!$B$7:$R$2843,17,0)</f>
        <v>9.7798999999999996</v>
      </c>
      <c r="O20" s="66">
        <f t="shared" si="5"/>
        <v>3</v>
      </c>
      <c r="P20" s="65">
        <f>VLOOKUP($A20,'Return Data'!$B$7:$R$2843,14,0)</f>
        <v>9.1303000000000001</v>
      </c>
      <c r="Q20" s="66">
        <f t="shared" si="6"/>
        <v>3</v>
      </c>
      <c r="R20" s="65">
        <f>VLOOKUP($A20,'Return Data'!$B$7:$R$2843,16,0)</f>
        <v>8.4556000000000004</v>
      </c>
      <c r="S20" s="67">
        <f t="shared" si="7"/>
        <v>8</v>
      </c>
    </row>
    <row r="21" spans="1:19" x14ac:dyDescent="0.3">
      <c r="A21" s="82" t="s">
        <v>595</v>
      </c>
      <c r="B21" s="64">
        <f>VLOOKUP($A21,'Return Data'!$B$7:$R$2843,3,0)</f>
        <v>44315</v>
      </c>
      <c r="C21" s="65">
        <f>VLOOKUP($A21,'Return Data'!$B$7:$R$2843,4,0)</f>
        <v>19.138200000000001</v>
      </c>
      <c r="D21" s="65">
        <f>VLOOKUP($A21,'Return Data'!$B$7:$R$2843,9,0)</f>
        <v>10.7761</v>
      </c>
      <c r="E21" s="66">
        <f t="shared" si="0"/>
        <v>2</v>
      </c>
      <c r="F21" s="65">
        <f>VLOOKUP($A21,'Return Data'!$B$7:$R$2843,10,0)</f>
        <v>4.1098999999999997</v>
      </c>
      <c r="G21" s="66">
        <f t="shared" si="1"/>
        <v>5</v>
      </c>
      <c r="H21" s="65">
        <f>VLOOKUP($A21,'Return Data'!$B$7:$R$2843,11,0)</f>
        <v>3.6936</v>
      </c>
      <c r="I21" s="66">
        <f t="shared" si="2"/>
        <v>10</v>
      </c>
      <c r="J21" s="65">
        <f>VLOOKUP($A21,'Return Data'!$B$7:$R$2843,12,0)</f>
        <v>4.6349</v>
      </c>
      <c r="K21" s="66">
        <f t="shared" si="3"/>
        <v>9</v>
      </c>
      <c r="L21" s="65">
        <f>VLOOKUP($A21,'Return Data'!$B$7:$R$2843,13,0)</f>
        <v>8.0991999999999997</v>
      </c>
      <c r="M21" s="66">
        <f t="shared" si="4"/>
        <v>13</v>
      </c>
      <c r="N21" s="65">
        <f>VLOOKUP($A21,'Return Data'!$B$7:$R$2843,17,0)</f>
        <v>9.2844999999999995</v>
      </c>
      <c r="O21" s="66">
        <f t="shared" si="5"/>
        <v>8</v>
      </c>
      <c r="P21" s="65">
        <f>VLOOKUP($A21,'Return Data'!$B$7:$R$2843,14,0)</f>
        <v>8.5914999999999999</v>
      </c>
      <c r="Q21" s="66">
        <f t="shared" si="6"/>
        <v>10</v>
      </c>
      <c r="R21" s="65">
        <f>VLOOKUP($A21,'Return Data'!$B$7:$R$2843,16,0)</f>
        <v>8.2924000000000007</v>
      </c>
      <c r="S21" s="67">
        <f t="shared" si="7"/>
        <v>12</v>
      </c>
    </row>
    <row r="22" spans="1:19" x14ac:dyDescent="0.3">
      <c r="A22" s="82" t="s">
        <v>598</v>
      </c>
      <c r="B22" s="64">
        <f>VLOOKUP($A22,'Return Data'!$B$7:$R$2843,3,0)</f>
        <v>44315</v>
      </c>
      <c r="C22" s="65">
        <f>VLOOKUP($A22,'Return Data'!$B$7:$R$2843,4,0)</f>
        <v>2467.2864</v>
      </c>
      <c r="D22" s="65">
        <f>VLOOKUP($A22,'Return Data'!$B$7:$R$2843,9,0)</f>
        <v>8.3452999999999999</v>
      </c>
      <c r="E22" s="66">
        <f t="shared" si="0"/>
        <v>8</v>
      </c>
      <c r="F22" s="65">
        <f>VLOOKUP($A22,'Return Data'!$B$7:$R$2843,10,0)</f>
        <v>1.3715999999999999</v>
      </c>
      <c r="G22" s="66">
        <f t="shared" si="1"/>
        <v>19</v>
      </c>
      <c r="H22" s="65">
        <f>VLOOKUP($A22,'Return Data'!$B$7:$R$2843,11,0)</f>
        <v>2.9173</v>
      </c>
      <c r="I22" s="66">
        <f t="shared" si="2"/>
        <v>16</v>
      </c>
      <c r="J22" s="65">
        <f>VLOOKUP($A22,'Return Data'!$B$7:$R$2843,12,0)</f>
        <v>3.7738</v>
      </c>
      <c r="K22" s="66">
        <f t="shared" si="3"/>
        <v>17</v>
      </c>
      <c r="L22" s="65">
        <f>VLOOKUP($A22,'Return Data'!$B$7:$R$2843,13,0)</f>
        <v>7.9520999999999997</v>
      </c>
      <c r="M22" s="66">
        <f t="shared" si="4"/>
        <v>16</v>
      </c>
      <c r="N22" s="65">
        <f>VLOOKUP($A22,'Return Data'!$B$7:$R$2843,17,0)</f>
        <v>8.9347999999999992</v>
      </c>
      <c r="O22" s="66">
        <f t="shared" si="5"/>
        <v>11</v>
      </c>
      <c r="P22" s="65">
        <f>VLOOKUP($A22,'Return Data'!$B$7:$R$2843,14,0)</f>
        <v>8.4857999999999993</v>
      </c>
      <c r="Q22" s="66">
        <f t="shared" si="6"/>
        <v>11</v>
      </c>
      <c r="R22" s="65">
        <f>VLOOKUP($A22,'Return Data'!$B$7:$R$2843,16,0)</f>
        <v>8.1244999999999994</v>
      </c>
      <c r="S22" s="67">
        <f t="shared" si="7"/>
        <v>13</v>
      </c>
    </row>
    <row r="23" spans="1:19" x14ac:dyDescent="0.3">
      <c r="A23" s="82" t="s">
        <v>599</v>
      </c>
      <c r="B23" s="64">
        <f>VLOOKUP($A23,'Return Data'!$B$7:$R$2843,3,0)</f>
        <v>44315</v>
      </c>
      <c r="C23" s="65">
        <f>VLOOKUP($A23,'Return Data'!$B$7:$R$2843,4,0)</f>
        <v>34.004800000000003</v>
      </c>
      <c r="D23" s="65">
        <f>VLOOKUP($A23,'Return Data'!$B$7:$R$2843,9,0)</f>
        <v>3.8431000000000002</v>
      </c>
      <c r="E23" s="66">
        <f t="shared" si="0"/>
        <v>20</v>
      </c>
      <c r="F23" s="65">
        <f>VLOOKUP($A23,'Return Data'!$B$7:$R$2843,10,0)</f>
        <v>3.7250999999999999</v>
      </c>
      <c r="G23" s="66">
        <f t="shared" si="1"/>
        <v>9</v>
      </c>
      <c r="H23" s="65">
        <f>VLOOKUP($A23,'Return Data'!$B$7:$R$2843,11,0)</f>
        <v>3.3653</v>
      </c>
      <c r="I23" s="66">
        <f t="shared" si="2"/>
        <v>13</v>
      </c>
      <c r="J23" s="65">
        <f>VLOOKUP($A23,'Return Data'!$B$7:$R$2843,12,0)</f>
        <v>3.9796</v>
      </c>
      <c r="K23" s="66">
        <f t="shared" si="3"/>
        <v>16</v>
      </c>
      <c r="L23" s="65">
        <f>VLOOKUP($A23,'Return Data'!$B$7:$R$2843,13,0)</f>
        <v>6.3936999999999999</v>
      </c>
      <c r="M23" s="66">
        <f t="shared" si="4"/>
        <v>20</v>
      </c>
      <c r="N23" s="65">
        <f>VLOOKUP($A23,'Return Data'!$B$7:$R$2843,17,0)</f>
        <v>7.7975000000000003</v>
      </c>
      <c r="O23" s="66">
        <f t="shared" si="5"/>
        <v>16</v>
      </c>
      <c r="P23" s="65">
        <f>VLOOKUP($A23,'Return Data'!$B$7:$R$2843,14,0)</f>
        <v>7.9081000000000001</v>
      </c>
      <c r="Q23" s="66">
        <f t="shared" si="6"/>
        <v>16</v>
      </c>
      <c r="R23" s="65">
        <f>VLOOKUP($A23,'Return Data'!$B$7:$R$2843,16,0)</f>
        <v>7.7781000000000002</v>
      </c>
      <c r="S23" s="67">
        <f t="shared" si="7"/>
        <v>15</v>
      </c>
    </row>
    <row r="24" spans="1:19" x14ac:dyDescent="0.3">
      <c r="A24" s="82" t="s">
        <v>602</v>
      </c>
      <c r="B24" s="64">
        <f>VLOOKUP($A24,'Return Data'!$B$7:$R$2843,3,0)</f>
        <v>44315</v>
      </c>
      <c r="C24" s="65">
        <f>VLOOKUP($A24,'Return Data'!$B$7:$R$2843,4,0)</f>
        <v>11.2896</v>
      </c>
      <c r="D24" s="65">
        <f>VLOOKUP($A24,'Return Data'!$B$7:$R$2843,9,0)</f>
        <v>10.873200000000001</v>
      </c>
      <c r="E24" s="66">
        <f t="shared" si="0"/>
        <v>1</v>
      </c>
      <c r="F24" s="65">
        <f>VLOOKUP($A24,'Return Data'!$B$7:$R$2843,10,0)</f>
        <v>2.4466999999999999</v>
      </c>
      <c r="G24" s="66">
        <f t="shared" si="1"/>
        <v>15</v>
      </c>
      <c r="H24" s="65">
        <f>VLOOKUP($A24,'Return Data'!$B$7:$R$2843,11,0)</f>
        <v>3.6132</v>
      </c>
      <c r="I24" s="66">
        <f t="shared" si="2"/>
        <v>12</v>
      </c>
      <c r="J24" s="65">
        <f>VLOOKUP($A24,'Return Data'!$B$7:$R$2843,12,0)</f>
        <v>4.5529000000000002</v>
      </c>
      <c r="K24" s="66">
        <f t="shared" si="3"/>
        <v>11</v>
      </c>
      <c r="L24" s="65">
        <f>VLOOKUP($A24,'Return Data'!$B$7:$R$2843,13,0)</f>
        <v>9.4166000000000007</v>
      </c>
      <c r="M24" s="66">
        <f t="shared" si="4"/>
        <v>4</v>
      </c>
      <c r="N24" s="65"/>
      <c r="O24" s="66"/>
      <c r="P24" s="65"/>
      <c r="Q24" s="66"/>
      <c r="R24" s="65">
        <f>VLOOKUP($A24,'Return Data'!$B$7:$R$2843,16,0)</f>
        <v>8.1212999999999997</v>
      </c>
      <c r="S24" s="67">
        <f t="shared" si="7"/>
        <v>14</v>
      </c>
    </row>
    <row r="25" spans="1:19" x14ac:dyDescent="0.3">
      <c r="A25" s="82" t="s">
        <v>604</v>
      </c>
      <c r="B25" s="64">
        <f>VLOOKUP($A25,'Return Data'!$B$7:$R$2843,3,0)</f>
        <v>44315</v>
      </c>
      <c r="C25" s="65">
        <f>VLOOKUP($A25,'Return Data'!$B$7:$R$2843,4,0)</f>
        <v>16.213699999999999</v>
      </c>
      <c r="D25" s="65">
        <f>VLOOKUP($A25,'Return Data'!$B$7:$R$2843,9,0)</f>
        <v>5.7312000000000003</v>
      </c>
      <c r="E25" s="66">
        <f t="shared" si="0"/>
        <v>19</v>
      </c>
      <c r="F25" s="65">
        <f>VLOOKUP($A25,'Return Data'!$B$7:$R$2843,10,0)</f>
        <v>3.0011000000000001</v>
      </c>
      <c r="G25" s="66">
        <f t="shared" si="1"/>
        <v>12</v>
      </c>
      <c r="H25" s="65">
        <f>VLOOKUP($A25,'Return Data'!$B$7:$R$2843,11,0)</f>
        <v>2.7191999999999998</v>
      </c>
      <c r="I25" s="66">
        <f t="shared" si="2"/>
        <v>18</v>
      </c>
      <c r="J25" s="65">
        <f>VLOOKUP($A25,'Return Data'!$B$7:$R$2843,12,0)</f>
        <v>3.6543000000000001</v>
      </c>
      <c r="K25" s="66">
        <f t="shared" si="3"/>
        <v>18</v>
      </c>
      <c r="L25" s="65">
        <f>VLOOKUP($A25,'Return Data'!$B$7:$R$2843,13,0)</f>
        <v>6.6958000000000002</v>
      </c>
      <c r="M25" s="66">
        <f t="shared" si="4"/>
        <v>18</v>
      </c>
      <c r="N25" s="65">
        <f>VLOOKUP($A25,'Return Data'!$B$7:$R$2843,17,0)</f>
        <v>3.8730000000000002</v>
      </c>
      <c r="O25" s="66">
        <f>RANK(N25,N$8:N$27,0)</f>
        <v>17</v>
      </c>
      <c r="P25" s="65">
        <f>VLOOKUP($A25,'Return Data'!$B$7:$R$2843,14,0)</f>
        <v>4.4550000000000001</v>
      </c>
      <c r="Q25" s="66">
        <f>RANK(P25,P$8:P$27,0)</f>
        <v>17</v>
      </c>
      <c r="R25" s="65">
        <f>VLOOKUP($A25,'Return Data'!$B$7:$R$2843,16,0)</f>
        <v>6.9044999999999996</v>
      </c>
      <c r="S25" s="67">
        <f t="shared" si="7"/>
        <v>19</v>
      </c>
    </row>
    <row r="26" spans="1:19" x14ac:dyDescent="0.3">
      <c r="A26" s="82" t="s">
        <v>716</v>
      </c>
      <c r="B26" s="64">
        <f>VLOOKUP($A26,'Return Data'!$B$7:$R$2843,3,0)</f>
        <v>44315</v>
      </c>
      <c r="C26" s="65">
        <f>VLOOKUP($A26,'Return Data'!$B$7:$R$2843,4,0)</f>
        <v>1124.943</v>
      </c>
      <c r="D26" s="65">
        <f>VLOOKUP($A26,'Return Data'!$B$7:$R$2843,9,0)</f>
        <v>9.0516000000000005</v>
      </c>
      <c r="E26" s="66">
        <f t="shared" si="0"/>
        <v>6</v>
      </c>
      <c r="F26" s="65">
        <f>VLOOKUP($A26,'Return Data'!$B$7:$R$2843,10,0)</f>
        <v>6.1192000000000002</v>
      </c>
      <c r="G26" s="66">
        <f t="shared" si="1"/>
        <v>1</v>
      </c>
      <c r="H26" s="65">
        <f>VLOOKUP($A26,'Return Data'!$B$7:$R$2843,11,0)</f>
        <v>5.3263999999999996</v>
      </c>
      <c r="I26" s="66">
        <f t="shared" si="2"/>
        <v>1</v>
      </c>
      <c r="J26" s="65">
        <f>VLOOKUP($A26,'Return Data'!$B$7:$R$2843,12,0)</f>
        <v>5.8197999999999999</v>
      </c>
      <c r="K26" s="66">
        <f t="shared" si="3"/>
        <v>1</v>
      </c>
      <c r="L26" s="65">
        <f>VLOOKUP($A26,'Return Data'!$B$7:$R$2843,13,0)</f>
        <v>9.5663999999999998</v>
      </c>
      <c r="M26" s="66">
        <f t="shared" ref="M26:M27" si="8">RANK(L26,L$8:L$27,0)</f>
        <v>2</v>
      </c>
      <c r="N26" s="65"/>
      <c r="O26" s="66"/>
      <c r="P26" s="65"/>
      <c r="Q26" s="66"/>
      <c r="R26" s="65">
        <f>VLOOKUP($A26,'Return Data'!$B$7:$R$2843,16,0)</f>
        <v>9.1929999999999996</v>
      </c>
      <c r="S26" s="67">
        <f t="shared" si="7"/>
        <v>2</v>
      </c>
    </row>
    <row r="27" spans="1:19" x14ac:dyDescent="0.3">
      <c r="A27" s="82" t="s">
        <v>717</v>
      </c>
      <c r="B27" s="64">
        <f>VLOOKUP($A27,'Return Data'!$B$7:$R$2843,3,0)</f>
        <v>44315</v>
      </c>
      <c r="C27" s="65">
        <f>VLOOKUP($A27,'Return Data'!$B$7:$R$2843,4,0)</f>
        <v>1141.7671</v>
      </c>
      <c r="D27" s="65">
        <f>VLOOKUP($A27,'Return Data'!$B$7:$R$2843,9,0)</f>
        <v>9.1647999999999996</v>
      </c>
      <c r="E27" s="66">
        <f t="shared" si="0"/>
        <v>3</v>
      </c>
      <c r="F27" s="65">
        <f>VLOOKUP($A27,'Return Data'!$B$7:$R$2843,10,0)</f>
        <v>2.5162</v>
      </c>
      <c r="G27" s="66">
        <f t="shared" si="1"/>
        <v>14</v>
      </c>
      <c r="H27" s="65">
        <f>VLOOKUP($A27,'Return Data'!$B$7:$R$2843,11,0)</f>
        <v>3.1595</v>
      </c>
      <c r="I27" s="66">
        <f t="shared" si="2"/>
        <v>14</v>
      </c>
      <c r="J27" s="65">
        <f>VLOOKUP($A27,'Return Data'!$B$7:$R$2843,12,0)</f>
        <v>4.6210000000000004</v>
      </c>
      <c r="K27" s="66">
        <f t="shared" si="3"/>
        <v>10</v>
      </c>
      <c r="L27" s="65">
        <f>VLOOKUP($A27,'Return Data'!$B$7:$R$2843,13,0)</f>
        <v>10.173500000000001</v>
      </c>
      <c r="M27" s="66">
        <f t="shared" si="8"/>
        <v>1</v>
      </c>
      <c r="N27" s="65"/>
      <c r="O27" s="66"/>
      <c r="P27" s="65"/>
      <c r="Q27" s="66"/>
      <c r="R27" s="65">
        <f>VLOOKUP($A27,'Return Data'!$B$7:$R$2843,16,0)</f>
        <v>10.4168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7.9914150000000008</v>
      </c>
      <c r="E29" s="88"/>
      <c r="F29" s="89">
        <f>AVERAGE(F8:F27)</f>
        <v>3.2088399999999999</v>
      </c>
      <c r="G29" s="88"/>
      <c r="H29" s="89">
        <f>AVERAGE(H8:H27)</f>
        <v>3.5004149999999989</v>
      </c>
      <c r="I29" s="88"/>
      <c r="J29" s="89">
        <f>AVERAGE(J8:J27)</f>
        <v>4.4345150000000002</v>
      </c>
      <c r="K29" s="88"/>
      <c r="L29" s="89">
        <f>AVERAGE(L8:L27)</f>
        <v>8.3467849999999988</v>
      </c>
      <c r="M29" s="88"/>
      <c r="N29" s="89">
        <f>AVERAGE(N8:N27)</f>
        <v>8.8687588235294115</v>
      </c>
      <c r="O29" s="88"/>
      <c r="P29" s="89">
        <f>AVERAGE(P8:P27)</f>
        <v>8.4936352941176487</v>
      </c>
      <c r="Q29" s="88"/>
      <c r="R29" s="89">
        <f>AVERAGE(R8:R27)</f>
        <v>8.1585650000000012</v>
      </c>
      <c r="S29" s="90"/>
    </row>
    <row r="30" spans="1:19" x14ac:dyDescent="0.3">
      <c r="A30" s="87" t="s">
        <v>28</v>
      </c>
      <c r="B30" s="88"/>
      <c r="C30" s="88"/>
      <c r="D30" s="89">
        <f>MIN(D8:D27)</f>
        <v>3.8431000000000002</v>
      </c>
      <c r="E30" s="88"/>
      <c r="F30" s="89">
        <f>MIN(F8:F27)</f>
        <v>0.42859999999999998</v>
      </c>
      <c r="G30" s="88"/>
      <c r="H30" s="89">
        <f>MIN(H8:H27)</f>
        <v>1.6677</v>
      </c>
      <c r="I30" s="88"/>
      <c r="J30" s="89">
        <f>MIN(J8:J27)</f>
        <v>3.1539999999999999</v>
      </c>
      <c r="K30" s="88"/>
      <c r="L30" s="89">
        <f>MIN(L8:L27)</f>
        <v>6.3936999999999999</v>
      </c>
      <c r="M30" s="88"/>
      <c r="N30" s="89">
        <f>MIN(N8:N27)</f>
        <v>3.8730000000000002</v>
      </c>
      <c r="O30" s="88"/>
      <c r="P30" s="89">
        <f>MIN(P8:P27)</f>
        <v>4.4550000000000001</v>
      </c>
      <c r="Q30" s="88"/>
      <c r="R30" s="89">
        <f>MIN(R8:R27)</f>
        <v>5.0392999999999999</v>
      </c>
      <c r="S30" s="90"/>
    </row>
    <row r="31" spans="1:19" ht="15" thickBot="1" x14ac:dyDescent="0.35">
      <c r="A31" s="91" t="s">
        <v>29</v>
      </c>
      <c r="B31" s="92"/>
      <c r="C31" s="92"/>
      <c r="D31" s="93">
        <f>MAX(D8:D27)</f>
        <v>10.873200000000001</v>
      </c>
      <c r="E31" s="92"/>
      <c r="F31" s="93">
        <f>MAX(F8:F27)</f>
        <v>6.1192000000000002</v>
      </c>
      <c r="G31" s="92"/>
      <c r="H31" s="93">
        <f>MAX(H8:H27)</f>
        <v>5.3263999999999996</v>
      </c>
      <c r="I31" s="92"/>
      <c r="J31" s="93">
        <f>MAX(J8:J27)</f>
        <v>5.8197999999999999</v>
      </c>
      <c r="K31" s="92"/>
      <c r="L31" s="93">
        <f>MAX(L8:L27)</f>
        <v>10.173500000000001</v>
      </c>
      <c r="M31" s="92"/>
      <c r="N31" s="93">
        <f>MAX(N8:N27)</f>
        <v>11.476100000000001</v>
      </c>
      <c r="O31" s="92"/>
      <c r="P31" s="93">
        <f>MAX(P8:P27)</f>
        <v>10.206300000000001</v>
      </c>
      <c r="Q31" s="92"/>
      <c r="R31" s="93">
        <f>MAX(R8:R27)</f>
        <v>10.4168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878</v>
      </c>
      <c r="B8" s="64">
        <f>VLOOKUP($A8,'Return Data'!$B$7:$R$2843,3,0)</f>
        <v>44315</v>
      </c>
      <c r="C8" s="65">
        <f>VLOOKUP($A8,'Return Data'!$B$7:$R$2843,4,0)</f>
        <v>4286.5030999999999</v>
      </c>
      <c r="D8" s="65">
        <f>VLOOKUP($A8,'Return Data'!$B$7:$R$2843,9,0)</f>
        <v>52.948300000000003</v>
      </c>
      <c r="E8" s="66">
        <f>RANK(D8,D$8:D$18,0)</f>
        <v>9</v>
      </c>
      <c r="F8" s="65">
        <f>VLOOKUP($A8,'Return Data'!$B$7:$R$2843,10,0)</f>
        <v>-18.865600000000001</v>
      </c>
      <c r="G8" s="66">
        <f>RANK(F8,F$8:F$18,0)</f>
        <v>2</v>
      </c>
      <c r="H8" s="65">
        <f>VLOOKUP($A8,'Return Data'!$B$7:$R$2843,11,0)</f>
        <v>-14.4125</v>
      </c>
      <c r="I8" s="66">
        <f>RANK(H8,H$8:H$18,0)</f>
        <v>4</v>
      </c>
      <c r="J8" s="65">
        <f>VLOOKUP($A8,'Return Data'!$B$7:$R$2843,12,0)</f>
        <v>-15.6365</v>
      </c>
      <c r="K8" s="66">
        <f>RANK(J8,J$8:J$18,0)</f>
        <v>3</v>
      </c>
      <c r="L8" s="65">
        <f>VLOOKUP($A8,'Return Data'!$B$7:$R$2843,13,0)</f>
        <v>-1.0239</v>
      </c>
      <c r="M8" s="66">
        <f>RANK(L8,L$8:L$18,0)</f>
        <v>2</v>
      </c>
      <c r="N8" s="65">
        <f>VLOOKUP($A8,'Return Data'!$B$7:$R$2843,17,0)</f>
        <v>20.344799999999999</v>
      </c>
      <c r="O8" s="66">
        <f>RANK(N8,N$8:N$18,0)</f>
        <v>2</v>
      </c>
      <c r="P8" s="65">
        <f>VLOOKUP($A8,'Return Data'!$B$7:$R$2843,14,0)</f>
        <v>13.662800000000001</v>
      </c>
      <c r="Q8" s="66">
        <f>RANK(P8,P$8:P$18,0)</f>
        <v>3</v>
      </c>
      <c r="R8" s="65">
        <f>VLOOKUP($A8,'Return Data'!$B$7:$R$2843,16,0)</f>
        <v>6.7798999999999996</v>
      </c>
      <c r="S8" s="67">
        <f>RANK(R8,R$8:R$18,0)</f>
        <v>10</v>
      </c>
    </row>
    <row r="9" spans="1:19" x14ac:dyDescent="0.3">
      <c r="A9" s="82" t="s">
        <v>880</v>
      </c>
      <c r="B9" s="64">
        <f>VLOOKUP($A9,'Return Data'!$B$7:$R$2843,3,0)</f>
        <v>44315</v>
      </c>
      <c r="C9" s="65">
        <f>VLOOKUP($A9,'Return Data'!$B$7:$R$2843,4,0)</f>
        <v>40.650799999999997</v>
      </c>
      <c r="D9" s="65">
        <f>VLOOKUP($A9,'Return Data'!$B$7:$R$2843,9,0)</f>
        <v>52.613199999999999</v>
      </c>
      <c r="E9" s="66">
        <f t="shared" ref="E9:E18" si="0">RANK(D9,D$8:D$18,0)</f>
        <v>10</v>
      </c>
      <c r="F9" s="65">
        <f>VLOOKUP($A9,'Return Data'!$B$7:$R$2843,10,0)</f>
        <v>-18.9132</v>
      </c>
      <c r="G9" s="66">
        <f t="shared" ref="G9:G18" si="1">RANK(F9,F$8:F$18,0)</f>
        <v>3</v>
      </c>
      <c r="H9" s="65">
        <f>VLOOKUP($A9,'Return Data'!$B$7:$R$2843,11,0)</f>
        <v>-14.2667</v>
      </c>
      <c r="I9" s="66">
        <f t="shared" ref="I9:I18" si="2">RANK(H9,H$8:H$18,0)</f>
        <v>1</v>
      </c>
      <c r="J9" s="65">
        <f>VLOOKUP($A9,'Return Data'!$B$7:$R$2843,12,0)</f>
        <v>-15.371700000000001</v>
      </c>
      <c r="K9" s="66">
        <f t="shared" ref="K9:K18" si="3">RANK(J9,J$8:J$18,0)</f>
        <v>1</v>
      </c>
      <c r="L9" s="65">
        <f>VLOOKUP($A9,'Return Data'!$B$7:$R$2843,13,0)</f>
        <v>-0.95</v>
      </c>
      <c r="M9" s="66">
        <f t="shared" ref="M9:M18" si="4">RANK(L9,L$8:L$18,0)</f>
        <v>1</v>
      </c>
      <c r="N9" s="65">
        <f>VLOOKUP($A9,'Return Data'!$B$7:$R$2843,17,0)</f>
        <v>20.2834</v>
      </c>
      <c r="O9" s="66">
        <f t="shared" ref="O9:O18" si="5">RANK(N9,N$8:N$18,0)</f>
        <v>3</v>
      </c>
      <c r="P9" s="65">
        <f>VLOOKUP($A9,'Return Data'!$B$7:$R$2843,14,0)</f>
        <v>13.7034</v>
      </c>
      <c r="Q9" s="66">
        <f t="shared" ref="Q9:Q18" si="6">RANK(P9,P$8:P$18,0)</f>
        <v>2</v>
      </c>
      <c r="R9" s="65">
        <f>VLOOKUP($A9,'Return Data'!$B$7:$R$2843,16,0)</f>
        <v>6.8703000000000003</v>
      </c>
      <c r="S9" s="67">
        <f t="shared" ref="S9:S18" si="7">RANK(R9,R$8:R$18,0)</f>
        <v>9</v>
      </c>
    </row>
    <row r="10" spans="1:19" x14ac:dyDescent="0.3">
      <c r="A10" s="82" t="s">
        <v>883</v>
      </c>
      <c r="B10" s="64">
        <f>VLOOKUP($A10,'Return Data'!$B$7:$R$2843,3,0)</f>
        <v>44315</v>
      </c>
      <c r="C10" s="65">
        <f>VLOOKUP($A10,'Return Data'!$B$7:$R$2843,4,0)</f>
        <v>41.779400000000003</v>
      </c>
      <c r="D10" s="65">
        <f>VLOOKUP($A10,'Return Data'!$B$7:$R$2843,9,0)</f>
        <v>53.062199999999997</v>
      </c>
      <c r="E10" s="66">
        <f t="shared" si="0"/>
        <v>8</v>
      </c>
      <c r="F10" s="65">
        <f>VLOOKUP($A10,'Return Data'!$B$7:$R$2843,10,0)</f>
        <v>-19.210999999999999</v>
      </c>
      <c r="G10" s="66">
        <f t="shared" si="1"/>
        <v>8</v>
      </c>
      <c r="H10" s="65">
        <f>VLOOKUP($A10,'Return Data'!$B$7:$R$2843,11,0)</f>
        <v>-14.4694</v>
      </c>
      <c r="I10" s="66">
        <f t="shared" si="2"/>
        <v>7</v>
      </c>
      <c r="J10" s="65">
        <f>VLOOKUP($A10,'Return Data'!$B$7:$R$2843,12,0)</f>
        <v>-15.7118</v>
      </c>
      <c r="K10" s="66">
        <f t="shared" si="3"/>
        <v>7</v>
      </c>
      <c r="L10" s="65">
        <f>VLOOKUP($A10,'Return Data'!$B$7:$R$2843,13,0)</f>
        <v>-1.1294</v>
      </c>
      <c r="M10" s="66">
        <f t="shared" si="4"/>
        <v>7</v>
      </c>
      <c r="N10" s="65">
        <f>VLOOKUP($A10,'Return Data'!$B$7:$R$2843,17,0)</f>
        <v>19.859200000000001</v>
      </c>
      <c r="O10" s="66">
        <f t="shared" si="5"/>
        <v>9</v>
      </c>
      <c r="P10" s="65">
        <f>VLOOKUP($A10,'Return Data'!$B$7:$R$2843,14,0)</f>
        <v>13.3202</v>
      </c>
      <c r="Q10" s="66">
        <f t="shared" si="6"/>
        <v>11</v>
      </c>
      <c r="R10" s="65">
        <f>VLOOKUP($A10,'Return Data'!$B$7:$R$2843,16,0)</f>
        <v>8.1714000000000002</v>
      </c>
      <c r="S10" s="67">
        <f t="shared" si="7"/>
        <v>7</v>
      </c>
    </row>
    <row r="11" spans="1:19" x14ac:dyDescent="0.3">
      <c r="A11" s="82" t="s">
        <v>885</v>
      </c>
      <c r="B11" s="64">
        <f>VLOOKUP($A11,'Return Data'!$B$7:$R$2843,3,0)</f>
        <v>44315</v>
      </c>
      <c r="C11" s="65">
        <f>VLOOKUP($A11,'Return Data'!$B$7:$R$2843,4,0)</f>
        <v>41.685200000000002</v>
      </c>
      <c r="D11" s="65">
        <f>VLOOKUP($A11,'Return Data'!$B$7:$R$2843,9,0)</f>
        <v>53.12</v>
      </c>
      <c r="E11" s="66">
        <f t="shared" si="0"/>
        <v>6</v>
      </c>
      <c r="F11" s="65">
        <f>VLOOKUP($A11,'Return Data'!$B$7:$R$2843,10,0)</f>
        <v>-19.297499999999999</v>
      </c>
      <c r="G11" s="66">
        <f t="shared" si="1"/>
        <v>9</v>
      </c>
      <c r="H11" s="65">
        <f>VLOOKUP($A11,'Return Data'!$B$7:$R$2843,11,0)</f>
        <v>-14.476000000000001</v>
      </c>
      <c r="I11" s="66">
        <f t="shared" si="2"/>
        <v>8</v>
      </c>
      <c r="J11" s="65">
        <f>VLOOKUP($A11,'Return Data'!$B$7:$R$2843,12,0)</f>
        <v>-15.7241</v>
      </c>
      <c r="K11" s="66">
        <f t="shared" si="3"/>
        <v>8</v>
      </c>
      <c r="L11" s="65">
        <f>VLOOKUP($A11,'Return Data'!$B$7:$R$2843,13,0)</f>
        <v>-1.2805</v>
      </c>
      <c r="M11" s="66">
        <f t="shared" si="4"/>
        <v>9</v>
      </c>
      <c r="N11" s="65">
        <f>VLOOKUP($A11,'Return Data'!$B$7:$R$2843,17,0)</f>
        <v>19.839600000000001</v>
      </c>
      <c r="O11" s="66">
        <f t="shared" si="5"/>
        <v>10</v>
      </c>
      <c r="P11" s="65">
        <f>VLOOKUP($A11,'Return Data'!$B$7:$R$2843,14,0)</f>
        <v>13.349500000000001</v>
      </c>
      <c r="Q11" s="66">
        <f t="shared" si="6"/>
        <v>9</v>
      </c>
      <c r="R11" s="65">
        <f>VLOOKUP($A11,'Return Data'!$B$7:$R$2843,16,0)</f>
        <v>7.6684999999999999</v>
      </c>
      <c r="S11" s="67">
        <f t="shared" si="7"/>
        <v>8</v>
      </c>
    </row>
    <row r="12" spans="1:19" x14ac:dyDescent="0.3">
      <c r="A12" s="82" t="s">
        <v>887</v>
      </c>
      <c r="B12" s="64">
        <f>VLOOKUP($A12,'Return Data'!$B$7:$R$2843,3,0)</f>
        <v>44315</v>
      </c>
      <c r="C12" s="65">
        <f>VLOOKUP($A12,'Return Data'!$B$7:$R$2843,4,0)</f>
        <v>4325.0185000000001</v>
      </c>
      <c r="D12" s="65">
        <f>VLOOKUP($A12,'Return Data'!$B$7:$R$2843,9,0)</f>
        <v>54.168599999999998</v>
      </c>
      <c r="E12" s="66">
        <f t="shared" si="0"/>
        <v>1</v>
      </c>
      <c r="F12" s="65">
        <f>VLOOKUP($A12,'Return Data'!$B$7:$R$2843,10,0)</f>
        <v>-19.083300000000001</v>
      </c>
      <c r="G12" s="66">
        <f t="shared" si="1"/>
        <v>4</v>
      </c>
      <c r="H12" s="65">
        <f>VLOOKUP($A12,'Return Data'!$B$7:$R$2843,11,0)</f>
        <v>-14.338200000000001</v>
      </c>
      <c r="I12" s="66">
        <f t="shared" si="2"/>
        <v>2</v>
      </c>
      <c r="J12" s="65">
        <f>VLOOKUP($A12,'Return Data'!$B$7:$R$2843,12,0)</f>
        <v>-15.620799999999999</v>
      </c>
      <c r="K12" s="66">
        <f t="shared" si="3"/>
        <v>2</v>
      </c>
      <c r="L12" s="65">
        <f>VLOOKUP($A12,'Return Data'!$B$7:$R$2843,13,0)</f>
        <v>-1.1831</v>
      </c>
      <c r="M12" s="66">
        <f t="shared" si="4"/>
        <v>8</v>
      </c>
      <c r="N12" s="65">
        <f>VLOOKUP($A12,'Return Data'!$B$7:$R$2843,17,0)</f>
        <v>19.867899999999999</v>
      </c>
      <c r="O12" s="66">
        <f t="shared" si="5"/>
        <v>8</v>
      </c>
      <c r="P12" s="65">
        <f>VLOOKUP($A12,'Return Data'!$B$7:$R$2843,14,0)</f>
        <v>13.605600000000001</v>
      </c>
      <c r="Q12" s="66">
        <f t="shared" si="6"/>
        <v>4</v>
      </c>
      <c r="R12" s="65">
        <f>VLOOKUP($A12,'Return Data'!$B$7:$R$2843,16,0)</f>
        <v>4.3021000000000003</v>
      </c>
      <c r="S12" s="67">
        <f t="shared" si="7"/>
        <v>11</v>
      </c>
    </row>
    <row r="13" spans="1:19" x14ac:dyDescent="0.3">
      <c r="A13" s="82" t="s">
        <v>889</v>
      </c>
      <c r="B13" s="64">
        <f>VLOOKUP($A13,'Return Data'!$B$7:$R$2843,3,0)</f>
        <v>44315</v>
      </c>
      <c r="C13" s="65">
        <f>VLOOKUP($A13,'Return Data'!$B$7:$R$2843,4,0)</f>
        <v>4229.6616999999997</v>
      </c>
      <c r="D13" s="65">
        <f>VLOOKUP($A13,'Return Data'!$B$7:$R$2843,9,0)</f>
        <v>53.691299999999998</v>
      </c>
      <c r="E13" s="66">
        <f t="shared" si="0"/>
        <v>3</v>
      </c>
      <c r="F13" s="65">
        <f>VLOOKUP($A13,'Return Data'!$B$7:$R$2843,10,0)</f>
        <v>-19.103400000000001</v>
      </c>
      <c r="G13" s="66">
        <f t="shared" si="1"/>
        <v>5</v>
      </c>
      <c r="H13" s="65">
        <f>VLOOKUP($A13,'Return Data'!$B$7:$R$2843,11,0)</f>
        <v>-14.3811</v>
      </c>
      <c r="I13" s="66">
        <f t="shared" si="2"/>
        <v>3</v>
      </c>
      <c r="J13" s="65">
        <f>VLOOKUP($A13,'Return Data'!$B$7:$R$2843,12,0)</f>
        <v>-15.6503</v>
      </c>
      <c r="K13" s="66">
        <f t="shared" si="3"/>
        <v>4</v>
      </c>
      <c r="L13" s="65">
        <f>VLOOKUP($A13,'Return Data'!$B$7:$R$2843,13,0)</f>
        <v>-1.0357000000000001</v>
      </c>
      <c r="M13" s="66">
        <f t="shared" si="4"/>
        <v>4</v>
      </c>
      <c r="N13" s="65">
        <f>VLOOKUP($A13,'Return Data'!$B$7:$R$2843,17,0)</f>
        <v>20.3903</v>
      </c>
      <c r="O13" s="66">
        <f t="shared" si="5"/>
        <v>1</v>
      </c>
      <c r="P13" s="65">
        <f>VLOOKUP($A13,'Return Data'!$B$7:$R$2843,14,0)</f>
        <v>13.7121</v>
      </c>
      <c r="Q13" s="66">
        <f t="shared" si="6"/>
        <v>1</v>
      </c>
      <c r="R13" s="65">
        <f>VLOOKUP($A13,'Return Data'!$B$7:$R$2843,16,0)</f>
        <v>8.6234000000000002</v>
      </c>
      <c r="S13" s="67">
        <f t="shared" si="7"/>
        <v>6</v>
      </c>
    </row>
    <row r="14" spans="1:19" x14ac:dyDescent="0.3">
      <c r="A14" s="82" t="s">
        <v>891</v>
      </c>
      <c r="B14" s="64">
        <f>VLOOKUP($A14,'Return Data'!$B$7:$R$2843,3,0)</f>
        <v>44315</v>
      </c>
      <c r="C14" s="65">
        <f>VLOOKUP($A14,'Return Data'!$B$7:$R$2843,4,0)</f>
        <v>407.58249999999998</v>
      </c>
      <c r="D14" s="65">
        <f>VLOOKUP($A14,'Return Data'!$B$7:$R$2843,9,0)</f>
        <v>53.158700000000003</v>
      </c>
      <c r="E14" s="66">
        <f t="shared" si="0"/>
        <v>5</v>
      </c>
      <c r="F14" s="65">
        <f>VLOOKUP($A14,'Return Data'!$B$7:$R$2843,10,0)</f>
        <v>-19.139399999999998</v>
      </c>
      <c r="G14" s="66">
        <f t="shared" si="1"/>
        <v>6</v>
      </c>
      <c r="H14" s="65">
        <f>VLOOKUP($A14,'Return Data'!$B$7:$R$2843,11,0)</f>
        <v>-14.4176</v>
      </c>
      <c r="I14" s="66">
        <f t="shared" si="2"/>
        <v>5</v>
      </c>
      <c r="J14" s="65">
        <f>VLOOKUP($A14,'Return Data'!$B$7:$R$2843,12,0)</f>
        <v>-15.675000000000001</v>
      </c>
      <c r="K14" s="66">
        <f t="shared" si="3"/>
        <v>5</v>
      </c>
      <c r="L14" s="65">
        <f>VLOOKUP($A14,'Return Data'!$B$7:$R$2843,13,0)</f>
        <v>-1.1034999999999999</v>
      </c>
      <c r="M14" s="66">
        <f t="shared" si="4"/>
        <v>6</v>
      </c>
      <c r="N14" s="65">
        <f>VLOOKUP($A14,'Return Data'!$B$7:$R$2843,17,0)</f>
        <v>20.213899999999999</v>
      </c>
      <c r="O14" s="66">
        <f t="shared" si="5"/>
        <v>5</v>
      </c>
      <c r="P14" s="65">
        <f>VLOOKUP($A14,'Return Data'!$B$7:$R$2843,14,0)</f>
        <v>13.587300000000001</v>
      </c>
      <c r="Q14" s="66">
        <f t="shared" si="6"/>
        <v>5</v>
      </c>
      <c r="R14" s="65">
        <f>VLOOKUP($A14,'Return Data'!$B$7:$R$2843,16,0)</f>
        <v>11.7781</v>
      </c>
      <c r="S14" s="67">
        <f t="shared" si="7"/>
        <v>1</v>
      </c>
    </row>
    <row r="15" spans="1:19" x14ac:dyDescent="0.3">
      <c r="A15" s="82" t="s">
        <v>893</v>
      </c>
      <c r="B15" s="64">
        <f>VLOOKUP($A15,'Return Data'!$B$7:$R$2843,3,0)</f>
        <v>44315</v>
      </c>
      <c r="C15" s="65">
        <f>VLOOKUP($A15,'Return Data'!$B$7:$R$2843,4,0)</f>
        <v>40.871899999999997</v>
      </c>
      <c r="D15" s="65">
        <f>VLOOKUP($A15,'Return Data'!$B$7:$R$2843,9,0)</f>
        <v>52.603700000000003</v>
      </c>
      <c r="E15" s="66">
        <f t="shared" si="0"/>
        <v>11</v>
      </c>
      <c r="F15" s="65">
        <f>VLOOKUP($A15,'Return Data'!$B$7:$R$2843,10,0)</f>
        <v>-18.661300000000001</v>
      </c>
      <c r="G15" s="66">
        <f t="shared" si="1"/>
        <v>1</v>
      </c>
      <c r="H15" s="65">
        <f>VLOOKUP($A15,'Return Data'!$B$7:$R$2843,11,0)</f>
        <v>-16.011600000000001</v>
      </c>
      <c r="I15" s="66">
        <f t="shared" si="2"/>
        <v>11</v>
      </c>
      <c r="J15" s="65">
        <f>VLOOKUP($A15,'Return Data'!$B$7:$R$2843,12,0)</f>
        <v>-15.829599999999999</v>
      </c>
      <c r="K15" s="66">
        <f t="shared" si="3"/>
        <v>9</v>
      </c>
      <c r="L15" s="65">
        <f>VLOOKUP($A15,'Return Data'!$B$7:$R$2843,13,0)</f>
        <v>-1.0266999999999999</v>
      </c>
      <c r="M15" s="66">
        <f t="shared" si="4"/>
        <v>3</v>
      </c>
      <c r="N15" s="65">
        <f>VLOOKUP($A15,'Return Data'!$B$7:$R$2843,17,0)</f>
        <v>20.160599999999999</v>
      </c>
      <c r="O15" s="66">
        <f t="shared" si="5"/>
        <v>6</v>
      </c>
      <c r="P15" s="65">
        <f>VLOOKUP($A15,'Return Data'!$B$7:$R$2843,14,0)</f>
        <v>13.3849</v>
      </c>
      <c r="Q15" s="66">
        <f t="shared" si="6"/>
        <v>7</v>
      </c>
      <c r="R15" s="65">
        <f>VLOOKUP($A15,'Return Data'!$B$7:$R$2843,16,0)</f>
        <v>10.8947</v>
      </c>
      <c r="S15" s="67">
        <f t="shared" si="7"/>
        <v>3</v>
      </c>
    </row>
    <row r="16" spans="1:19" x14ac:dyDescent="0.3">
      <c r="A16" s="82" t="s">
        <v>895</v>
      </c>
      <c r="B16" s="64">
        <f>VLOOKUP($A16,'Return Data'!$B$7:$R$2843,3,0)</f>
        <v>44315</v>
      </c>
      <c r="C16" s="65">
        <f>VLOOKUP($A16,'Return Data'!$B$7:$R$2843,4,0)</f>
        <v>2025.1849999999999</v>
      </c>
      <c r="D16" s="65">
        <f>VLOOKUP($A16,'Return Data'!$B$7:$R$2843,9,0)</f>
        <v>53.084800000000001</v>
      </c>
      <c r="E16" s="66">
        <f t="shared" si="0"/>
        <v>7</v>
      </c>
      <c r="F16" s="65">
        <f>VLOOKUP($A16,'Return Data'!$B$7:$R$2843,10,0)</f>
        <v>-19.400500000000001</v>
      </c>
      <c r="G16" s="66">
        <f t="shared" si="1"/>
        <v>10</v>
      </c>
      <c r="H16" s="65">
        <f>VLOOKUP($A16,'Return Data'!$B$7:$R$2843,11,0)</f>
        <v>-14.6698</v>
      </c>
      <c r="I16" s="66">
        <f t="shared" si="2"/>
        <v>9</v>
      </c>
      <c r="J16" s="65">
        <f>VLOOKUP($A16,'Return Data'!$B$7:$R$2843,12,0)</f>
        <v>-15.953200000000001</v>
      </c>
      <c r="K16" s="66">
        <f t="shared" si="3"/>
        <v>10</v>
      </c>
      <c r="L16" s="65">
        <f>VLOOKUP($A16,'Return Data'!$B$7:$R$2843,13,0)</f>
        <v>-1.369</v>
      </c>
      <c r="M16" s="66">
        <f t="shared" si="4"/>
        <v>10</v>
      </c>
      <c r="N16" s="65">
        <f>VLOOKUP($A16,'Return Data'!$B$7:$R$2843,17,0)</f>
        <v>19.901399999999999</v>
      </c>
      <c r="O16" s="66">
        <f t="shared" si="5"/>
        <v>7</v>
      </c>
      <c r="P16" s="65">
        <f>VLOOKUP($A16,'Return Data'!$B$7:$R$2843,14,0)</f>
        <v>13.374700000000001</v>
      </c>
      <c r="Q16" s="66">
        <f t="shared" si="6"/>
        <v>8</v>
      </c>
      <c r="R16" s="65">
        <f>VLOOKUP($A16,'Return Data'!$B$7:$R$2843,16,0)</f>
        <v>9.7594999999999992</v>
      </c>
      <c r="S16" s="67">
        <f t="shared" si="7"/>
        <v>4</v>
      </c>
    </row>
    <row r="17" spans="1:19" x14ac:dyDescent="0.3">
      <c r="A17" s="82" t="s">
        <v>898</v>
      </c>
      <c r="B17" s="64">
        <f>VLOOKUP($A17,'Return Data'!$B$7:$R$2843,3,0)</f>
        <v>44315</v>
      </c>
      <c r="C17" s="65">
        <f>VLOOKUP($A17,'Return Data'!$B$7:$R$2843,4,0)</f>
        <v>4182.6558000000005</v>
      </c>
      <c r="D17" s="65">
        <f>VLOOKUP($A17,'Return Data'!$B$7:$R$2843,9,0)</f>
        <v>53.331200000000003</v>
      </c>
      <c r="E17" s="66">
        <f t="shared" si="0"/>
        <v>4</v>
      </c>
      <c r="F17" s="65">
        <f>VLOOKUP($A17,'Return Data'!$B$7:$R$2843,10,0)</f>
        <v>-19.183800000000002</v>
      </c>
      <c r="G17" s="66">
        <f t="shared" si="1"/>
        <v>7</v>
      </c>
      <c r="H17" s="65">
        <f>VLOOKUP($A17,'Return Data'!$B$7:$R$2843,11,0)</f>
        <v>-14.4429</v>
      </c>
      <c r="I17" s="66">
        <f t="shared" si="2"/>
        <v>6</v>
      </c>
      <c r="J17" s="65">
        <f>VLOOKUP($A17,'Return Data'!$B$7:$R$2843,12,0)</f>
        <v>-15.6989</v>
      </c>
      <c r="K17" s="66">
        <f t="shared" si="3"/>
        <v>6</v>
      </c>
      <c r="L17" s="65">
        <f>VLOOKUP($A17,'Return Data'!$B$7:$R$2843,13,0)</f>
        <v>-1.0983000000000001</v>
      </c>
      <c r="M17" s="66">
        <f t="shared" si="4"/>
        <v>5</v>
      </c>
      <c r="N17" s="65">
        <f>VLOOKUP($A17,'Return Data'!$B$7:$R$2843,17,0)</f>
        <v>20.260300000000001</v>
      </c>
      <c r="O17" s="66">
        <f t="shared" si="5"/>
        <v>4</v>
      </c>
      <c r="P17" s="65">
        <f>VLOOKUP($A17,'Return Data'!$B$7:$R$2843,14,0)</f>
        <v>13.5746</v>
      </c>
      <c r="Q17" s="66">
        <f t="shared" si="6"/>
        <v>6</v>
      </c>
      <c r="R17" s="65">
        <f>VLOOKUP($A17,'Return Data'!$B$7:$R$2843,16,0)</f>
        <v>9.1829000000000001</v>
      </c>
      <c r="S17" s="67">
        <f t="shared" si="7"/>
        <v>5</v>
      </c>
    </row>
    <row r="18" spans="1:19" x14ac:dyDescent="0.3">
      <c r="A18" s="82" t="s">
        <v>899</v>
      </c>
      <c r="B18" s="64">
        <f>VLOOKUP($A18,'Return Data'!$B$7:$R$2843,3,0)</f>
        <v>44315</v>
      </c>
      <c r="C18" s="65">
        <f>VLOOKUP($A18,'Return Data'!$B$7:$R$2843,4,0)</f>
        <v>40.875100000000003</v>
      </c>
      <c r="D18" s="65">
        <f>VLOOKUP($A18,'Return Data'!$B$7:$R$2843,9,0)</f>
        <v>53.743499999999997</v>
      </c>
      <c r="E18" s="66">
        <f t="shared" si="0"/>
        <v>2</v>
      </c>
      <c r="F18" s="65">
        <f>VLOOKUP($A18,'Return Data'!$B$7:$R$2843,10,0)</f>
        <v>-20.059699999999999</v>
      </c>
      <c r="G18" s="66">
        <f t="shared" si="1"/>
        <v>11</v>
      </c>
      <c r="H18" s="65">
        <f>VLOOKUP($A18,'Return Data'!$B$7:$R$2843,11,0)</f>
        <v>-15.2103</v>
      </c>
      <c r="I18" s="66">
        <f t="shared" si="2"/>
        <v>10</v>
      </c>
      <c r="J18" s="65">
        <f>VLOOKUP($A18,'Return Data'!$B$7:$R$2843,12,0)</f>
        <v>-16.442900000000002</v>
      </c>
      <c r="K18" s="66">
        <f t="shared" si="3"/>
        <v>11</v>
      </c>
      <c r="L18" s="65">
        <f>VLOOKUP($A18,'Return Data'!$B$7:$R$2843,13,0)</f>
        <v>-1.7347999999999999</v>
      </c>
      <c r="M18" s="66">
        <f t="shared" si="4"/>
        <v>11</v>
      </c>
      <c r="N18" s="65">
        <f>VLOOKUP($A18,'Return Data'!$B$7:$R$2843,17,0)</f>
        <v>19.6995</v>
      </c>
      <c r="O18" s="66">
        <f t="shared" si="5"/>
        <v>11</v>
      </c>
      <c r="P18" s="65">
        <f>VLOOKUP($A18,'Return Data'!$B$7:$R$2843,14,0)</f>
        <v>13.3238</v>
      </c>
      <c r="Q18" s="66">
        <f t="shared" si="6"/>
        <v>10</v>
      </c>
      <c r="R18" s="65">
        <f>VLOOKUP($A18,'Return Data'!$B$7:$R$2843,16,0)</f>
        <v>10.975899999999999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53.229590909090909</v>
      </c>
      <c r="E20" s="88"/>
      <c r="F20" s="89">
        <f>AVERAGE(F8:F18)</f>
        <v>-19.174427272727272</v>
      </c>
      <c r="G20" s="88"/>
      <c r="H20" s="89">
        <f>AVERAGE(H8:H18)</f>
        <v>-14.645100000000001</v>
      </c>
      <c r="I20" s="88"/>
      <c r="J20" s="89">
        <f>AVERAGE(J8:J18)</f>
        <v>-15.75589090909091</v>
      </c>
      <c r="K20" s="88"/>
      <c r="L20" s="89">
        <f>AVERAGE(L8:L18)</f>
        <v>-1.1759000000000002</v>
      </c>
      <c r="M20" s="88"/>
      <c r="N20" s="89">
        <f>AVERAGE(N8:N18)</f>
        <v>20.07462727272727</v>
      </c>
      <c r="O20" s="88"/>
      <c r="P20" s="89">
        <f>AVERAGE(P8:P18)</f>
        <v>13.50899090909091</v>
      </c>
      <c r="Q20" s="88"/>
      <c r="R20" s="89">
        <f>AVERAGE(R8:R18)</f>
        <v>8.6369727272727275</v>
      </c>
      <c r="S20" s="90"/>
    </row>
    <row r="21" spans="1:19" x14ac:dyDescent="0.3">
      <c r="A21" s="87" t="s">
        <v>28</v>
      </c>
      <c r="B21" s="88"/>
      <c r="C21" s="88"/>
      <c r="D21" s="89">
        <f>MIN(D8:D18)</f>
        <v>52.603700000000003</v>
      </c>
      <c r="E21" s="88"/>
      <c r="F21" s="89">
        <f>MIN(F8:F18)</f>
        <v>-20.059699999999999</v>
      </c>
      <c r="G21" s="88"/>
      <c r="H21" s="89">
        <f>MIN(H8:H18)</f>
        <v>-16.011600000000001</v>
      </c>
      <c r="I21" s="88"/>
      <c r="J21" s="89">
        <f>MIN(J8:J18)</f>
        <v>-16.442900000000002</v>
      </c>
      <c r="K21" s="88"/>
      <c r="L21" s="89">
        <f>MIN(L8:L18)</f>
        <v>-1.7347999999999999</v>
      </c>
      <c r="M21" s="88"/>
      <c r="N21" s="89">
        <f>MIN(N8:N18)</f>
        <v>19.6995</v>
      </c>
      <c r="O21" s="88"/>
      <c r="P21" s="89">
        <f>MIN(P8:P18)</f>
        <v>13.3202</v>
      </c>
      <c r="Q21" s="88"/>
      <c r="R21" s="89">
        <f>MIN(R8:R18)</f>
        <v>4.3021000000000003</v>
      </c>
      <c r="S21" s="90"/>
    </row>
    <row r="22" spans="1:19" ht="15" thickBot="1" x14ac:dyDescent="0.35">
      <c r="A22" s="91" t="s">
        <v>29</v>
      </c>
      <c r="B22" s="92"/>
      <c r="C22" s="92"/>
      <c r="D22" s="93">
        <f>MAX(D8:D18)</f>
        <v>54.168599999999998</v>
      </c>
      <c r="E22" s="92"/>
      <c r="F22" s="93">
        <f>MAX(F8:F18)</f>
        <v>-18.661300000000001</v>
      </c>
      <c r="G22" s="92"/>
      <c r="H22" s="93">
        <f>MAX(H8:H18)</f>
        <v>-14.2667</v>
      </c>
      <c r="I22" s="92"/>
      <c r="J22" s="93">
        <f>MAX(J8:J18)</f>
        <v>-15.371700000000001</v>
      </c>
      <c r="K22" s="92"/>
      <c r="L22" s="93">
        <f>MAX(L8:L18)</f>
        <v>-0.95</v>
      </c>
      <c r="M22" s="92"/>
      <c r="N22" s="93">
        <f>MAX(N8:N18)</f>
        <v>20.3903</v>
      </c>
      <c r="O22" s="92"/>
      <c r="P22" s="93">
        <f>MAX(P8:P18)</f>
        <v>13.7121</v>
      </c>
      <c r="Q22" s="92"/>
      <c r="R22" s="93">
        <f>MAX(R8:R18)</f>
        <v>11.7781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879</v>
      </c>
      <c r="B8" s="64">
        <f>VLOOKUP($A8,'Return Data'!$B$7:$R$2843,3,0)</f>
        <v>44315</v>
      </c>
      <c r="C8" s="65">
        <f>VLOOKUP($A8,'Return Data'!$B$7:$R$2843,4,0)</f>
        <v>14.502000000000001</v>
      </c>
      <c r="D8" s="65">
        <f>VLOOKUP($A8,'Return Data'!$B$7:$R$2843,9,0)</f>
        <v>51.772300000000001</v>
      </c>
      <c r="E8" s="66">
        <f>RANK(D8,D$8:D$18,0)</f>
        <v>8</v>
      </c>
      <c r="F8" s="65">
        <f>VLOOKUP($A8,'Return Data'!$B$7:$R$2843,10,0)</f>
        <v>-18.419799999999999</v>
      </c>
      <c r="G8" s="66">
        <f>RANK(F8,F$8:F$18,0)</f>
        <v>8</v>
      </c>
      <c r="H8" s="65">
        <f>VLOOKUP($A8,'Return Data'!$B$7:$R$2843,11,0)</f>
        <v>-13.8331</v>
      </c>
      <c r="I8" s="66">
        <f>RANK(H8,H$8:H$18,0)</f>
        <v>3</v>
      </c>
      <c r="J8" s="65">
        <f>VLOOKUP($A8,'Return Data'!$B$7:$R$2843,12,0)</f>
        <v>-15.973000000000001</v>
      </c>
      <c r="K8" s="66">
        <f>RANK(J8,J$8:J$18,0)</f>
        <v>4</v>
      </c>
      <c r="L8" s="65">
        <f>VLOOKUP($A8,'Return Data'!$B$7:$R$2843,13,0)</f>
        <v>-4.3921000000000001</v>
      </c>
      <c r="M8" s="66">
        <f>RANK(L8,L$8:L$18,0)</f>
        <v>11</v>
      </c>
      <c r="N8" s="65">
        <f>VLOOKUP($A8,'Return Data'!$B$7:$R$2843,17,0)</f>
        <v>19.478200000000001</v>
      </c>
      <c r="O8" s="66">
        <f>RANK(N8,N$8:N$18,0)</f>
        <v>10</v>
      </c>
      <c r="P8" s="65">
        <f>VLOOKUP($A8,'Return Data'!$B$7:$R$2843,14,0)</f>
        <v>13.2066</v>
      </c>
      <c r="Q8" s="66">
        <f>RANK(P8,P$8:P$18,0)</f>
        <v>7</v>
      </c>
      <c r="R8" s="65">
        <f>VLOOKUP($A8,'Return Data'!$B$7:$R$2843,16,0)</f>
        <v>4.1622000000000003</v>
      </c>
      <c r="S8" s="67">
        <f>RANK(R8,R$8:R$18,0)</f>
        <v>7</v>
      </c>
    </row>
    <row r="9" spans="1:19" x14ac:dyDescent="0.3">
      <c r="A9" s="82" t="s">
        <v>881</v>
      </c>
      <c r="B9" s="64">
        <f>VLOOKUP($A9,'Return Data'!$B$7:$R$2843,3,0)</f>
        <v>44315</v>
      </c>
      <c r="C9" s="65">
        <f>VLOOKUP($A9,'Return Data'!$B$7:$R$2843,4,0)</f>
        <v>14.496499999999999</v>
      </c>
      <c r="D9" s="65">
        <f>VLOOKUP($A9,'Return Data'!$B$7:$R$2843,9,0)</f>
        <v>52.982100000000003</v>
      </c>
      <c r="E9" s="66">
        <f t="shared" ref="E9:E18" si="0">RANK(D9,D$8:D$18,0)</f>
        <v>4</v>
      </c>
      <c r="F9" s="65">
        <f>VLOOKUP($A9,'Return Data'!$B$7:$R$2843,10,0)</f>
        <v>-16.438099999999999</v>
      </c>
      <c r="G9" s="66">
        <f t="shared" ref="G9:G18" si="1">RANK(F9,F$8:F$18,0)</f>
        <v>3</v>
      </c>
      <c r="H9" s="65">
        <f>VLOOKUP($A9,'Return Data'!$B$7:$R$2843,11,0)</f>
        <v>-16.8186</v>
      </c>
      <c r="I9" s="66">
        <f t="shared" ref="I9:I18" si="2">RANK(H9,H$8:H$18,0)</f>
        <v>10</v>
      </c>
      <c r="J9" s="65">
        <f>VLOOKUP($A9,'Return Data'!$B$7:$R$2843,12,0)</f>
        <v>-15.008900000000001</v>
      </c>
      <c r="K9" s="66">
        <f t="shared" ref="K9:K18" si="3">RANK(J9,J$8:J$18,0)</f>
        <v>1</v>
      </c>
      <c r="L9" s="65">
        <f>VLOOKUP($A9,'Return Data'!$B$7:$R$2843,13,0)</f>
        <v>-2.9958</v>
      </c>
      <c r="M9" s="66">
        <f t="shared" ref="M9:M18" si="4">RANK(L9,L$8:L$18,0)</f>
        <v>4</v>
      </c>
      <c r="N9" s="65">
        <f>VLOOKUP($A9,'Return Data'!$B$7:$R$2843,17,0)</f>
        <v>20.3857</v>
      </c>
      <c r="O9" s="66">
        <f t="shared" ref="O9:O18" si="5">RANK(N9,N$8:N$18,0)</f>
        <v>2</v>
      </c>
      <c r="P9" s="65">
        <f>VLOOKUP($A9,'Return Data'!$B$7:$R$2843,14,0)</f>
        <v>13.8827</v>
      </c>
      <c r="Q9" s="66">
        <f t="shared" ref="Q9:Q18" si="6">RANK(P9,P$8:P$18,0)</f>
        <v>2</v>
      </c>
      <c r="R9" s="65">
        <f>VLOOKUP($A9,'Return Data'!$B$7:$R$2843,16,0)</f>
        <v>3.9725999999999999</v>
      </c>
      <c r="S9" s="67">
        <f t="shared" ref="S9:S18" si="7">RANK(R9,R$8:R$18,0)</f>
        <v>8</v>
      </c>
    </row>
    <row r="10" spans="1:19" x14ac:dyDescent="0.3">
      <c r="A10" s="82" t="s">
        <v>882</v>
      </c>
      <c r="B10" s="64">
        <f>VLOOKUP($A10,'Return Data'!$B$7:$R$2843,3,0)</f>
        <v>44315</v>
      </c>
      <c r="C10" s="65">
        <f>VLOOKUP($A10,'Return Data'!$B$7:$R$2843,4,0)</f>
        <v>18.505400000000002</v>
      </c>
      <c r="D10" s="65">
        <f>VLOOKUP($A10,'Return Data'!$B$7:$R$2843,9,0)</f>
        <v>98.469899999999996</v>
      </c>
      <c r="E10" s="66">
        <f t="shared" si="0"/>
        <v>1</v>
      </c>
      <c r="F10" s="65">
        <f>VLOOKUP($A10,'Return Data'!$B$7:$R$2843,10,0)</f>
        <v>5.04E-2</v>
      </c>
      <c r="G10" s="66">
        <f t="shared" si="1"/>
        <v>1</v>
      </c>
      <c r="H10" s="65">
        <f>VLOOKUP($A10,'Return Data'!$B$7:$R$2843,11,0)</f>
        <v>-10.000400000000001</v>
      </c>
      <c r="I10" s="66">
        <f t="shared" si="2"/>
        <v>1</v>
      </c>
      <c r="J10" s="65">
        <f>VLOOKUP($A10,'Return Data'!$B$7:$R$2843,12,0)</f>
        <v>-24.941600000000001</v>
      </c>
      <c r="K10" s="66">
        <f t="shared" si="3"/>
        <v>11</v>
      </c>
      <c r="L10" s="65">
        <f>VLOOKUP($A10,'Return Data'!$B$7:$R$2843,13,0)</f>
        <v>3.9348999999999998</v>
      </c>
      <c r="M10" s="66">
        <f t="shared" si="4"/>
        <v>1</v>
      </c>
      <c r="N10" s="65">
        <f>VLOOKUP($A10,'Return Data'!$B$7:$R$2843,17,0)</f>
        <v>29.4815</v>
      </c>
      <c r="O10" s="66">
        <f t="shared" si="5"/>
        <v>1</v>
      </c>
      <c r="P10" s="65">
        <f>VLOOKUP($A10,'Return Data'!$B$7:$R$2843,14,0)</f>
        <v>17.093599999999999</v>
      </c>
      <c r="Q10" s="66">
        <f t="shared" si="6"/>
        <v>1</v>
      </c>
      <c r="R10" s="65">
        <f>VLOOKUP($A10,'Return Data'!$B$7:$R$2843,16,0)</f>
        <v>4.6181000000000001</v>
      </c>
      <c r="S10" s="67">
        <f t="shared" si="7"/>
        <v>4</v>
      </c>
    </row>
    <row r="11" spans="1:19" x14ac:dyDescent="0.3">
      <c r="A11" s="82" t="s">
        <v>884</v>
      </c>
      <c r="B11" s="64">
        <f>VLOOKUP($A11,'Return Data'!$B$7:$R$2843,3,0)</f>
        <v>44315</v>
      </c>
      <c r="C11" s="65">
        <f>VLOOKUP($A11,'Return Data'!$B$7:$R$2843,4,0)</f>
        <v>14.9023</v>
      </c>
      <c r="D11" s="65">
        <f>VLOOKUP($A11,'Return Data'!$B$7:$R$2843,9,0)</f>
        <v>52.483800000000002</v>
      </c>
      <c r="E11" s="66">
        <f t="shared" si="0"/>
        <v>7</v>
      </c>
      <c r="F11" s="65">
        <f>VLOOKUP($A11,'Return Data'!$B$7:$R$2843,10,0)</f>
        <v>-17.5687</v>
      </c>
      <c r="G11" s="66">
        <f t="shared" si="1"/>
        <v>5</v>
      </c>
      <c r="H11" s="65">
        <f>VLOOKUP($A11,'Return Data'!$B$7:$R$2843,11,0)</f>
        <v>-16.014900000000001</v>
      </c>
      <c r="I11" s="66">
        <f t="shared" si="2"/>
        <v>6</v>
      </c>
      <c r="J11" s="65">
        <f>VLOOKUP($A11,'Return Data'!$B$7:$R$2843,12,0)</f>
        <v>-16.184899999999999</v>
      </c>
      <c r="K11" s="66">
        <f t="shared" si="3"/>
        <v>5</v>
      </c>
      <c r="L11" s="65">
        <f>VLOOKUP($A11,'Return Data'!$B$7:$R$2843,13,0)</f>
        <v>-3.9342000000000001</v>
      </c>
      <c r="M11" s="66">
        <f t="shared" si="4"/>
        <v>6</v>
      </c>
      <c r="N11" s="65">
        <f>VLOOKUP($A11,'Return Data'!$B$7:$R$2843,17,0)</f>
        <v>19.785399999999999</v>
      </c>
      <c r="O11" s="66">
        <f t="shared" si="5"/>
        <v>7</v>
      </c>
      <c r="P11" s="65">
        <f>VLOOKUP($A11,'Return Data'!$B$7:$R$2843,14,0)</f>
        <v>13.2386</v>
      </c>
      <c r="Q11" s="66">
        <f t="shared" si="6"/>
        <v>6</v>
      </c>
      <c r="R11" s="65">
        <f>VLOOKUP($A11,'Return Data'!$B$7:$R$2843,16,0)</f>
        <v>4.2892999999999999</v>
      </c>
      <c r="S11" s="67">
        <f t="shared" si="7"/>
        <v>6</v>
      </c>
    </row>
    <row r="12" spans="1:19" x14ac:dyDescent="0.3">
      <c r="A12" s="82" t="s">
        <v>886</v>
      </c>
      <c r="B12" s="64">
        <f>VLOOKUP($A12,'Return Data'!$B$7:$R$2843,3,0)</f>
        <v>44315</v>
      </c>
      <c r="C12" s="65">
        <f>VLOOKUP($A12,'Return Data'!$B$7:$R$2843,4,0)</f>
        <v>15.382300000000001</v>
      </c>
      <c r="D12" s="65">
        <f>VLOOKUP($A12,'Return Data'!$B$7:$R$2843,9,0)</f>
        <v>48.743699999999997</v>
      </c>
      <c r="E12" s="66">
        <f t="shared" si="0"/>
        <v>10</v>
      </c>
      <c r="F12" s="65">
        <f>VLOOKUP($A12,'Return Data'!$B$7:$R$2843,10,0)</f>
        <v>-17.741499999999998</v>
      </c>
      <c r="G12" s="66">
        <f t="shared" si="1"/>
        <v>6</v>
      </c>
      <c r="H12" s="65">
        <f>VLOOKUP($A12,'Return Data'!$B$7:$R$2843,11,0)</f>
        <v>-15.460699999999999</v>
      </c>
      <c r="I12" s="66">
        <f t="shared" si="2"/>
        <v>4</v>
      </c>
      <c r="J12" s="65">
        <f>VLOOKUP($A12,'Return Data'!$B$7:$R$2843,12,0)</f>
        <v>-16.404499999999999</v>
      </c>
      <c r="K12" s="66">
        <f t="shared" si="3"/>
        <v>6</v>
      </c>
      <c r="L12" s="65">
        <f>VLOOKUP($A12,'Return Data'!$B$7:$R$2843,13,0)</f>
        <v>-4.3525999999999998</v>
      </c>
      <c r="M12" s="66">
        <f t="shared" si="4"/>
        <v>10</v>
      </c>
      <c r="N12" s="65">
        <f>VLOOKUP($A12,'Return Data'!$B$7:$R$2843,17,0)</f>
        <v>18.977900000000002</v>
      </c>
      <c r="O12" s="66">
        <f t="shared" si="5"/>
        <v>11</v>
      </c>
      <c r="P12" s="65">
        <f>VLOOKUP($A12,'Return Data'!$B$7:$R$2843,14,0)</f>
        <v>12.9306</v>
      </c>
      <c r="Q12" s="66">
        <f t="shared" si="6"/>
        <v>10</v>
      </c>
      <c r="R12" s="65">
        <f>VLOOKUP($A12,'Return Data'!$B$7:$R$2843,16,0)</f>
        <v>4.6093999999999999</v>
      </c>
      <c r="S12" s="67">
        <f t="shared" si="7"/>
        <v>5</v>
      </c>
    </row>
    <row r="13" spans="1:19" x14ac:dyDescent="0.3">
      <c r="A13" s="82" t="s">
        <v>888</v>
      </c>
      <c r="B13" s="64">
        <f>VLOOKUP($A13,'Return Data'!$B$7:$R$2843,3,0)</f>
        <v>44315</v>
      </c>
      <c r="C13" s="65">
        <f>VLOOKUP($A13,'Return Data'!$B$7:$R$2843,4,0)</f>
        <v>13.0588</v>
      </c>
      <c r="D13" s="65">
        <f>VLOOKUP($A13,'Return Data'!$B$7:$R$2843,9,0)</f>
        <v>61.897799999999997</v>
      </c>
      <c r="E13" s="66">
        <f t="shared" si="0"/>
        <v>2</v>
      </c>
      <c r="F13" s="65">
        <f>VLOOKUP($A13,'Return Data'!$B$7:$R$2843,10,0)</f>
        <v>-11.8368</v>
      </c>
      <c r="G13" s="66">
        <f t="shared" si="1"/>
        <v>2</v>
      </c>
      <c r="H13" s="65">
        <f>VLOOKUP($A13,'Return Data'!$B$7:$R$2843,11,0)</f>
        <v>-10.7234</v>
      </c>
      <c r="I13" s="66">
        <f t="shared" si="2"/>
        <v>2</v>
      </c>
      <c r="J13" s="65">
        <f>VLOOKUP($A13,'Return Data'!$B$7:$R$2843,12,0)</f>
        <v>-15.552099999999999</v>
      </c>
      <c r="K13" s="66">
        <f t="shared" si="3"/>
        <v>3</v>
      </c>
      <c r="L13" s="65">
        <f>VLOOKUP($A13,'Return Data'!$B$7:$R$2843,13,0)</f>
        <v>-0.22839999999999999</v>
      </c>
      <c r="M13" s="66">
        <f t="shared" si="4"/>
        <v>2</v>
      </c>
      <c r="N13" s="65">
        <f>VLOOKUP($A13,'Return Data'!$B$7:$R$2843,17,0)</f>
        <v>19.8369</v>
      </c>
      <c r="O13" s="66">
        <f t="shared" si="5"/>
        <v>6</v>
      </c>
      <c r="P13" s="65">
        <f>VLOOKUP($A13,'Return Data'!$B$7:$R$2843,14,0)</f>
        <v>13.0625</v>
      </c>
      <c r="Q13" s="66">
        <f t="shared" si="6"/>
        <v>9</v>
      </c>
      <c r="R13" s="65">
        <f>VLOOKUP($A13,'Return Data'!$B$7:$R$2843,16,0)</f>
        <v>3.1105999999999998</v>
      </c>
      <c r="S13" s="67">
        <f t="shared" si="7"/>
        <v>11</v>
      </c>
    </row>
    <row r="14" spans="1:19" x14ac:dyDescent="0.3">
      <c r="A14" s="82" t="s">
        <v>890</v>
      </c>
      <c r="B14" s="64">
        <f>VLOOKUP($A14,'Return Data'!$B$7:$R$2843,3,0)</f>
        <v>44315</v>
      </c>
      <c r="C14" s="65">
        <f>VLOOKUP($A14,'Return Data'!$B$7:$R$2843,4,0)</f>
        <v>14.1355</v>
      </c>
      <c r="D14" s="65">
        <f>VLOOKUP($A14,'Return Data'!$B$7:$R$2843,9,0)</f>
        <v>50.343899999999998</v>
      </c>
      <c r="E14" s="66">
        <f t="shared" si="0"/>
        <v>9</v>
      </c>
      <c r="F14" s="65">
        <f>VLOOKUP($A14,'Return Data'!$B$7:$R$2843,10,0)</f>
        <v>-22.510400000000001</v>
      </c>
      <c r="G14" s="66">
        <f t="shared" si="1"/>
        <v>11</v>
      </c>
      <c r="H14" s="65">
        <f>VLOOKUP($A14,'Return Data'!$B$7:$R$2843,11,0)</f>
        <v>-16.139099999999999</v>
      </c>
      <c r="I14" s="66">
        <f t="shared" si="2"/>
        <v>7</v>
      </c>
      <c r="J14" s="65">
        <f>VLOOKUP($A14,'Return Data'!$B$7:$R$2843,12,0)</f>
        <v>-17.3154</v>
      </c>
      <c r="K14" s="66">
        <f t="shared" si="3"/>
        <v>10</v>
      </c>
      <c r="L14" s="65">
        <f>VLOOKUP($A14,'Return Data'!$B$7:$R$2843,13,0)</f>
        <v>-3.1482999999999999</v>
      </c>
      <c r="M14" s="66">
        <f t="shared" si="4"/>
        <v>5</v>
      </c>
      <c r="N14" s="65">
        <f>VLOOKUP($A14,'Return Data'!$B$7:$R$2843,17,0)</f>
        <v>19.6569</v>
      </c>
      <c r="O14" s="66">
        <f t="shared" si="5"/>
        <v>9</v>
      </c>
      <c r="P14" s="65">
        <f>VLOOKUP($A14,'Return Data'!$B$7:$R$2843,14,0)</f>
        <v>13.511100000000001</v>
      </c>
      <c r="Q14" s="66">
        <f t="shared" si="6"/>
        <v>3</v>
      </c>
      <c r="R14" s="65">
        <f>VLOOKUP($A14,'Return Data'!$B$7:$R$2843,16,0)</f>
        <v>3.7484000000000002</v>
      </c>
      <c r="S14" s="67">
        <f t="shared" si="7"/>
        <v>10</v>
      </c>
    </row>
    <row r="15" spans="1:19" x14ac:dyDescent="0.3">
      <c r="A15" s="82" t="s">
        <v>892</v>
      </c>
      <c r="B15" s="64">
        <f>VLOOKUP($A15,'Return Data'!$B$7:$R$2843,3,0)</f>
        <v>44315</v>
      </c>
      <c r="C15" s="65">
        <f>VLOOKUP($A15,'Return Data'!$B$7:$R$2843,4,0)</f>
        <v>19.3644</v>
      </c>
      <c r="D15" s="65">
        <f>VLOOKUP($A15,'Return Data'!$B$7:$R$2843,9,0)</f>
        <v>55.119900000000001</v>
      </c>
      <c r="E15" s="66">
        <f t="shared" si="0"/>
        <v>3</v>
      </c>
      <c r="F15" s="65">
        <f>VLOOKUP($A15,'Return Data'!$B$7:$R$2843,10,0)</f>
        <v>-17.2896</v>
      </c>
      <c r="G15" s="66">
        <f t="shared" si="1"/>
        <v>4</v>
      </c>
      <c r="H15" s="65">
        <f>VLOOKUP($A15,'Return Data'!$B$7:$R$2843,11,0)</f>
        <v>-15.638400000000001</v>
      </c>
      <c r="I15" s="66">
        <f t="shared" si="2"/>
        <v>5</v>
      </c>
      <c r="J15" s="65">
        <f>VLOOKUP($A15,'Return Data'!$B$7:$R$2843,12,0)</f>
        <v>-15.4809</v>
      </c>
      <c r="K15" s="66">
        <f t="shared" si="3"/>
        <v>2</v>
      </c>
      <c r="L15" s="65">
        <f>VLOOKUP($A15,'Return Data'!$B$7:$R$2843,13,0)</f>
        <v>-2.6625999999999999</v>
      </c>
      <c r="M15" s="66">
        <f t="shared" si="4"/>
        <v>3</v>
      </c>
      <c r="N15" s="65">
        <f>VLOOKUP($A15,'Return Data'!$B$7:$R$2843,17,0)</f>
        <v>20.339200000000002</v>
      </c>
      <c r="O15" s="66">
        <f t="shared" si="5"/>
        <v>3</v>
      </c>
      <c r="P15" s="65">
        <f>VLOOKUP($A15,'Return Data'!$B$7:$R$2843,14,0)</f>
        <v>13.371499999999999</v>
      </c>
      <c r="Q15" s="66">
        <f t="shared" si="6"/>
        <v>4</v>
      </c>
      <c r="R15" s="65">
        <f>VLOOKUP($A15,'Return Data'!$B$7:$R$2843,16,0)</f>
        <v>6.7590000000000003</v>
      </c>
      <c r="S15" s="67">
        <f t="shared" si="7"/>
        <v>1</v>
      </c>
    </row>
    <row r="16" spans="1:19" x14ac:dyDescent="0.3">
      <c r="A16" s="82" t="s">
        <v>894</v>
      </c>
      <c r="B16" s="64">
        <f>VLOOKUP($A16,'Return Data'!$B$7:$R$2843,3,0)</f>
        <v>44315</v>
      </c>
      <c r="C16" s="65">
        <f>VLOOKUP($A16,'Return Data'!$B$7:$R$2843,4,0)</f>
        <v>19.097300000000001</v>
      </c>
      <c r="D16" s="65">
        <f>VLOOKUP($A16,'Return Data'!$B$7:$R$2843,9,0)</f>
        <v>52.908799999999999</v>
      </c>
      <c r="E16" s="66">
        <f t="shared" si="0"/>
        <v>5</v>
      </c>
      <c r="F16" s="65">
        <f>VLOOKUP($A16,'Return Data'!$B$7:$R$2843,10,0)</f>
        <v>-18.707100000000001</v>
      </c>
      <c r="G16" s="66">
        <f t="shared" si="1"/>
        <v>9</v>
      </c>
      <c r="H16" s="65">
        <f>VLOOKUP($A16,'Return Data'!$B$7:$R$2843,11,0)</f>
        <v>-16.729099999999999</v>
      </c>
      <c r="I16" s="66">
        <f t="shared" si="2"/>
        <v>9</v>
      </c>
      <c r="J16" s="65">
        <f>VLOOKUP($A16,'Return Data'!$B$7:$R$2843,12,0)</f>
        <v>-16.8919</v>
      </c>
      <c r="K16" s="66">
        <f t="shared" si="3"/>
        <v>9</v>
      </c>
      <c r="L16" s="65">
        <f>VLOOKUP($A16,'Return Data'!$B$7:$R$2843,13,0)</f>
        <v>-4.2098000000000004</v>
      </c>
      <c r="M16" s="66">
        <f t="shared" si="4"/>
        <v>9</v>
      </c>
      <c r="N16" s="65">
        <f>VLOOKUP($A16,'Return Data'!$B$7:$R$2843,17,0)</f>
        <v>19.7727</v>
      </c>
      <c r="O16" s="66">
        <f t="shared" si="5"/>
        <v>8</v>
      </c>
      <c r="P16" s="65">
        <f>VLOOKUP($A16,'Return Data'!$B$7:$R$2843,14,0)</f>
        <v>12.929600000000001</v>
      </c>
      <c r="Q16" s="66">
        <f t="shared" si="6"/>
        <v>11</v>
      </c>
      <c r="R16" s="65">
        <f>VLOOKUP($A16,'Return Data'!$B$7:$R$2843,16,0)</f>
        <v>6.5792000000000002</v>
      </c>
      <c r="S16" s="67">
        <f t="shared" si="7"/>
        <v>2</v>
      </c>
    </row>
    <row r="17" spans="1:19" x14ac:dyDescent="0.3">
      <c r="A17" s="82" t="s">
        <v>896</v>
      </c>
      <c r="B17" s="64">
        <f>VLOOKUP($A17,'Return Data'!$B$7:$R$2843,3,0)</f>
        <v>44315</v>
      </c>
      <c r="C17" s="65">
        <f>VLOOKUP($A17,'Return Data'!$B$7:$R$2843,4,0)</f>
        <v>18.805499999999999</v>
      </c>
      <c r="D17" s="65">
        <f>VLOOKUP($A17,'Return Data'!$B$7:$R$2843,9,0)</f>
        <v>52.783499999999997</v>
      </c>
      <c r="E17" s="66">
        <f t="shared" si="0"/>
        <v>6</v>
      </c>
      <c r="F17" s="65">
        <f>VLOOKUP($A17,'Return Data'!$B$7:$R$2843,10,0)</f>
        <v>-19.437799999999999</v>
      </c>
      <c r="G17" s="66">
        <f t="shared" si="1"/>
        <v>10</v>
      </c>
      <c r="H17" s="65">
        <f>VLOOKUP($A17,'Return Data'!$B$7:$R$2843,11,0)</f>
        <v>-16.337199999999999</v>
      </c>
      <c r="I17" s="66">
        <f t="shared" si="2"/>
        <v>8</v>
      </c>
      <c r="J17" s="65">
        <f>VLOOKUP($A17,'Return Data'!$B$7:$R$2843,12,0)</f>
        <v>-16.5184</v>
      </c>
      <c r="K17" s="66">
        <f t="shared" si="3"/>
        <v>7</v>
      </c>
      <c r="L17" s="65">
        <f>VLOOKUP($A17,'Return Data'!$B$7:$R$2843,13,0)</f>
        <v>-3.9727000000000001</v>
      </c>
      <c r="M17" s="66">
        <f t="shared" si="4"/>
        <v>7</v>
      </c>
      <c r="N17" s="65">
        <f>VLOOKUP($A17,'Return Data'!$B$7:$R$2843,17,0)</f>
        <v>19.852399999999999</v>
      </c>
      <c r="O17" s="66">
        <f t="shared" si="5"/>
        <v>5</v>
      </c>
      <c r="P17" s="65">
        <f>VLOOKUP($A17,'Return Data'!$B$7:$R$2843,14,0)</f>
        <v>13.2829</v>
      </c>
      <c r="Q17" s="66">
        <f t="shared" si="6"/>
        <v>5</v>
      </c>
      <c r="R17" s="65">
        <f>VLOOKUP($A17,'Return Data'!$B$7:$R$2843,16,0)</f>
        <v>6.5507999999999997</v>
      </c>
      <c r="S17" s="67">
        <f t="shared" si="7"/>
        <v>3</v>
      </c>
    </row>
    <row r="18" spans="1:19" x14ac:dyDescent="0.3">
      <c r="A18" s="82" t="s">
        <v>897</v>
      </c>
      <c r="B18" s="64">
        <f>VLOOKUP($A18,'Return Data'!$B$7:$R$2843,3,0)</f>
        <v>44315</v>
      </c>
      <c r="C18" s="65">
        <f>VLOOKUP($A18,'Return Data'!$B$7:$R$2843,4,0)</f>
        <v>14.4503</v>
      </c>
      <c r="D18" s="65">
        <f>VLOOKUP($A18,'Return Data'!$B$7:$R$2843,9,0)</f>
        <v>47.979399999999998</v>
      </c>
      <c r="E18" s="66">
        <f t="shared" si="0"/>
        <v>11</v>
      </c>
      <c r="F18" s="65">
        <f>VLOOKUP($A18,'Return Data'!$B$7:$R$2843,10,0)</f>
        <v>-18.124400000000001</v>
      </c>
      <c r="G18" s="66">
        <f t="shared" si="1"/>
        <v>7</v>
      </c>
      <c r="H18" s="65">
        <f>VLOOKUP($A18,'Return Data'!$B$7:$R$2843,11,0)</f>
        <v>-16.974900000000002</v>
      </c>
      <c r="I18" s="66">
        <f t="shared" si="2"/>
        <v>11</v>
      </c>
      <c r="J18" s="65">
        <f>VLOOKUP($A18,'Return Data'!$B$7:$R$2843,12,0)</f>
        <v>-16.865400000000001</v>
      </c>
      <c r="K18" s="66">
        <f t="shared" si="3"/>
        <v>8</v>
      </c>
      <c r="L18" s="65">
        <f>VLOOKUP($A18,'Return Data'!$B$7:$R$2843,13,0)</f>
        <v>-4.1916000000000002</v>
      </c>
      <c r="M18" s="66">
        <f t="shared" si="4"/>
        <v>8</v>
      </c>
      <c r="N18" s="65">
        <f>VLOOKUP($A18,'Return Data'!$B$7:$R$2843,17,0)</f>
        <v>20.066199999999998</v>
      </c>
      <c r="O18" s="66">
        <f t="shared" si="5"/>
        <v>4</v>
      </c>
      <c r="P18" s="65">
        <f>VLOOKUP($A18,'Return Data'!$B$7:$R$2843,14,0)</f>
        <v>13.1922</v>
      </c>
      <c r="Q18" s="66">
        <f t="shared" si="6"/>
        <v>8</v>
      </c>
      <c r="R18" s="65">
        <f>VLOOKUP($A18,'Return Data'!$B$7:$R$2843,16,0)</f>
        <v>3.8944000000000001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56.862281818181827</v>
      </c>
      <c r="E20" s="88"/>
      <c r="F20" s="89">
        <f>AVERAGE(F8:F18)</f>
        <v>-16.18398181818182</v>
      </c>
      <c r="G20" s="88"/>
      <c r="H20" s="89">
        <f>AVERAGE(H8:H18)</f>
        <v>-14.969981818181816</v>
      </c>
      <c r="I20" s="88"/>
      <c r="J20" s="89">
        <f>AVERAGE(J8:J18)</f>
        <v>-17.012454545454542</v>
      </c>
      <c r="K20" s="88"/>
      <c r="L20" s="89">
        <f>AVERAGE(L8:L18)</f>
        <v>-2.7412000000000001</v>
      </c>
      <c r="M20" s="88"/>
      <c r="N20" s="89">
        <f>AVERAGE(N8:N18)</f>
        <v>20.693909090909091</v>
      </c>
      <c r="O20" s="88"/>
      <c r="P20" s="89">
        <f>AVERAGE(P8:P18)</f>
        <v>13.609263636363638</v>
      </c>
      <c r="Q20" s="88"/>
      <c r="R20" s="89">
        <f>AVERAGE(R8:R18)</f>
        <v>4.7539999999999996</v>
      </c>
      <c r="S20" s="90"/>
    </row>
    <row r="21" spans="1:19" x14ac:dyDescent="0.3">
      <c r="A21" s="87" t="s">
        <v>28</v>
      </c>
      <c r="B21" s="88"/>
      <c r="C21" s="88"/>
      <c r="D21" s="89">
        <f>MIN(D8:D18)</f>
        <v>47.979399999999998</v>
      </c>
      <c r="E21" s="88"/>
      <c r="F21" s="89">
        <f>MIN(F8:F18)</f>
        <v>-22.510400000000001</v>
      </c>
      <c r="G21" s="88"/>
      <c r="H21" s="89">
        <f>MIN(H8:H18)</f>
        <v>-16.974900000000002</v>
      </c>
      <c r="I21" s="88"/>
      <c r="J21" s="89">
        <f>MIN(J8:J18)</f>
        <v>-24.941600000000001</v>
      </c>
      <c r="K21" s="88"/>
      <c r="L21" s="89">
        <f>MIN(L8:L18)</f>
        <v>-4.3921000000000001</v>
      </c>
      <c r="M21" s="88"/>
      <c r="N21" s="89">
        <f>MIN(N8:N18)</f>
        <v>18.977900000000002</v>
      </c>
      <c r="O21" s="88"/>
      <c r="P21" s="89">
        <f>MIN(P8:P18)</f>
        <v>12.929600000000001</v>
      </c>
      <c r="Q21" s="88"/>
      <c r="R21" s="89">
        <f>MIN(R8:R18)</f>
        <v>3.1105999999999998</v>
      </c>
      <c r="S21" s="90"/>
    </row>
    <row r="22" spans="1:19" ht="15" thickBot="1" x14ac:dyDescent="0.35">
      <c r="A22" s="91" t="s">
        <v>29</v>
      </c>
      <c r="B22" s="92"/>
      <c r="C22" s="92"/>
      <c r="D22" s="93">
        <f>MAX(D8:D18)</f>
        <v>98.469899999999996</v>
      </c>
      <c r="E22" s="92"/>
      <c r="F22" s="93">
        <f>MAX(F8:F18)</f>
        <v>5.04E-2</v>
      </c>
      <c r="G22" s="92"/>
      <c r="H22" s="93">
        <f>MAX(H8:H18)</f>
        <v>-10.000400000000001</v>
      </c>
      <c r="I22" s="92"/>
      <c r="J22" s="93">
        <f>MAX(J8:J18)</f>
        <v>-15.008900000000001</v>
      </c>
      <c r="K22" s="92"/>
      <c r="L22" s="93">
        <f>MAX(L8:L18)</f>
        <v>3.9348999999999998</v>
      </c>
      <c r="M22" s="92"/>
      <c r="N22" s="93">
        <f>MAX(N8:N18)</f>
        <v>29.4815</v>
      </c>
      <c r="O22" s="92"/>
      <c r="P22" s="93">
        <f>MAX(P8:P18)</f>
        <v>17.093599999999999</v>
      </c>
      <c r="Q22" s="92"/>
      <c r="R22" s="93">
        <f>MAX(R8:R18)</f>
        <v>6.7590000000000003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1613</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654</v>
      </c>
      <c r="B8" s="64">
        <f>VLOOKUP($A8,'Return Data'!$B$7:$R$2843,3,0)</f>
        <v>44315</v>
      </c>
      <c r="C8" s="65">
        <f>VLOOKUP($A8,'Return Data'!$B$7:$R$2843,4,0)</f>
        <v>16.331499999999998</v>
      </c>
      <c r="D8" s="65">
        <f>VLOOKUP($A8,'Return Data'!$B$7:$R$2843,9,0)</f>
        <v>11.285600000000001</v>
      </c>
      <c r="E8" s="66">
        <f t="shared" ref="E8:E27" si="0">RANK(D8,D$8:D$27,0)</f>
        <v>7</v>
      </c>
      <c r="F8" s="65">
        <f>VLOOKUP($A8,'Return Data'!$B$7:$R$2843,10,0)</f>
        <v>8.6278000000000006</v>
      </c>
      <c r="G8" s="66">
        <f t="shared" ref="G8:G27" si="1">RANK(F8,F$8:F$27,0)</f>
        <v>7</v>
      </c>
      <c r="H8" s="65">
        <f>VLOOKUP($A8,'Return Data'!$B$7:$R$2843,11,0)</f>
        <v>10.2974</v>
      </c>
      <c r="I8" s="66">
        <f t="shared" ref="I8:I27" si="2">RANK(H8,H$8:H$27,0)</f>
        <v>5</v>
      </c>
      <c r="J8" s="65">
        <f>VLOOKUP($A8,'Return Data'!$B$7:$R$2843,12,0)</f>
        <v>10.7699</v>
      </c>
      <c r="K8" s="66">
        <f t="shared" ref="K8:K27" si="3">RANK(J8,J$8:J$27,0)</f>
        <v>5</v>
      </c>
      <c r="L8" s="65">
        <f>VLOOKUP($A8,'Return Data'!$B$7:$R$2843,13,0)</f>
        <v>13.8155</v>
      </c>
      <c r="M8" s="66">
        <f t="shared" ref="M8:M27" si="4">RANK(L8,L$8:L$27,0)</f>
        <v>3</v>
      </c>
      <c r="N8" s="65">
        <f>VLOOKUP($A8,'Return Data'!$B$7:$R$2843,17,0)</f>
        <v>7.1672000000000002</v>
      </c>
      <c r="O8" s="66">
        <f>RANK(N8,N$8:N$27,0)</f>
        <v>7</v>
      </c>
      <c r="P8" s="65">
        <f>VLOOKUP($A8,'Return Data'!$B$7:$R$2843,14,0)</f>
        <v>7.1058000000000003</v>
      </c>
      <c r="Q8" s="66">
        <f>RANK(P8,P$8:P$27,0)</f>
        <v>7</v>
      </c>
      <c r="R8" s="65">
        <f>VLOOKUP($A8,'Return Data'!$B$7:$R$2843,16,0)</f>
        <v>8.4496000000000002</v>
      </c>
      <c r="S8" s="67">
        <f t="shared" ref="S8:S27" si="5">RANK(R8,R$8:R$27,0)</f>
        <v>8</v>
      </c>
    </row>
    <row r="9" spans="1:19" x14ac:dyDescent="0.3">
      <c r="A9" s="82" t="s">
        <v>656</v>
      </c>
      <c r="B9" s="64">
        <f>VLOOKUP($A9,'Return Data'!$B$7:$R$2843,3,0)</f>
        <v>44315</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-17.440999999999999</v>
      </c>
      <c r="S9" s="67">
        <f t="shared" si="5"/>
        <v>19</v>
      </c>
    </row>
    <row r="10" spans="1:19" x14ac:dyDescent="0.3">
      <c r="A10" s="82" t="s">
        <v>658</v>
      </c>
      <c r="B10" s="64">
        <f>VLOOKUP($A10,'Return Data'!$B$7:$R$2843,3,0)</f>
        <v>44315</v>
      </c>
      <c r="C10" s="65">
        <f>VLOOKUP($A10,'Return Data'!$B$7:$R$2843,4,0)</f>
        <v>17.744900000000001</v>
      </c>
      <c r="D10" s="65">
        <f>VLOOKUP($A10,'Return Data'!$B$7:$R$2843,9,0)</f>
        <v>11.637600000000001</v>
      </c>
      <c r="E10" s="66">
        <f t="shared" si="0"/>
        <v>4</v>
      </c>
      <c r="F10" s="65">
        <f>VLOOKUP($A10,'Return Data'!$B$7:$R$2843,10,0)</f>
        <v>8.7222000000000008</v>
      </c>
      <c r="G10" s="66">
        <f t="shared" si="1"/>
        <v>6</v>
      </c>
      <c r="H10" s="65">
        <f>VLOOKUP($A10,'Return Data'!$B$7:$R$2843,11,0)</f>
        <v>8.3489000000000004</v>
      </c>
      <c r="I10" s="66">
        <f t="shared" si="2"/>
        <v>7</v>
      </c>
      <c r="J10" s="65">
        <f>VLOOKUP($A10,'Return Data'!$B$7:$R$2843,12,0)</f>
        <v>9.2133000000000003</v>
      </c>
      <c r="K10" s="66">
        <f t="shared" si="3"/>
        <v>8</v>
      </c>
      <c r="L10" s="65">
        <f>VLOOKUP($A10,'Return Data'!$B$7:$R$2843,13,0)</f>
        <v>10.827999999999999</v>
      </c>
      <c r="M10" s="66">
        <f t="shared" si="4"/>
        <v>9</v>
      </c>
      <c r="N10" s="65">
        <f>VLOOKUP($A10,'Return Data'!$B$7:$R$2843,17,0)</f>
        <v>7.3552999999999997</v>
      </c>
      <c r="O10" s="66">
        <f t="shared" ref="O10:O22" si="6">RANK(N10,N$8:N$27,0)</f>
        <v>6</v>
      </c>
      <c r="P10" s="65">
        <f>VLOOKUP($A10,'Return Data'!$B$7:$R$2843,14,0)</f>
        <v>7.6502999999999997</v>
      </c>
      <c r="Q10" s="66">
        <f t="shared" ref="Q10:Q22" si="7">RANK(P10,P$8:P$27,0)</f>
        <v>6</v>
      </c>
      <c r="R10" s="65">
        <f>VLOOKUP($A10,'Return Data'!$B$7:$R$2843,16,0)</f>
        <v>8.8072999999999997</v>
      </c>
      <c r="S10" s="67">
        <f t="shared" si="5"/>
        <v>5</v>
      </c>
    </row>
    <row r="11" spans="1:19" x14ac:dyDescent="0.3">
      <c r="A11" s="82" t="s">
        <v>662</v>
      </c>
      <c r="B11" s="64">
        <f>VLOOKUP($A11,'Return Data'!$B$7:$R$2843,3,0)</f>
        <v>44315</v>
      </c>
      <c r="C11" s="65">
        <f>VLOOKUP($A11,'Return Data'!$B$7:$R$2843,4,0)</f>
        <v>16.653099999999998</v>
      </c>
      <c r="D11" s="65">
        <f>VLOOKUP($A11,'Return Data'!$B$7:$R$2843,9,0)</f>
        <v>11.085100000000001</v>
      </c>
      <c r="E11" s="66">
        <f t="shared" si="0"/>
        <v>8</v>
      </c>
      <c r="F11" s="65">
        <f>VLOOKUP($A11,'Return Data'!$B$7:$R$2843,10,0)</f>
        <v>24.286000000000001</v>
      </c>
      <c r="G11" s="66">
        <f t="shared" si="1"/>
        <v>1</v>
      </c>
      <c r="H11" s="65">
        <f>VLOOKUP($A11,'Return Data'!$B$7:$R$2843,11,0)</f>
        <v>17.337399999999999</v>
      </c>
      <c r="I11" s="66">
        <f t="shared" si="2"/>
        <v>2</v>
      </c>
      <c r="J11" s="65">
        <f>VLOOKUP($A11,'Return Data'!$B$7:$R$2843,12,0)</f>
        <v>17.398800000000001</v>
      </c>
      <c r="K11" s="66">
        <f t="shared" si="3"/>
        <v>2</v>
      </c>
      <c r="L11" s="65">
        <f>VLOOKUP($A11,'Return Data'!$B$7:$R$2843,13,0)</f>
        <v>13.0572</v>
      </c>
      <c r="M11" s="66">
        <f t="shared" si="4"/>
        <v>6</v>
      </c>
      <c r="N11" s="65">
        <f>VLOOKUP($A11,'Return Data'!$B$7:$R$2843,17,0)</f>
        <v>5.4328000000000003</v>
      </c>
      <c r="O11" s="66">
        <f t="shared" si="6"/>
        <v>9</v>
      </c>
      <c r="P11" s="65">
        <f>VLOOKUP($A11,'Return Data'!$B$7:$R$2843,14,0)</f>
        <v>5.9741999999999997</v>
      </c>
      <c r="Q11" s="66">
        <f t="shared" si="7"/>
        <v>9</v>
      </c>
      <c r="R11" s="65">
        <f>VLOOKUP($A11,'Return Data'!$B$7:$R$2843,16,0)</f>
        <v>8.4762000000000004</v>
      </c>
      <c r="S11" s="67">
        <f t="shared" si="5"/>
        <v>7</v>
      </c>
    </row>
    <row r="12" spans="1:19" x14ac:dyDescent="0.3">
      <c r="A12" s="82" t="s">
        <v>664</v>
      </c>
      <c r="B12" s="64">
        <f>VLOOKUP($A12,'Return Data'!$B$7:$R$2843,3,0)</f>
        <v>44315</v>
      </c>
      <c r="C12" s="65">
        <f>VLOOKUP($A12,'Return Data'!$B$7:$R$2843,4,0)</f>
        <v>4.2125000000000004</v>
      </c>
      <c r="D12" s="65">
        <f>VLOOKUP($A12,'Return Data'!$B$7:$R$2843,9,0)</f>
        <v>41.504399999999997</v>
      </c>
      <c r="E12" s="66">
        <f t="shared" si="0"/>
        <v>1</v>
      </c>
      <c r="F12" s="65">
        <f>VLOOKUP($A12,'Return Data'!$B$7:$R$2843,10,0)</f>
        <v>19.2301</v>
      </c>
      <c r="G12" s="66">
        <f t="shared" si="1"/>
        <v>3</v>
      </c>
      <c r="H12" s="65">
        <f>VLOOKUP($A12,'Return Data'!$B$7:$R$2843,11,0)</f>
        <v>12.0039</v>
      </c>
      <c r="I12" s="66">
        <f t="shared" si="2"/>
        <v>4</v>
      </c>
      <c r="J12" s="65">
        <f>VLOOKUP($A12,'Return Data'!$B$7:$R$2843,12,0)</f>
        <v>14.9948</v>
      </c>
      <c r="K12" s="66">
        <f t="shared" si="3"/>
        <v>3</v>
      </c>
      <c r="L12" s="65">
        <f>VLOOKUP($A12,'Return Data'!$B$7:$R$2843,13,0)</f>
        <v>14.457700000000001</v>
      </c>
      <c r="M12" s="66">
        <f t="shared" si="4"/>
        <v>2</v>
      </c>
      <c r="N12" s="65">
        <f>VLOOKUP($A12,'Return Data'!$B$7:$R$2843,17,0)</f>
        <v>-43.397399999999998</v>
      </c>
      <c r="O12" s="66">
        <f t="shared" si="6"/>
        <v>17</v>
      </c>
      <c r="P12" s="65">
        <f>VLOOKUP($A12,'Return Data'!$B$7:$R$2843,14,0)</f>
        <v>-31.950099999999999</v>
      </c>
      <c r="Q12" s="66">
        <f t="shared" si="7"/>
        <v>17</v>
      </c>
      <c r="R12" s="65">
        <f>VLOOKUP($A12,'Return Data'!$B$7:$R$2843,16,0)</f>
        <v>-13.0693</v>
      </c>
      <c r="S12" s="67">
        <f t="shared" si="5"/>
        <v>17</v>
      </c>
    </row>
    <row r="13" spans="1:19" x14ac:dyDescent="0.3">
      <c r="A13" s="82" t="s">
        <v>666</v>
      </c>
      <c r="B13" s="64">
        <f>VLOOKUP($A13,'Return Data'!$B$7:$R$2843,3,0)</f>
        <v>44315</v>
      </c>
      <c r="C13" s="65">
        <f>VLOOKUP($A13,'Return Data'!$B$7:$R$2843,4,0)</f>
        <v>32.050800000000002</v>
      </c>
      <c r="D13" s="65">
        <f>VLOOKUP($A13,'Return Data'!$B$7:$R$2843,9,0)</f>
        <v>5.3150000000000004</v>
      </c>
      <c r="E13" s="66">
        <f t="shared" si="0"/>
        <v>18</v>
      </c>
      <c r="F13" s="65">
        <f>VLOOKUP($A13,'Return Data'!$B$7:$R$2843,10,0)</f>
        <v>5.0696000000000003</v>
      </c>
      <c r="G13" s="66">
        <f t="shared" si="1"/>
        <v>14</v>
      </c>
      <c r="H13" s="65">
        <f>VLOOKUP($A13,'Return Data'!$B$7:$R$2843,11,0)</f>
        <v>4.8453999999999997</v>
      </c>
      <c r="I13" s="66">
        <f t="shared" si="2"/>
        <v>16</v>
      </c>
      <c r="J13" s="65">
        <f>VLOOKUP($A13,'Return Data'!$B$7:$R$2843,12,0)</f>
        <v>7.0681000000000003</v>
      </c>
      <c r="K13" s="66">
        <f t="shared" si="3"/>
        <v>14</v>
      </c>
      <c r="L13" s="65">
        <f>VLOOKUP($A13,'Return Data'!$B$7:$R$2843,13,0)</f>
        <v>7.5457999999999998</v>
      </c>
      <c r="M13" s="66">
        <f t="shared" si="4"/>
        <v>16</v>
      </c>
      <c r="N13" s="65">
        <f>VLOOKUP($A13,'Return Data'!$B$7:$R$2843,17,0)</f>
        <v>4.7759</v>
      </c>
      <c r="O13" s="66">
        <f t="shared" si="6"/>
        <v>10</v>
      </c>
      <c r="P13" s="65">
        <f>VLOOKUP($A13,'Return Data'!$B$7:$R$2843,14,0)</f>
        <v>2.9285000000000001</v>
      </c>
      <c r="Q13" s="66">
        <f t="shared" si="7"/>
        <v>13</v>
      </c>
      <c r="R13" s="65">
        <f>VLOOKUP($A13,'Return Data'!$B$7:$R$2843,16,0)</f>
        <v>7.03</v>
      </c>
      <c r="S13" s="67">
        <f t="shared" si="5"/>
        <v>12</v>
      </c>
    </row>
    <row r="14" spans="1:19" x14ac:dyDescent="0.3">
      <c r="A14" s="82" t="s">
        <v>669</v>
      </c>
      <c r="B14" s="64">
        <f>VLOOKUP($A14,'Return Data'!$B$7:$R$2843,3,0)</f>
        <v>44315</v>
      </c>
      <c r="C14" s="65">
        <f>VLOOKUP($A14,'Return Data'!$B$7:$R$2843,4,0)</f>
        <v>22.4543</v>
      </c>
      <c r="D14" s="65">
        <f>VLOOKUP($A14,'Return Data'!$B$7:$R$2843,9,0)</f>
        <v>21.8</v>
      </c>
      <c r="E14" s="66">
        <f t="shared" si="0"/>
        <v>2</v>
      </c>
      <c r="F14" s="65">
        <f>VLOOKUP($A14,'Return Data'!$B$7:$R$2843,10,0)</f>
        <v>20.729199999999999</v>
      </c>
      <c r="G14" s="66">
        <f t="shared" si="1"/>
        <v>2</v>
      </c>
      <c r="H14" s="65">
        <f>VLOOKUP($A14,'Return Data'!$B$7:$R$2843,11,0)</f>
        <v>21.879000000000001</v>
      </c>
      <c r="I14" s="66">
        <f t="shared" si="2"/>
        <v>1</v>
      </c>
      <c r="J14" s="65">
        <f>VLOOKUP($A14,'Return Data'!$B$7:$R$2843,12,0)</f>
        <v>17.5669</v>
      </c>
      <c r="K14" s="66">
        <f t="shared" si="3"/>
        <v>1</v>
      </c>
      <c r="L14" s="65">
        <f>VLOOKUP($A14,'Return Data'!$B$7:$R$2843,13,0)</f>
        <v>16.888000000000002</v>
      </c>
      <c r="M14" s="66">
        <f t="shared" si="4"/>
        <v>1</v>
      </c>
      <c r="N14" s="65">
        <f>VLOOKUP($A14,'Return Data'!$B$7:$R$2843,17,0)</f>
        <v>4.7077999999999998</v>
      </c>
      <c r="O14" s="66">
        <f t="shared" si="6"/>
        <v>11</v>
      </c>
      <c r="P14" s="65">
        <f>VLOOKUP($A14,'Return Data'!$B$7:$R$2843,14,0)</f>
        <v>6.01</v>
      </c>
      <c r="Q14" s="66">
        <f t="shared" si="7"/>
        <v>8</v>
      </c>
      <c r="R14" s="65">
        <f>VLOOKUP($A14,'Return Data'!$B$7:$R$2843,16,0)</f>
        <v>8.5691000000000006</v>
      </c>
      <c r="S14" s="67">
        <f t="shared" si="5"/>
        <v>6</v>
      </c>
    </row>
    <row r="15" spans="1:19" x14ac:dyDescent="0.3">
      <c r="A15" s="82" t="s">
        <v>677</v>
      </c>
      <c r="B15" s="64">
        <f>VLOOKUP($A15,'Return Data'!$B$7:$R$2843,3,0)</f>
        <v>44315</v>
      </c>
      <c r="C15" s="65">
        <f>VLOOKUP($A15,'Return Data'!$B$7:$R$2843,4,0)</f>
        <v>19.323699999999999</v>
      </c>
      <c r="D15" s="65">
        <f>VLOOKUP($A15,'Return Data'!$B$7:$R$2843,9,0)</f>
        <v>9.8449000000000009</v>
      </c>
      <c r="E15" s="66">
        <f t="shared" si="0"/>
        <v>9</v>
      </c>
      <c r="F15" s="65">
        <f>VLOOKUP($A15,'Return Data'!$B$7:$R$2843,10,0)</f>
        <v>6.3955000000000002</v>
      </c>
      <c r="G15" s="66">
        <f t="shared" si="1"/>
        <v>10</v>
      </c>
      <c r="H15" s="65">
        <f>VLOOKUP($A15,'Return Data'!$B$7:$R$2843,11,0)</f>
        <v>8.0959000000000003</v>
      </c>
      <c r="I15" s="66">
        <f t="shared" si="2"/>
        <v>8</v>
      </c>
      <c r="J15" s="65">
        <f>VLOOKUP($A15,'Return Data'!$B$7:$R$2843,12,0)</f>
        <v>9.8185000000000002</v>
      </c>
      <c r="K15" s="66">
        <f t="shared" si="3"/>
        <v>7</v>
      </c>
      <c r="L15" s="65">
        <f>VLOOKUP($A15,'Return Data'!$B$7:$R$2843,13,0)</f>
        <v>13.3262</v>
      </c>
      <c r="M15" s="66">
        <f t="shared" si="4"/>
        <v>5</v>
      </c>
      <c r="N15" s="65">
        <f>VLOOKUP($A15,'Return Data'!$B$7:$R$2843,17,0)</f>
        <v>10.077999999999999</v>
      </c>
      <c r="O15" s="66">
        <f t="shared" si="6"/>
        <v>1</v>
      </c>
      <c r="P15" s="65">
        <f>VLOOKUP($A15,'Return Data'!$B$7:$R$2843,14,0)</f>
        <v>9.1478000000000002</v>
      </c>
      <c r="Q15" s="66">
        <f t="shared" si="7"/>
        <v>2</v>
      </c>
      <c r="R15" s="65">
        <f>VLOOKUP($A15,'Return Data'!$B$7:$R$2843,16,0)</f>
        <v>9.7202000000000002</v>
      </c>
      <c r="S15" s="67">
        <f t="shared" si="5"/>
        <v>1</v>
      </c>
    </row>
    <row r="16" spans="1:19" x14ac:dyDescent="0.3">
      <c r="A16" s="82" t="s">
        <v>679</v>
      </c>
      <c r="B16" s="64">
        <f>VLOOKUP($A16,'Return Data'!$B$7:$R$2843,3,0)</f>
        <v>44315</v>
      </c>
      <c r="C16" s="65">
        <f>VLOOKUP($A16,'Return Data'!$B$7:$R$2843,4,0)</f>
        <v>25.4496</v>
      </c>
      <c r="D16" s="65">
        <f>VLOOKUP($A16,'Return Data'!$B$7:$R$2843,9,0)</f>
        <v>9.4641000000000002</v>
      </c>
      <c r="E16" s="66">
        <f t="shared" si="0"/>
        <v>12</v>
      </c>
      <c r="F16" s="65">
        <f>VLOOKUP($A16,'Return Data'!$B$7:$R$2843,10,0)</f>
        <v>5.9061000000000003</v>
      </c>
      <c r="G16" s="66">
        <f t="shared" si="1"/>
        <v>11</v>
      </c>
      <c r="H16" s="65">
        <f>VLOOKUP($A16,'Return Data'!$B$7:$R$2843,11,0)</f>
        <v>7.0427</v>
      </c>
      <c r="I16" s="66">
        <f t="shared" si="2"/>
        <v>10</v>
      </c>
      <c r="J16" s="65">
        <f>VLOOKUP($A16,'Return Data'!$B$7:$R$2843,12,0)</f>
        <v>8.1255000000000006</v>
      </c>
      <c r="K16" s="66">
        <f t="shared" si="3"/>
        <v>10</v>
      </c>
      <c r="L16" s="65">
        <f>VLOOKUP($A16,'Return Data'!$B$7:$R$2843,13,0)</f>
        <v>10.889099999999999</v>
      </c>
      <c r="M16" s="66">
        <f t="shared" si="4"/>
        <v>8</v>
      </c>
      <c r="N16" s="65">
        <f>VLOOKUP($A16,'Return Data'!$B$7:$R$2843,17,0)</f>
        <v>9.8275000000000006</v>
      </c>
      <c r="O16" s="66">
        <f t="shared" si="6"/>
        <v>2</v>
      </c>
      <c r="P16" s="65">
        <f>VLOOKUP($A16,'Return Data'!$B$7:$R$2843,14,0)</f>
        <v>9.3323999999999998</v>
      </c>
      <c r="Q16" s="66">
        <f t="shared" si="7"/>
        <v>1</v>
      </c>
      <c r="R16" s="65">
        <f>VLOOKUP($A16,'Return Data'!$B$7:$R$2843,16,0)</f>
        <v>9.4562000000000008</v>
      </c>
      <c r="S16" s="67">
        <f t="shared" si="5"/>
        <v>2</v>
      </c>
    </row>
    <row r="17" spans="1:19" x14ac:dyDescent="0.3">
      <c r="A17" s="82" t="s">
        <v>681</v>
      </c>
      <c r="B17" s="64">
        <f>VLOOKUP($A17,'Return Data'!$B$7:$R$2843,3,0)</f>
        <v>44315</v>
      </c>
      <c r="C17" s="65">
        <f>VLOOKUP($A17,'Return Data'!$B$7:$R$2843,4,0)</f>
        <v>14.004200000000001</v>
      </c>
      <c r="D17" s="65">
        <f>VLOOKUP($A17,'Return Data'!$B$7:$R$2843,9,0)</f>
        <v>4.8048000000000002</v>
      </c>
      <c r="E17" s="66">
        <f t="shared" si="0"/>
        <v>19</v>
      </c>
      <c r="F17" s="65">
        <f>VLOOKUP($A17,'Return Data'!$B$7:$R$2843,10,0)</f>
        <v>0.7137</v>
      </c>
      <c r="G17" s="66">
        <f t="shared" si="1"/>
        <v>18</v>
      </c>
      <c r="H17" s="65">
        <f>VLOOKUP($A17,'Return Data'!$B$7:$R$2843,11,0)</f>
        <v>6.0926</v>
      </c>
      <c r="I17" s="66">
        <f t="shared" si="2"/>
        <v>11</v>
      </c>
      <c r="J17" s="65">
        <f>VLOOKUP($A17,'Return Data'!$B$7:$R$2843,12,0)</f>
        <v>8.4205000000000005</v>
      </c>
      <c r="K17" s="66">
        <f t="shared" si="3"/>
        <v>9</v>
      </c>
      <c r="L17" s="65">
        <f>VLOOKUP($A17,'Return Data'!$B$7:$R$2843,13,0)</f>
        <v>13.365</v>
      </c>
      <c r="M17" s="66">
        <f t="shared" si="4"/>
        <v>4</v>
      </c>
      <c r="N17" s="65">
        <f>VLOOKUP($A17,'Return Data'!$B$7:$R$2843,17,0)</f>
        <v>-4.2908999999999997</v>
      </c>
      <c r="O17" s="66">
        <f t="shared" si="6"/>
        <v>15</v>
      </c>
      <c r="P17" s="65">
        <f>VLOOKUP($A17,'Return Data'!$B$7:$R$2843,14,0)</f>
        <v>-0.76690000000000003</v>
      </c>
      <c r="Q17" s="66">
        <f t="shared" si="7"/>
        <v>15</v>
      </c>
      <c r="R17" s="65">
        <f>VLOOKUP($A17,'Return Data'!$B$7:$R$2843,16,0)</f>
        <v>4.8148</v>
      </c>
      <c r="S17" s="67">
        <f t="shared" si="5"/>
        <v>15</v>
      </c>
    </row>
    <row r="18" spans="1:19" x14ac:dyDescent="0.3">
      <c r="A18" s="82" t="s">
        <v>682</v>
      </c>
      <c r="B18" s="64">
        <f>VLOOKUP($A18,'Return Data'!$B$7:$R$2843,3,0)</f>
        <v>44315</v>
      </c>
      <c r="C18" s="65">
        <f>VLOOKUP($A18,'Return Data'!$B$7:$R$2843,4,0)</f>
        <v>13.6569</v>
      </c>
      <c r="D18" s="65">
        <f>VLOOKUP($A18,'Return Data'!$B$7:$R$2843,9,0)</f>
        <v>9.3565000000000005</v>
      </c>
      <c r="E18" s="66">
        <f t="shared" si="0"/>
        <v>13</v>
      </c>
      <c r="F18" s="65">
        <f>VLOOKUP($A18,'Return Data'!$B$7:$R$2843,10,0)</f>
        <v>3.8159000000000001</v>
      </c>
      <c r="G18" s="66">
        <f t="shared" si="1"/>
        <v>17</v>
      </c>
      <c r="H18" s="65">
        <f>VLOOKUP($A18,'Return Data'!$B$7:$R$2843,11,0)</f>
        <v>5.7990000000000004</v>
      </c>
      <c r="I18" s="66">
        <f t="shared" si="2"/>
        <v>14</v>
      </c>
      <c r="J18" s="65">
        <f>VLOOKUP($A18,'Return Data'!$B$7:$R$2843,12,0)</f>
        <v>6.7388000000000003</v>
      </c>
      <c r="K18" s="66">
        <f t="shared" si="3"/>
        <v>16</v>
      </c>
      <c r="L18" s="65">
        <f>VLOOKUP($A18,'Return Data'!$B$7:$R$2843,13,0)</f>
        <v>9.4583999999999993</v>
      </c>
      <c r="M18" s="66">
        <f t="shared" si="4"/>
        <v>12</v>
      </c>
      <c r="N18" s="65">
        <f>VLOOKUP($A18,'Return Data'!$B$7:$R$2843,17,0)</f>
        <v>8.3812999999999995</v>
      </c>
      <c r="O18" s="66">
        <f t="shared" si="6"/>
        <v>4</v>
      </c>
      <c r="P18" s="65">
        <f>VLOOKUP($A18,'Return Data'!$B$7:$R$2843,14,0)</f>
        <v>8.1106999999999996</v>
      </c>
      <c r="Q18" s="66">
        <f t="shared" si="7"/>
        <v>4</v>
      </c>
      <c r="R18" s="65">
        <f>VLOOKUP($A18,'Return Data'!$B$7:$R$2843,16,0)</f>
        <v>7.7816999999999998</v>
      </c>
      <c r="S18" s="67">
        <f t="shared" si="5"/>
        <v>9</v>
      </c>
    </row>
    <row r="19" spans="1:19" x14ac:dyDescent="0.3">
      <c r="A19" s="82" t="s">
        <v>685</v>
      </c>
      <c r="B19" s="64">
        <f>VLOOKUP($A19,'Return Data'!$B$7:$R$2843,3,0)</f>
        <v>44315</v>
      </c>
      <c r="C19" s="65">
        <f>VLOOKUP($A19,'Return Data'!$B$7:$R$2843,4,0)</f>
        <v>1538.5597</v>
      </c>
      <c r="D19" s="65">
        <f>VLOOKUP($A19,'Return Data'!$B$7:$R$2843,9,0)</f>
        <v>9.0599000000000007</v>
      </c>
      <c r="E19" s="66">
        <f t="shared" si="0"/>
        <v>14</v>
      </c>
      <c r="F19" s="65">
        <f>VLOOKUP($A19,'Return Data'!$B$7:$R$2843,10,0)</f>
        <v>4.5079000000000002</v>
      </c>
      <c r="G19" s="66">
        <f t="shared" si="1"/>
        <v>16</v>
      </c>
      <c r="H19" s="65">
        <f>VLOOKUP($A19,'Return Data'!$B$7:$R$2843,11,0)</f>
        <v>3.8155000000000001</v>
      </c>
      <c r="I19" s="66">
        <f t="shared" si="2"/>
        <v>17</v>
      </c>
      <c r="J19" s="65">
        <f>VLOOKUP($A19,'Return Data'!$B$7:$R$2843,12,0)</f>
        <v>4.8273999999999999</v>
      </c>
      <c r="K19" s="66">
        <f t="shared" si="3"/>
        <v>17</v>
      </c>
      <c r="L19" s="65">
        <f>VLOOKUP($A19,'Return Data'!$B$7:$R$2843,13,0)</f>
        <v>8.2042999999999999</v>
      </c>
      <c r="M19" s="66">
        <f t="shared" si="4"/>
        <v>15</v>
      </c>
      <c r="N19" s="65">
        <f>VLOOKUP($A19,'Return Data'!$B$7:$R$2843,17,0)</f>
        <v>5.6573000000000002</v>
      </c>
      <c r="O19" s="66">
        <f t="shared" si="6"/>
        <v>8</v>
      </c>
      <c r="P19" s="65">
        <f>VLOOKUP($A19,'Return Data'!$B$7:$R$2843,14,0)</f>
        <v>3.0634000000000001</v>
      </c>
      <c r="Q19" s="66">
        <f t="shared" si="7"/>
        <v>12</v>
      </c>
      <c r="R19" s="65">
        <f>VLOOKUP($A19,'Return Data'!$B$7:$R$2843,16,0)</f>
        <v>6.6883999999999997</v>
      </c>
      <c r="S19" s="67">
        <f t="shared" si="5"/>
        <v>13</v>
      </c>
    </row>
    <row r="20" spans="1:19" x14ac:dyDescent="0.3">
      <c r="A20" s="82" t="s">
        <v>687</v>
      </c>
      <c r="B20" s="64">
        <f>VLOOKUP($A20,'Return Data'!$B$7:$R$2843,3,0)</f>
        <v>44315</v>
      </c>
      <c r="C20" s="65">
        <f>VLOOKUP($A20,'Return Data'!$B$7:$R$2843,4,0)</f>
        <v>25.4541</v>
      </c>
      <c r="D20" s="65">
        <f>VLOOKUP($A20,'Return Data'!$B$7:$R$2843,9,0)</f>
        <v>14.091900000000001</v>
      </c>
      <c r="E20" s="66">
        <f t="shared" si="0"/>
        <v>3</v>
      </c>
      <c r="F20" s="65">
        <f>VLOOKUP($A20,'Return Data'!$B$7:$R$2843,10,0)</f>
        <v>6.8023999999999996</v>
      </c>
      <c r="G20" s="66">
        <f t="shared" si="1"/>
        <v>9</v>
      </c>
      <c r="H20" s="65">
        <f>VLOOKUP($A20,'Return Data'!$B$7:$R$2843,11,0)</f>
        <v>7.4203000000000001</v>
      </c>
      <c r="I20" s="66">
        <f t="shared" si="2"/>
        <v>9</v>
      </c>
      <c r="J20" s="65">
        <f>VLOOKUP($A20,'Return Data'!$B$7:$R$2843,12,0)</f>
        <v>8.0074000000000005</v>
      </c>
      <c r="K20" s="66">
        <f t="shared" si="3"/>
        <v>11</v>
      </c>
      <c r="L20" s="65">
        <f>VLOOKUP($A20,'Return Data'!$B$7:$R$2843,13,0)</f>
        <v>11.583500000000001</v>
      </c>
      <c r="M20" s="66">
        <f t="shared" si="4"/>
        <v>7</v>
      </c>
      <c r="N20" s="65">
        <f>VLOOKUP($A20,'Return Data'!$B$7:$R$2843,17,0)</f>
        <v>8.5145</v>
      </c>
      <c r="O20" s="66">
        <f t="shared" si="6"/>
        <v>3</v>
      </c>
      <c r="P20" s="65">
        <f>VLOOKUP($A20,'Return Data'!$B$7:$R$2843,14,0)</f>
        <v>8.2776999999999994</v>
      </c>
      <c r="Q20" s="66">
        <f t="shared" si="7"/>
        <v>3</v>
      </c>
      <c r="R20" s="65">
        <f>VLOOKUP($A20,'Return Data'!$B$7:$R$2843,16,0)</f>
        <v>9.1583000000000006</v>
      </c>
      <c r="S20" s="67">
        <f t="shared" si="5"/>
        <v>4</v>
      </c>
    </row>
    <row r="21" spans="1:19" x14ac:dyDescent="0.3">
      <c r="A21" s="82" t="s">
        <v>689</v>
      </c>
      <c r="B21" s="64">
        <f>VLOOKUP($A21,'Return Data'!$B$7:$R$2843,3,0)</f>
        <v>44315</v>
      </c>
      <c r="C21" s="65">
        <f>VLOOKUP($A21,'Return Data'!$B$7:$R$2843,4,0)</f>
        <v>23.505800000000001</v>
      </c>
      <c r="D21" s="65">
        <f>VLOOKUP($A21,'Return Data'!$B$7:$R$2843,9,0)</f>
        <v>6.8992000000000004</v>
      </c>
      <c r="E21" s="66">
        <f t="shared" si="0"/>
        <v>17</v>
      </c>
      <c r="F21" s="65">
        <f>VLOOKUP($A21,'Return Data'!$B$7:$R$2843,10,0)</f>
        <v>5.3474000000000004</v>
      </c>
      <c r="G21" s="66">
        <f t="shared" si="1"/>
        <v>13</v>
      </c>
      <c r="H21" s="65">
        <f>VLOOKUP($A21,'Return Data'!$B$7:$R$2843,11,0)</f>
        <v>4.9724000000000004</v>
      </c>
      <c r="I21" s="66">
        <f t="shared" si="2"/>
        <v>15</v>
      </c>
      <c r="J21" s="65">
        <f>VLOOKUP($A21,'Return Data'!$B$7:$R$2843,12,0)</f>
        <v>7.6375000000000002</v>
      </c>
      <c r="K21" s="66">
        <f t="shared" si="3"/>
        <v>13</v>
      </c>
      <c r="L21" s="65">
        <f>VLOOKUP($A21,'Return Data'!$B$7:$R$2843,13,0)</f>
        <v>8.2911999999999999</v>
      </c>
      <c r="M21" s="66">
        <f t="shared" si="4"/>
        <v>14</v>
      </c>
      <c r="N21" s="65">
        <f>VLOOKUP($A21,'Return Data'!$B$7:$R$2843,17,0)</f>
        <v>4.0678999999999998</v>
      </c>
      <c r="O21" s="66">
        <f t="shared" si="6"/>
        <v>12</v>
      </c>
      <c r="P21" s="65">
        <f>VLOOKUP($A21,'Return Data'!$B$7:$R$2843,14,0)</f>
        <v>4.8921000000000001</v>
      </c>
      <c r="Q21" s="66">
        <f t="shared" si="7"/>
        <v>10</v>
      </c>
      <c r="R21" s="65">
        <f>VLOOKUP($A21,'Return Data'!$B$7:$R$2843,16,0)</f>
        <v>7.5046999999999997</v>
      </c>
      <c r="S21" s="67">
        <f t="shared" si="5"/>
        <v>10</v>
      </c>
    </row>
    <row r="22" spans="1:19" x14ac:dyDescent="0.3">
      <c r="A22" s="82" t="s">
        <v>691</v>
      </c>
      <c r="B22" s="64">
        <f>VLOOKUP($A22,'Return Data'!$B$7:$R$2843,3,0)</f>
        <v>44315</v>
      </c>
      <c r="C22" s="65">
        <f>VLOOKUP($A22,'Return Data'!$B$7:$R$2843,4,0)</f>
        <v>26.4785</v>
      </c>
      <c r="D22" s="65">
        <f>VLOOKUP($A22,'Return Data'!$B$7:$R$2843,9,0)</f>
        <v>8.6193000000000008</v>
      </c>
      <c r="E22" s="66">
        <f t="shared" si="0"/>
        <v>16</v>
      </c>
      <c r="F22" s="65">
        <f>VLOOKUP($A22,'Return Data'!$B$7:$R$2843,10,0)</f>
        <v>8.2388999999999992</v>
      </c>
      <c r="G22" s="66">
        <f t="shared" si="1"/>
        <v>8</v>
      </c>
      <c r="H22" s="65">
        <f>VLOOKUP($A22,'Return Data'!$B$7:$R$2843,11,0)</f>
        <v>8.9352999999999998</v>
      </c>
      <c r="I22" s="66">
        <f t="shared" si="2"/>
        <v>6</v>
      </c>
      <c r="J22" s="65">
        <f>VLOOKUP($A22,'Return Data'!$B$7:$R$2843,12,0)</f>
        <v>10.068</v>
      </c>
      <c r="K22" s="66">
        <f t="shared" si="3"/>
        <v>6</v>
      </c>
      <c r="L22" s="65">
        <f>VLOOKUP($A22,'Return Data'!$B$7:$R$2843,13,0)</f>
        <v>9.8962000000000003</v>
      </c>
      <c r="M22" s="66">
        <f t="shared" si="4"/>
        <v>11</v>
      </c>
      <c r="N22" s="65">
        <f>VLOOKUP($A22,'Return Data'!$B$7:$R$2843,17,0)</f>
        <v>-1.2977000000000001</v>
      </c>
      <c r="O22" s="66">
        <f t="shared" si="6"/>
        <v>14</v>
      </c>
      <c r="P22" s="65">
        <f>VLOOKUP($A22,'Return Data'!$B$7:$R$2843,14,0)</f>
        <v>1.585</v>
      </c>
      <c r="Q22" s="66">
        <f t="shared" si="7"/>
        <v>14</v>
      </c>
      <c r="R22" s="65">
        <f>VLOOKUP($A22,'Return Data'!$B$7:$R$2843,16,0)</f>
        <v>6.6388999999999996</v>
      </c>
      <c r="S22" s="67">
        <f t="shared" si="5"/>
        <v>14</v>
      </c>
    </row>
    <row r="23" spans="1:19" x14ac:dyDescent="0.3">
      <c r="A23" s="82" t="s">
        <v>693</v>
      </c>
      <c r="B23" s="64">
        <f>VLOOKUP($A23,'Return Data'!$B$7:$R$2843,3,0)</f>
        <v>44315</v>
      </c>
      <c r="C23" s="65">
        <f>VLOOKUP($A23,'Return Data'!$B$7:$R$2843,4,0)</f>
        <v>0.1249</v>
      </c>
      <c r="D23" s="65">
        <f>VLOOKUP($A23,'Return Data'!$B$7:$R$2843,9,0)</f>
        <v>11.2912</v>
      </c>
      <c r="E23" s="66">
        <f t="shared" si="0"/>
        <v>6</v>
      </c>
      <c r="F23" s="65">
        <f>VLOOKUP($A23,'Return Data'!$B$7:$R$2843,10,0)</f>
        <v>11.3489</v>
      </c>
      <c r="G23" s="66">
        <f t="shared" si="1"/>
        <v>4</v>
      </c>
      <c r="H23" s="65">
        <f>VLOOKUP($A23,'Return Data'!$B$7:$R$2843,11,0)</f>
        <v>-41.812899999999999</v>
      </c>
      <c r="I23" s="66">
        <f t="shared" si="2"/>
        <v>20</v>
      </c>
      <c r="J23" s="65">
        <f>VLOOKUP($A23,'Return Data'!$B$7:$R$2843,12,0)</f>
        <v>-29.997399999999999</v>
      </c>
      <c r="K23" s="66">
        <f t="shared" si="3"/>
        <v>20</v>
      </c>
      <c r="L23" s="65">
        <f>VLOOKUP($A23,'Return Data'!$B$7:$R$2843,13,0)</f>
        <v>-20.748699999999999</v>
      </c>
      <c r="M23" s="66">
        <f t="shared" si="4"/>
        <v>19</v>
      </c>
      <c r="N23" s="65"/>
      <c r="O23" s="66"/>
      <c r="P23" s="65"/>
      <c r="Q23" s="66"/>
      <c r="R23" s="65">
        <f>VLOOKUP($A23,'Return Data'!$B$7:$R$2843,16,0)</f>
        <v>-16.366</v>
      </c>
      <c r="S23" s="67">
        <f t="shared" si="5"/>
        <v>18</v>
      </c>
    </row>
    <row r="24" spans="1:19" x14ac:dyDescent="0.3">
      <c r="A24" s="82" t="s">
        <v>696</v>
      </c>
      <c r="B24" s="64">
        <f>VLOOKUP($A24,'Return Data'!$B$7:$R$2843,3,0)</f>
        <v>44315</v>
      </c>
      <c r="C24" s="65">
        <f>VLOOKUP($A24,'Return Data'!$B$7:$R$2843,4,0)</f>
        <v>15.845599999999999</v>
      </c>
      <c r="D24" s="65">
        <f>VLOOKUP($A24,'Return Data'!$B$7:$R$2843,9,0)</f>
        <v>9.6522000000000006</v>
      </c>
      <c r="E24" s="66">
        <f t="shared" si="0"/>
        <v>10</v>
      </c>
      <c r="F24" s="65">
        <f>VLOOKUP($A24,'Return Data'!$B$7:$R$2843,10,0)</f>
        <v>10.766999999999999</v>
      </c>
      <c r="G24" s="66">
        <f t="shared" si="1"/>
        <v>5</v>
      </c>
      <c r="H24" s="65">
        <f>VLOOKUP($A24,'Return Data'!$B$7:$R$2843,11,0)</f>
        <v>12.5001</v>
      </c>
      <c r="I24" s="66">
        <f t="shared" si="2"/>
        <v>3</v>
      </c>
      <c r="J24" s="65">
        <f>VLOOKUP($A24,'Return Data'!$B$7:$R$2843,12,0)</f>
        <v>11.8857</v>
      </c>
      <c r="K24" s="66">
        <f t="shared" si="3"/>
        <v>4</v>
      </c>
      <c r="L24" s="65">
        <f>VLOOKUP($A24,'Return Data'!$B$7:$R$2843,13,0)</f>
        <v>9.3795999999999999</v>
      </c>
      <c r="M24" s="66">
        <f t="shared" si="4"/>
        <v>13</v>
      </c>
      <c r="N24" s="65">
        <f>VLOOKUP($A24,'Return Data'!$B$7:$R$2843,17,0)</f>
        <v>2.3431000000000002</v>
      </c>
      <c r="O24" s="66">
        <f>RANK(N24,N$8:N$27,0)</f>
        <v>13</v>
      </c>
      <c r="P24" s="65">
        <f>VLOOKUP($A24,'Return Data'!$B$7:$R$2843,14,0)</f>
        <v>3.6696</v>
      </c>
      <c r="Q24" s="66">
        <f>RANK(P24,P$8:P$27,0)</f>
        <v>11</v>
      </c>
      <c r="R24" s="65">
        <f>VLOOKUP($A24,'Return Data'!$B$7:$R$2843,16,0)</f>
        <v>7.2389000000000001</v>
      </c>
      <c r="S24" s="67">
        <f t="shared" si="5"/>
        <v>11</v>
      </c>
    </row>
    <row r="25" spans="1:19" x14ac:dyDescent="0.3">
      <c r="A25" s="82" t="s">
        <v>702</v>
      </c>
      <c r="B25" s="64">
        <f>VLOOKUP($A25,'Return Data'!$B$7:$R$2843,3,0)</f>
        <v>44315</v>
      </c>
      <c r="C25" s="65">
        <f>VLOOKUP($A25,'Return Data'!$B$7:$R$2843,4,0)</f>
        <v>36.267099999999999</v>
      </c>
      <c r="D25" s="65">
        <f>VLOOKUP($A25,'Return Data'!$B$7:$R$2843,9,0)</f>
        <v>9.4781999999999993</v>
      </c>
      <c r="E25" s="66">
        <f t="shared" si="0"/>
        <v>11</v>
      </c>
      <c r="F25" s="65">
        <f>VLOOKUP($A25,'Return Data'!$B$7:$R$2843,10,0)</f>
        <v>5.0311000000000003</v>
      </c>
      <c r="G25" s="66">
        <f t="shared" si="1"/>
        <v>15</v>
      </c>
      <c r="H25" s="65">
        <f>VLOOKUP($A25,'Return Data'!$B$7:$R$2843,11,0)</f>
        <v>5.9172000000000002</v>
      </c>
      <c r="I25" s="66">
        <f t="shared" si="2"/>
        <v>13</v>
      </c>
      <c r="J25" s="65">
        <f>VLOOKUP($A25,'Return Data'!$B$7:$R$2843,12,0)</f>
        <v>7.8144</v>
      </c>
      <c r="K25" s="66">
        <f t="shared" si="3"/>
        <v>12</v>
      </c>
      <c r="L25" s="65">
        <f>VLOOKUP($A25,'Return Data'!$B$7:$R$2843,13,0)</f>
        <v>10.814399999999999</v>
      </c>
      <c r="M25" s="66">
        <f t="shared" si="4"/>
        <v>10</v>
      </c>
      <c r="N25" s="65">
        <f>VLOOKUP($A25,'Return Data'!$B$7:$R$2843,17,0)</f>
        <v>8.2550000000000008</v>
      </c>
      <c r="O25" s="66">
        <f>RANK(N25,N$8:N$27,0)</f>
        <v>5</v>
      </c>
      <c r="P25" s="65">
        <f>VLOOKUP($A25,'Return Data'!$B$7:$R$2843,14,0)</f>
        <v>8.0779999999999994</v>
      </c>
      <c r="Q25" s="66">
        <f>RANK(P25,P$8:P$27,0)</f>
        <v>5</v>
      </c>
      <c r="R25" s="65">
        <f>VLOOKUP($A25,'Return Data'!$B$7:$R$2843,16,0)</f>
        <v>9.2144999999999992</v>
      </c>
      <c r="S25" s="67">
        <f t="shared" si="5"/>
        <v>3</v>
      </c>
    </row>
    <row r="26" spans="1:19" x14ac:dyDescent="0.3">
      <c r="A26" s="82" t="s">
        <v>710</v>
      </c>
      <c r="B26" s="64">
        <f>VLOOKUP($A26,'Return Data'!$B$7:$R$2843,3,0)</f>
        <v>44315</v>
      </c>
      <c r="C26" s="65">
        <f>VLOOKUP($A26,'Return Data'!$B$7:$R$2843,4,0)</f>
        <v>0.62890000000000001</v>
      </c>
      <c r="D26" s="65">
        <f>VLOOKUP($A26,'Return Data'!$B$7:$R$2843,9,0)</f>
        <v>11.3857</v>
      </c>
      <c r="E26" s="66">
        <f t="shared" si="0"/>
        <v>5</v>
      </c>
      <c r="F26" s="65">
        <f>VLOOKUP($A26,'Return Data'!$B$7:$R$2843,10,0)</f>
        <v>-42.334400000000002</v>
      </c>
      <c r="G26" s="66">
        <f t="shared" si="1"/>
        <v>20</v>
      </c>
      <c r="H26" s="65">
        <f>VLOOKUP($A26,'Return Data'!$B$7:$R$2843,11,0)</f>
        <v>-40.694499999999998</v>
      </c>
      <c r="I26" s="66">
        <f t="shared" si="2"/>
        <v>19</v>
      </c>
      <c r="J26" s="65">
        <f>VLOOKUP($A26,'Return Data'!$B$7:$R$2843,12,0)</f>
        <v>-24.706499999999998</v>
      </c>
      <c r="K26" s="66">
        <f t="shared" si="3"/>
        <v>19</v>
      </c>
      <c r="L26" s="65">
        <f>VLOOKUP($A26,'Return Data'!$B$7:$R$2843,13,0)</f>
        <v>-59.220599999999997</v>
      </c>
      <c r="M26" s="66">
        <f t="shared" si="4"/>
        <v>20</v>
      </c>
      <c r="N26" s="65"/>
      <c r="O26" s="66"/>
      <c r="P26" s="65"/>
      <c r="Q26" s="66"/>
      <c r="R26" s="65">
        <f>VLOOKUP($A26,'Return Data'!$B$7:$R$2843,16,0)</f>
        <v>-52.0839</v>
      </c>
      <c r="S26" s="67">
        <f t="shared" si="5"/>
        <v>20</v>
      </c>
    </row>
    <row r="27" spans="1:19" x14ac:dyDescent="0.3">
      <c r="A27" s="82" t="s">
        <v>712</v>
      </c>
      <c r="B27" s="64">
        <f>VLOOKUP($A27,'Return Data'!$B$7:$R$2843,3,0)</f>
        <v>44315</v>
      </c>
      <c r="C27" s="65">
        <f>VLOOKUP($A27,'Return Data'!$B$7:$R$2843,4,0)</f>
        <v>12.5509</v>
      </c>
      <c r="D27" s="65">
        <f>VLOOKUP($A27,'Return Data'!$B$7:$R$2843,9,0)</f>
        <v>8.8307000000000002</v>
      </c>
      <c r="E27" s="66">
        <f t="shared" si="0"/>
        <v>15</v>
      </c>
      <c r="F27" s="65">
        <f>VLOOKUP($A27,'Return Data'!$B$7:$R$2843,10,0)</f>
        <v>5.7281000000000004</v>
      </c>
      <c r="G27" s="66">
        <f t="shared" si="1"/>
        <v>12</v>
      </c>
      <c r="H27" s="65">
        <f>VLOOKUP($A27,'Return Data'!$B$7:$R$2843,11,0)</f>
        <v>6.0019</v>
      </c>
      <c r="I27" s="66">
        <f t="shared" si="2"/>
        <v>12</v>
      </c>
      <c r="J27" s="65">
        <f>VLOOKUP($A27,'Return Data'!$B$7:$R$2843,12,0)</f>
        <v>6.8075000000000001</v>
      </c>
      <c r="K27" s="66">
        <f t="shared" si="3"/>
        <v>15</v>
      </c>
      <c r="L27" s="65">
        <f>VLOOKUP($A27,'Return Data'!$B$7:$R$2843,13,0)</f>
        <v>-1.9691000000000001</v>
      </c>
      <c r="M27" s="66">
        <f t="shared" si="4"/>
        <v>18</v>
      </c>
      <c r="N27" s="65">
        <f>VLOOKUP($A27,'Return Data'!$B$7:$R$2843,17,0)</f>
        <v>-16.508199999999999</v>
      </c>
      <c r="O27" s="66">
        <f>RANK(N27,N$8:N$27,0)</f>
        <v>16</v>
      </c>
      <c r="P27" s="65">
        <f>VLOOKUP($A27,'Return Data'!$B$7:$R$2843,14,0)</f>
        <v>-9.3688000000000002</v>
      </c>
      <c r="Q27" s="66">
        <f>RANK(P27,P$8:P$27,0)</f>
        <v>16</v>
      </c>
      <c r="R27" s="65">
        <f>VLOOKUP($A27,'Return Data'!$B$7:$R$2843,16,0)</f>
        <v>2.6152000000000002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11.270315</v>
      </c>
      <c r="E29" s="88"/>
      <c r="F29" s="89">
        <f>AVERAGE(F8:F27)</f>
        <v>5.9466700000000001</v>
      </c>
      <c r="G29" s="88"/>
      <c r="H29" s="89">
        <f>AVERAGE(H8:H27)</f>
        <v>3.4398749999999998</v>
      </c>
      <c r="I29" s="88"/>
      <c r="J29" s="89">
        <f>AVERAGE(J8:J27)</f>
        <v>5.6229550000000001</v>
      </c>
      <c r="K29" s="88"/>
      <c r="L29" s="89">
        <f>AVERAGE(L8:L27)</f>
        <v>4.9930850000000007</v>
      </c>
      <c r="M29" s="88"/>
      <c r="N29" s="89">
        <f>AVERAGE(N8:N27)</f>
        <v>1.2393764705882355</v>
      </c>
      <c r="O29" s="88"/>
      <c r="P29" s="89">
        <f>AVERAGE(P8:P27)</f>
        <v>2.5729235294117649</v>
      </c>
      <c r="Q29" s="88"/>
      <c r="R29" s="89">
        <f>AVERAGE(R8:R27)</f>
        <v>1.1601900000000007</v>
      </c>
      <c r="S29" s="90"/>
    </row>
    <row r="30" spans="1:19" x14ac:dyDescent="0.3">
      <c r="A30" s="87" t="s">
        <v>28</v>
      </c>
      <c r="B30" s="88"/>
      <c r="C30" s="88"/>
      <c r="D30" s="89">
        <f>MIN(D8:D27)</f>
        <v>0</v>
      </c>
      <c r="E30" s="88"/>
      <c r="F30" s="89">
        <f>MIN(F8:F27)</f>
        <v>-42.334400000000002</v>
      </c>
      <c r="G30" s="88"/>
      <c r="H30" s="89">
        <f>MIN(H8:H27)</f>
        <v>-41.812899999999999</v>
      </c>
      <c r="I30" s="88"/>
      <c r="J30" s="89">
        <f>MIN(J8:J27)</f>
        <v>-29.997399999999999</v>
      </c>
      <c r="K30" s="88"/>
      <c r="L30" s="89">
        <f>MIN(L8:L27)</f>
        <v>-59.220599999999997</v>
      </c>
      <c r="M30" s="88"/>
      <c r="N30" s="89">
        <f>MIN(N8:N27)</f>
        <v>-43.397399999999998</v>
      </c>
      <c r="O30" s="88"/>
      <c r="P30" s="89">
        <f>MIN(P8:P27)</f>
        <v>-31.950099999999999</v>
      </c>
      <c r="Q30" s="88"/>
      <c r="R30" s="89">
        <f>MIN(R8:R27)</f>
        <v>-52.0839</v>
      </c>
      <c r="S30" s="90"/>
    </row>
    <row r="31" spans="1:19" ht="15" thickBot="1" x14ac:dyDescent="0.35">
      <c r="A31" s="91" t="s">
        <v>29</v>
      </c>
      <c r="B31" s="92"/>
      <c r="C31" s="92"/>
      <c r="D31" s="93">
        <f>MAX(D8:D27)</f>
        <v>41.504399999999997</v>
      </c>
      <c r="E31" s="92"/>
      <c r="F31" s="93">
        <f>MAX(F8:F27)</f>
        <v>24.286000000000001</v>
      </c>
      <c r="G31" s="92"/>
      <c r="H31" s="93">
        <f>MAX(H8:H27)</f>
        <v>21.879000000000001</v>
      </c>
      <c r="I31" s="92"/>
      <c r="J31" s="93">
        <f>MAX(J8:J27)</f>
        <v>17.5669</v>
      </c>
      <c r="K31" s="92"/>
      <c r="L31" s="93">
        <f>MAX(L8:L27)</f>
        <v>16.888000000000002</v>
      </c>
      <c r="M31" s="92"/>
      <c r="N31" s="93">
        <f>MAX(N8:N27)</f>
        <v>10.077999999999999</v>
      </c>
      <c r="O31" s="92"/>
      <c r="P31" s="93">
        <f>MAX(P8:P27)</f>
        <v>9.3323999999999998</v>
      </c>
      <c r="Q31" s="92"/>
      <c r="R31" s="93">
        <f>MAX(R8:R27)</f>
        <v>9.7202000000000002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655</v>
      </c>
      <c r="B8" s="64">
        <f>VLOOKUP($A8,'Return Data'!$B$7:$R$2843,3,0)</f>
        <v>44315</v>
      </c>
      <c r="C8" s="65">
        <f>VLOOKUP($A8,'Return Data'!$B$7:$R$2843,4,0)</f>
        <v>15.457700000000001</v>
      </c>
      <c r="D8" s="65">
        <f>VLOOKUP($A8,'Return Data'!$B$7:$R$2843,9,0)</f>
        <v>10.4133</v>
      </c>
      <c r="E8" s="66">
        <f t="shared" ref="E8:E27" si="0">RANK(D8,D$8:D$27,0)</f>
        <v>7</v>
      </c>
      <c r="F8" s="65">
        <f>VLOOKUP($A8,'Return Data'!$B$7:$R$2843,10,0)</f>
        <v>7.7676999999999996</v>
      </c>
      <c r="G8" s="66">
        <f t="shared" ref="G8:G27" si="1">RANK(F8,F$8:F$27,0)</f>
        <v>6</v>
      </c>
      <c r="H8" s="65">
        <f>VLOOKUP($A8,'Return Data'!$B$7:$R$2843,11,0)</f>
        <v>9.4642999999999997</v>
      </c>
      <c r="I8" s="66">
        <f t="shared" ref="I8:I27" si="2">RANK(H8,H$8:H$27,0)</f>
        <v>5</v>
      </c>
      <c r="J8" s="65">
        <f>VLOOKUP($A8,'Return Data'!$B$7:$R$2843,12,0)</f>
        <v>9.9198000000000004</v>
      </c>
      <c r="K8" s="66">
        <f t="shared" ref="K8:K27" si="3">RANK(J8,J$8:J$27,0)</f>
        <v>5</v>
      </c>
      <c r="L8" s="65">
        <f>VLOOKUP($A8,'Return Data'!$B$7:$R$2843,13,0)</f>
        <v>12.908200000000001</v>
      </c>
      <c r="M8" s="66">
        <f t="shared" ref="M8:M27" si="4">RANK(L8,L$8:L$27,0)</f>
        <v>3</v>
      </c>
      <c r="N8" s="65">
        <f>VLOOKUP($A8,'Return Data'!$B$7:$R$2843,17,0)</f>
        <v>6.3034999999999997</v>
      </c>
      <c r="O8" s="66">
        <f>RANK(N8,N$8:N$27,0)</f>
        <v>6</v>
      </c>
      <c r="P8" s="65">
        <f>VLOOKUP($A8,'Return Data'!$B$7:$R$2843,14,0)</f>
        <v>6.1669</v>
      </c>
      <c r="Q8" s="66">
        <f>RANK(P8,P$8:P$27,0)</f>
        <v>7</v>
      </c>
      <c r="R8" s="65">
        <f>VLOOKUP($A8,'Return Data'!$B$7:$R$2843,16,0)</f>
        <v>7.4664000000000001</v>
      </c>
      <c r="S8" s="67">
        <f t="shared" ref="S8:S27" si="5">RANK(R8,R$8:R$27,0)</f>
        <v>7</v>
      </c>
    </row>
    <row r="9" spans="1:19" x14ac:dyDescent="0.3">
      <c r="A9" s="82" t="s">
        <v>657</v>
      </c>
      <c r="B9" s="64">
        <f>VLOOKUP($A9,'Return Data'!$B$7:$R$2843,3,0)</f>
        <v>44315</v>
      </c>
      <c r="C9" s="65">
        <f>VLOOKUP($A9,'Return Data'!$B$7:$R$2843,4,0)</f>
        <v>0.39800000000000002</v>
      </c>
      <c r="D9" s="65">
        <f>VLOOKUP($A9,'Return Data'!$B$7:$R$2843,9,0)</f>
        <v>0</v>
      </c>
      <c r="E9" s="66">
        <f t="shared" si="0"/>
        <v>20</v>
      </c>
      <c r="F9" s="65">
        <f>VLOOKUP($A9,'Return Data'!$B$7:$R$2843,10,0)</f>
        <v>0</v>
      </c>
      <c r="G9" s="66">
        <f t="shared" si="1"/>
        <v>18</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-17.4376</v>
      </c>
      <c r="S9" s="67">
        <f t="shared" si="5"/>
        <v>19</v>
      </c>
    </row>
    <row r="10" spans="1:19" x14ac:dyDescent="0.3">
      <c r="A10" s="82" t="s">
        <v>659</v>
      </c>
      <c r="B10" s="64">
        <f>VLOOKUP($A10,'Return Data'!$B$7:$R$2843,3,0)</f>
        <v>44315</v>
      </c>
      <c r="C10" s="65">
        <f>VLOOKUP($A10,'Return Data'!$B$7:$R$2843,4,0)</f>
        <v>16.417999999999999</v>
      </c>
      <c r="D10" s="65">
        <f>VLOOKUP($A10,'Return Data'!$B$7:$R$2843,9,0)</f>
        <v>10.558299999999999</v>
      </c>
      <c r="E10" s="66">
        <f t="shared" si="0"/>
        <v>6</v>
      </c>
      <c r="F10" s="65">
        <f>VLOOKUP($A10,'Return Data'!$B$7:$R$2843,10,0)</f>
        <v>7.6177000000000001</v>
      </c>
      <c r="G10" s="66">
        <f t="shared" si="1"/>
        <v>7</v>
      </c>
      <c r="H10" s="65">
        <f>VLOOKUP($A10,'Return Data'!$B$7:$R$2843,11,0)</f>
        <v>7.2144000000000004</v>
      </c>
      <c r="I10" s="66">
        <f t="shared" si="2"/>
        <v>8</v>
      </c>
      <c r="J10" s="65">
        <f>VLOOKUP($A10,'Return Data'!$B$7:$R$2843,12,0)</f>
        <v>8.0480999999999998</v>
      </c>
      <c r="K10" s="66">
        <f t="shared" si="3"/>
        <v>8</v>
      </c>
      <c r="L10" s="65">
        <f>VLOOKUP($A10,'Return Data'!$B$7:$R$2843,13,0)</f>
        <v>9.6257999999999999</v>
      </c>
      <c r="M10" s="66">
        <f t="shared" si="4"/>
        <v>10</v>
      </c>
      <c r="N10" s="65">
        <f>VLOOKUP($A10,'Return Data'!$B$7:$R$2843,17,0)</f>
        <v>6.1487999999999996</v>
      </c>
      <c r="O10" s="66">
        <f t="shared" ref="O10:O22" si="6">RANK(N10,N$8:N$27,0)</f>
        <v>7</v>
      </c>
      <c r="P10" s="65">
        <f>VLOOKUP($A10,'Return Data'!$B$7:$R$2843,14,0)</f>
        <v>6.4306999999999999</v>
      </c>
      <c r="Q10" s="66">
        <f t="shared" ref="Q10:Q22" si="7">RANK(P10,P$8:P$27,0)</f>
        <v>6</v>
      </c>
      <c r="R10" s="65">
        <f>VLOOKUP($A10,'Return Data'!$B$7:$R$2843,16,0)</f>
        <v>7.5697999999999999</v>
      </c>
      <c r="S10" s="67">
        <f t="shared" si="5"/>
        <v>6</v>
      </c>
    </row>
    <row r="11" spans="1:19" x14ac:dyDescent="0.3">
      <c r="A11" s="82" t="s">
        <v>660</v>
      </c>
      <c r="B11" s="64">
        <f>VLOOKUP($A11,'Return Data'!$B$7:$R$2843,3,0)</f>
        <v>44315</v>
      </c>
      <c r="C11" s="65">
        <f>VLOOKUP($A11,'Return Data'!$B$7:$R$2843,4,0)</f>
        <v>15.6302</v>
      </c>
      <c r="D11" s="65">
        <f>VLOOKUP($A11,'Return Data'!$B$7:$R$2843,9,0)</f>
        <v>10.3813</v>
      </c>
      <c r="E11" s="66">
        <f t="shared" si="0"/>
        <v>8</v>
      </c>
      <c r="F11" s="65">
        <f>VLOOKUP($A11,'Return Data'!$B$7:$R$2843,10,0)</f>
        <v>23.5381</v>
      </c>
      <c r="G11" s="66">
        <f t="shared" si="1"/>
        <v>1</v>
      </c>
      <c r="H11" s="65">
        <f>VLOOKUP($A11,'Return Data'!$B$7:$R$2843,11,0)</f>
        <v>16.561599999999999</v>
      </c>
      <c r="I11" s="66">
        <f t="shared" si="2"/>
        <v>2</v>
      </c>
      <c r="J11" s="65">
        <f>VLOOKUP($A11,'Return Data'!$B$7:$R$2843,12,0)</f>
        <v>16.5901</v>
      </c>
      <c r="K11" s="66">
        <f t="shared" si="3"/>
        <v>2</v>
      </c>
      <c r="L11" s="65">
        <f>VLOOKUP($A11,'Return Data'!$B$7:$R$2843,13,0)</f>
        <v>12.2432</v>
      </c>
      <c r="M11" s="66">
        <f t="shared" si="4"/>
        <v>6</v>
      </c>
      <c r="N11" s="65">
        <f>VLOOKUP($A11,'Return Data'!$B$7:$R$2843,17,0)</f>
        <v>4.6067</v>
      </c>
      <c r="O11" s="66">
        <f t="shared" si="6"/>
        <v>8</v>
      </c>
      <c r="P11" s="65">
        <f>VLOOKUP($A11,'Return Data'!$B$7:$R$2843,14,0)</f>
        <v>5.1017000000000001</v>
      </c>
      <c r="Q11" s="66">
        <f t="shared" si="7"/>
        <v>9</v>
      </c>
      <c r="R11" s="65">
        <f>VLOOKUP($A11,'Return Data'!$B$7:$R$2843,16,0)</f>
        <v>7.3848000000000003</v>
      </c>
      <c r="S11" s="67">
        <f t="shared" si="5"/>
        <v>8</v>
      </c>
    </row>
    <row r="12" spans="1:19" x14ac:dyDescent="0.3">
      <c r="A12" s="82" t="s">
        <v>665</v>
      </c>
      <c r="B12" s="64">
        <f>VLOOKUP($A12,'Return Data'!$B$7:$R$2843,3,0)</f>
        <v>44315</v>
      </c>
      <c r="C12" s="65">
        <f>VLOOKUP($A12,'Return Data'!$B$7:$R$2843,4,0)</f>
        <v>4.1641000000000004</v>
      </c>
      <c r="D12" s="65">
        <f>VLOOKUP($A12,'Return Data'!$B$7:$R$2843,9,0)</f>
        <v>41.198999999999998</v>
      </c>
      <c r="E12" s="66">
        <f t="shared" si="0"/>
        <v>1</v>
      </c>
      <c r="F12" s="65">
        <f>VLOOKUP($A12,'Return Data'!$B$7:$R$2843,10,0)</f>
        <v>18.930099999999999</v>
      </c>
      <c r="G12" s="66">
        <f t="shared" si="1"/>
        <v>3</v>
      </c>
      <c r="H12" s="65">
        <f>VLOOKUP($A12,'Return Data'!$B$7:$R$2843,11,0)</f>
        <v>11.708600000000001</v>
      </c>
      <c r="I12" s="66">
        <f t="shared" si="2"/>
        <v>3</v>
      </c>
      <c r="J12" s="65">
        <f>VLOOKUP($A12,'Return Data'!$B$7:$R$2843,12,0)</f>
        <v>14.682499999999999</v>
      </c>
      <c r="K12" s="66">
        <f t="shared" si="3"/>
        <v>3</v>
      </c>
      <c r="L12" s="65">
        <f>VLOOKUP($A12,'Return Data'!$B$7:$R$2843,13,0)</f>
        <v>14.1412</v>
      </c>
      <c r="M12" s="66">
        <f t="shared" si="4"/>
        <v>2</v>
      </c>
      <c r="N12" s="65">
        <f>VLOOKUP($A12,'Return Data'!$B$7:$R$2843,17,0)</f>
        <v>-43.5533</v>
      </c>
      <c r="O12" s="66">
        <f t="shared" si="6"/>
        <v>17</v>
      </c>
      <c r="P12" s="65">
        <f>VLOOKUP($A12,'Return Data'!$B$7:$R$2843,14,0)</f>
        <v>-32.123600000000003</v>
      </c>
      <c r="Q12" s="66">
        <f t="shared" si="7"/>
        <v>17</v>
      </c>
      <c r="R12" s="65">
        <f>VLOOKUP($A12,'Return Data'!$B$7:$R$2843,16,0)</f>
        <v>-13.2319</v>
      </c>
      <c r="S12" s="67">
        <f t="shared" si="5"/>
        <v>17</v>
      </c>
    </row>
    <row r="13" spans="1:19" x14ac:dyDescent="0.3">
      <c r="A13" s="82" t="s">
        <v>667</v>
      </c>
      <c r="B13" s="64">
        <f>VLOOKUP($A13,'Return Data'!$B$7:$R$2843,3,0)</f>
        <v>44315</v>
      </c>
      <c r="C13" s="65">
        <f>VLOOKUP($A13,'Return Data'!$B$7:$R$2843,4,0)</f>
        <v>30.366499999999998</v>
      </c>
      <c r="D13" s="65">
        <f>VLOOKUP($A13,'Return Data'!$B$7:$R$2843,9,0)</f>
        <v>4.5514000000000001</v>
      </c>
      <c r="E13" s="66">
        <f t="shared" si="0"/>
        <v>18</v>
      </c>
      <c r="F13" s="65">
        <f>VLOOKUP($A13,'Return Data'!$B$7:$R$2843,10,0)</f>
        <v>4.2782999999999998</v>
      </c>
      <c r="G13" s="66">
        <f t="shared" si="1"/>
        <v>15</v>
      </c>
      <c r="H13" s="65">
        <f>VLOOKUP($A13,'Return Data'!$B$7:$R$2843,11,0)</f>
        <v>4.0438000000000001</v>
      </c>
      <c r="I13" s="66">
        <f t="shared" si="2"/>
        <v>16</v>
      </c>
      <c r="J13" s="65">
        <f>VLOOKUP($A13,'Return Data'!$B$7:$R$2843,12,0)</f>
        <v>6.2313000000000001</v>
      </c>
      <c r="K13" s="66">
        <f t="shared" si="3"/>
        <v>14</v>
      </c>
      <c r="L13" s="65">
        <f>VLOOKUP($A13,'Return Data'!$B$7:$R$2843,13,0)</f>
        <v>6.67</v>
      </c>
      <c r="M13" s="66">
        <f t="shared" si="4"/>
        <v>16</v>
      </c>
      <c r="N13" s="65">
        <f>VLOOKUP($A13,'Return Data'!$B$7:$R$2843,17,0)</f>
        <v>3.9350000000000001</v>
      </c>
      <c r="O13" s="66">
        <f t="shared" si="6"/>
        <v>11</v>
      </c>
      <c r="P13" s="65">
        <f>VLOOKUP($A13,'Return Data'!$B$7:$R$2843,14,0)</f>
        <v>2.1263999999999998</v>
      </c>
      <c r="Q13" s="66">
        <f t="shared" si="7"/>
        <v>12</v>
      </c>
      <c r="R13" s="65">
        <f>VLOOKUP($A13,'Return Data'!$B$7:$R$2843,16,0)</f>
        <v>6.3742000000000001</v>
      </c>
      <c r="S13" s="67">
        <f t="shared" si="5"/>
        <v>11</v>
      </c>
    </row>
    <row r="14" spans="1:19" x14ac:dyDescent="0.3">
      <c r="A14" s="82" t="s">
        <v>668</v>
      </c>
      <c r="B14" s="64">
        <f>VLOOKUP($A14,'Return Data'!$B$7:$R$2843,3,0)</f>
        <v>44315</v>
      </c>
      <c r="C14" s="65">
        <f>VLOOKUP($A14,'Return Data'!$B$7:$R$2843,4,0)</f>
        <v>21.079699999999999</v>
      </c>
      <c r="D14" s="65">
        <f>VLOOKUP($A14,'Return Data'!$B$7:$R$2843,9,0)</f>
        <v>21.797699999999999</v>
      </c>
      <c r="E14" s="66">
        <f t="shared" si="0"/>
        <v>2</v>
      </c>
      <c r="F14" s="65">
        <f>VLOOKUP($A14,'Return Data'!$B$7:$R$2843,10,0)</f>
        <v>20.4116</v>
      </c>
      <c r="G14" s="66">
        <f t="shared" si="1"/>
        <v>2</v>
      </c>
      <c r="H14" s="65">
        <f>VLOOKUP($A14,'Return Data'!$B$7:$R$2843,11,0)</f>
        <v>21.387499999999999</v>
      </c>
      <c r="I14" s="66">
        <f t="shared" si="2"/>
        <v>1</v>
      </c>
      <c r="J14" s="65">
        <f>VLOOKUP($A14,'Return Data'!$B$7:$R$2843,12,0)</f>
        <v>17.0139</v>
      </c>
      <c r="K14" s="66">
        <f t="shared" si="3"/>
        <v>1</v>
      </c>
      <c r="L14" s="65">
        <f>VLOOKUP($A14,'Return Data'!$B$7:$R$2843,13,0)</f>
        <v>16.291499999999999</v>
      </c>
      <c r="M14" s="66">
        <f t="shared" si="4"/>
        <v>1</v>
      </c>
      <c r="N14" s="65">
        <f>VLOOKUP($A14,'Return Data'!$B$7:$R$2843,17,0)</f>
        <v>4.0872000000000002</v>
      </c>
      <c r="O14" s="66">
        <f t="shared" si="6"/>
        <v>10</v>
      </c>
      <c r="P14" s="65">
        <f>VLOOKUP($A14,'Return Data'!$B$7:$R$2843,14,0)</f>
        <v>5.3349000000000002</v>
      </c>
      <c r="Q14" s="66">
        <f t="shared" si="7"/>
        <v>8</v>
      </c>
      <c r="R14" s="65">
        <f>VLOOKUP($A14,'Return Data'!$B$7:$R$2843,16,0)</f>
        <v>8.2563999999999993</v>
      </c>
      <c r="S14" s="67">
        <f t="shared" si="5"/>
        <v>3</v>
      </c>
    </row>
    <row r="15" spans="1:19" x14ac:dyDescent="0.3">
      <c r="A15" s="82" t="s">
        <v>676</v>
      </c>
      <c r="B15" s="64">
        <f>VLOOKUP($A15,'Return Data'!$B$7:$R$2843,3,0)</f>
        <v>44315</v>
      </c>
      <c r="C15" s="65">
        <f>VLOOKUP($A15,'Return Data'!$B$7:$R$2843,4,0)</f>
        <v>18.343299999999999</v>
      </c>
      <c r="D15" s="65">
        <f>VLOOKUP($A15,'Return Data'!$B$7:$R$2843,9,0)</f>
        <v>9.3093000000000004</v>
      </c>
      <c r="E15" s="66">
        <f t="shared" si="0"/>
        <v>9</v>
      </c>
      <c r="F15" s="65">
        <f>VLOOKUP($A15,'Return Data'!$B$7:$R$2843,10,0)</f>
        <v>5.8491999999999997</v>
      </c>
      <c r="G15" s="66">
        <f t="shared" si="1"/>
        <v>9</v>
      </c>
      <c r="H15" s="65">
        <f>VLOOKUP($A15,'Return Data'!$B$7:$R$2843,11,0)</f>
        <v>7.5605000000000002</v>
      </c>
      <c r="I15" s="66">
        <f t="shared" si="2"/>
        <v>7</v>
      </c>
      <c r="J15" s="65">
        <f>VLOOKUP($A15,'Return Data'!$B$7:$R$2843,12,0)</f>
        <v>9.2772000000000006</v>
      </c>
      <c r="K15" s="66">
        <f t="shared" si="3"/>
        <v>7</v>
      </c>
      <c r="L15" s="65">
        <f>VLOOKUP($A15,'Return Data'!$B$7:$R$2843,13,0)</f>
        <v>12.770099999999999</v>
      </c>
      <c r="M15" s="66">
        <f t="shared" si="4"/>
        <v>4</v>
      </c>
      <c r="N15" s="65">
        <f>VLOOKUP($A15,'Return Data'!$B$7:$R$2843,17,0)</f>
        <v>9.5762999999999998</v>
      </c>
      <c r="O15" s="66">
        <f t="shared" si="6"/>
        <v>1</v>
      </c>
      <c r="P15" s="65">
        <f>VLOOKUP($A15,'Return Data'!$B$7:$R$2843,14,0)</f>
        <v>8.5824999999999996</v>
      </c>
      <c r="Q15" s="66">
        <f t="shared" si="7"/>
        <v>1</v>
      </c>
      <c r="R15" s="65">
        <f>VLOOKUP($A15,'Return Data'!$B$7:$R$2843,16,0)</f>
        <v>8.9186999999999994</v>
      </c>
      <c r="S15" s="67">
        <f t="shared" si="5"/>
        <v>1</v>
      </c>
    </row>
    <row r="16" spans="1:19" x14ac:dyDescent="0.3">
      <c r="A16" s="82" t="s">
        <v>678</v>
      </c>
      <c r="B16" s="64">
        <f>VLOOKUP($A16,'Return Data'!$B$7:$R$2843,3,0)</f>
        <v>44315</v>
      </c>
      <c r="C16" s="65">
        <f>VLOOKUP($A16,'Return Data'!$B$7:$R$2843,4,0)</f>
        <v>23.7393</v>
      </c>
      <c r="D16" s="65">
        <f>VLOOKUP($A16,'Return Data'!$B$7:$R$2843,9,0)</f>
        <v>8.8085000000000004</v>
      </c>
      <c r="E16" s="66">
        <f t="shared" si="0"/>
        <v>11</v>
      </c>
      <c r="F16" s="65">
        <f>VLOOKUP($A16,'Return Data'!$B$7:$R$2843,10,0)</f>
        <v>5.2415000000000003</v>
      </c>
      <c r="G16" s="66">
        <f t="shared" si="1"/>
        <v>11</v>
      </c>
      <c r="H16" s="65">
        <f>VLOOKUP($A16,'Return Data'!$B$7:$R$2843,11,0)</f>
        <v>6.3167999999999997</v>
      </c>
      <c r="I16" s="66">
        <f t="shared" si="2"/>
        <v>10</v>
      </c>
      <c r="J16" s="65">
        <f>VLOOKUP($A16,'Return Data'!$B$7:$R$2843,12,0)</f>
        <v>7.3935000000000004</v>
      </c>
      <c r="K16" s="66">
        <f t="shared" si="3"/>
        <v>10</v>
      </c>
      <c r="L16" s="65">
        <f>VLOOKUP($A16,'Return Data'!$B$7:$R$2843,13,0)</f>
        <v>10.147399999999999</v>
      </c>
      <c r="M16" s="66">
        <f t="shared" si="4"/>
        <v>8</v>
      </c>
      <c r="N16" s="65">
        <f>VLOOKUP($A16,'Return Data'!$B$7:$R$2843,17,0)</f>
        <v>9.1611999999999991</v>
      </c>
      <c r="O16" s="66">
        <f t="shared" si="6"/>
        <v>2</v>
      </c>
      <c r="P16" s="65">
        <f>VLOOKUP($A16,'Return Data'!$B$7:$R$2843,14,0)</f>
        <v>8.5505999999999993</v>
      </c>
      <c r="Q16" s="66">
        <f t="shared" si="7"/>
        <v>2</v>
      </c>
      <c r="R16" s="65">
        <f>VLOOKUP($A16,'Return Data'!$B$7:$R$2843,16,0)</f>
        <v>8.6586999999999996</v>
      </c>
      <c r="S16" s="67">
        <f t="shared" si="5"/>
        <v>2</v>
      </c>
    </row>
    <row r="17" spans="1:19" x14ac:dyDescent="0.3">
      <c r="A17" s="82" t="s">
        <v>680</v>
      </c>
      <c r="B17" s="64">
        <f>VLOOKUP($A17,'Return Data'!$B$7:$R$2843,3,0)</f>
        <v>44315</v>
      </c>
      <c r="C17" s="65">
        <f>VLOOKUP($A17,'Return Data'!$B$7:$R$2843,4,0)</f>
        <v>13.175700000000001</v>
      </c>
      <c r="D17" s="65">
        <f>VLOOKUP($A17,'Return Data'!$B$7:$R$2843,9,0)</f>
        <v>4.0811999999999999</v>
      </c>
      <c r="E17" s="66">
        <f t="shared" si="0"/>
        <v>19</v>
      </c>
      <c r="F17" s="65">
        <f>VLOOKUP($A17,'Return Data'!$B$7:$R$2843,10,0)</f>
        <v>-1.23E-2</v>
      </c>
      <c r="G17" s="66">
        <f t="shared" si="1"/>
        <v>19</v>
      </c>
      <c r="H17" s="65">
        <f>VLOOKUP($A17,'Return Data'!$B$7:$R$2843,11,0)</f>
        <v>5.3715999999999999</v>
      </c>
      <c r="I17" s="66">
        <f t="shared" si="2"/>
        <v>11</v>
      </c>
      <c r="J17" s="65">
        <f>VLOOKUP($A17,'Return Data'!$B$7:$R$2843,12,0)</f>
        <v>7.6844000000000001</v>
      </c>
      <c r="K17" s="66">
        <f t="shared" si="3"/>
        <v>9</v>
      </c>
      <c r="L17" s="65">
        <f>VLOOKUP($A17,'Return Data'!$B$7:$R$2843,13,0)</f>
        <v>12.6022</v>
      </c>
      <c r="M17" s="66">
        <f t="shared" si="4"/>
        <v>5</v>
      </c>
      <c r="N17" s="65">
        <f>VLOOKUP($A17,'Return Data'!$B$7:$R$2843,17,0)</f>
        <v>-4.9138000000000002</v>
      </c>
      <c r="O17" s="66">
        <f t="shared" si="6"/>
        <v>15</v>
      </c>
      <c r="P17" s="65">
        <f>VLOOKUP($A17,'Return Data'!$B$7:$R$2843,14,0)</f>
        <v>-1.4801</v>
      </c>
      <c r="Q17" s="66">
        <f t="shared" si="7"/>
        <v>15</v>
      </c>
      <c r="R17" s="65">
        <f>VLOOKUP($A17,'Return Data'!$B$7:$R$2843,16,0)</f>
        <v>3.9260000000000002</v>
      </c>
      <c r="S17" s="67">
        <f t="shared" si="5"/>
        <v>15</v>
      </c>
    </row>
    <row r="18" spans="1:19" x14ac:dyDescent="0.3">
      <c r="A18" s="82" t="s">
        <v>683</v>
      </c>
      <c r="B18" s="64">
        <f>VLOOKUP($A18,'Return Data'!$B$7:$R$2843,3,0)</f>
        <v>44315</v>
      </c>
      <c r="C18" s="65">
        <f>VLOOKUP($A18,'Return Data'!$B$7:$R$2843,4,0)</f>
        <v>13.0999</v>
      </c>
      <c r="D18" s="65">
        <f>VLOOKUP($A18,'Return Data'!$B$7:$R$2843,9,0)</f>
        <v>8.3910999999999998</v>
      </c>
      <c r="E18" s="66">
        <f t="shared" si="0"/>
        <v>13</v>
      </c>
      <c r="F18" s="65">
        <f>VLOOKUP($A18,'Return Data'!$B$7:$R$2843,10,0)</f>
        <v>2.7679</v>
      </c>
      <c r="G18" s="66">
        <f t="shared" si="1"/>
        <v>17</v>
      </c>
      <c r="H18" s="65">
        <f>VLOOKUP($A18,'Return Data'!$B$7:$R$2843,11,0)</f>
        <v>4.7389000000000001</v>
      </c>
      <c r="I18" s="66">
        <f t="shared" si="2"/>
        <v>14</v>
      </c>
      <c r="J18" s="65">
        <f>VLOOKUP($A18,'Return Data'!$B$7:$R$2843,12,0)</f>
        <v>5.6886000000000001</v>
      </c>
      <c r="K18" s="66">
        <f t="shared" si="3"/>
        <v>16</v>
      </c>
      <c r="L18" s="65">
        <f>VLOOKUP($A18,'Return Data'!$B$7:$R$2843,13,0)</f>
        <v>8.3943999999999992</v>
      </c>
      <c r="M18" s="66">
        <f t="shared" si="4"/>
        <v>12</v>
      </c>
      <c r="N18" s="65">
        <f>VLOOKUP($A18,'Return Data'!$B$7:$R$2843,17,0)</f>
        <v>7.3929999999999998</v>
      </c>
      <c r="O18" s="66">
        <f t="shared" si="6"/>
        <v>5</v>
      </c>
      <c r="P18" s="65">
        <f>VLOOKUP($A18,'Return Data'!$B$7:$R$2843,14,0)</f>
        <v>7.0766</v>
      </c>
      <c r="Q18" s="66">
        <f t="shared" si="7"/>
        <v>5</v>
      </c>
      <c r="R18" s="65">
        <f>VLOOKUP($A18,'Return Data'!$B$7:$R$2843,16,0)</f>
        <v>6.7080000000000002</v>
      </c>
      <c r="S18" s="67">
        <f t="shared" si="5"/>
        <v>10</v>
      </c>
    </row>
    <row r="19" spans="1:19" x14ac:dyDescent="0.3">
      <c r="A19" s="82" t="s">
        <v>684</v>
      </c>
      <c r="B19" s="64">
        <f>VLOOKUP($A19,'Return Data'!$B$7:$R$2843,3,0)</f>
        <v>44315</v>
      </c>
      <c r="C19" s="65">
        <f>VLOOKUP($A19,'Return Data'!$B$7:$R$2843,4,0)</f>
        <v>1451.6811</v>
      </c>
      <c r="D19" s="65">
        <f>VLOOKUP($A19,'Return Data'!$B$7:$R$2843,9,0)</f>
        <v>7.9108999999999998</v>
      </c>
      <c r="E19" s="66">
        <f t="shared" si="0"/>
        <v>16</v>
      </c>
      <c r="F19" s="65">
        <f>VLOOKUP($A19,'Return Data'!$B$7:$R$2843,10,0)</f>
        <v>3.3569</v>
      </c>
      <c r="G19" s="66">
        <f t="shared" si="1"/>
        <v>16</v>
      </c>
      <c r="H19" s="65">
        <f>VLOOKUP($A19,'Return Data'!$B$7:$R$2843,11,0)</f>
        <v>2.6568999999999998</v>
      </c>
      <c r="I19" s="66">
        <f t="shared" si="2"/>
        <v>17</v>
      </c>
      <c r="J19" s="65">
        <f>VLOOKUP($A19,'Return Data'!$B$7:$R$2843,12,0)</f>
        <v>3.6511</v>
      </c>
      <c r="K19" s="66">
        <f t="shared" si="3"/>
        <v>17</v>
      </c>
      <c r="L19" s="65">
        <f>VLOOKUP($A19,'Return Data'!$B$7:$R$2843,13,0)</f>
        <v>6.9485999999999999</v>
      </c>
      <c r="M19" s="66">
        <f t="shared" si="4"/>
        <v>15</v>
      </c>
      <c r="N19" s="65">
        <f>VLOOKUP($A19,'Return Data'!$B$7:$R$2843,17,0)</f>
        <v>4.4641999999999999</v>
      </c>
      <c r="O19" s="66">
        <f t="shared" si="6"/>
        <v>9</v>
      </c>
      <c r="P19" s="65">
        <f>VLOOKUP($A19,'Return Data'!$B$7:$R$2843,14,0)</f>
        <v>2.0142000000000002</v>
      </c>
      <c r="Q19" s="66">
        <f t="shared" si="7"/>
        <v>13</v>
      </c>
      <c r="R19" s="65">
        <f>VLOOKUP($A19,'Return Data'!$B$7:$R$2843,16,0)</f>
        <v>5.7606000000000002</v>
      </c>
      <c r="S19" s="67">
        <f t="shared" si="5"/>
        <v>14</v>
      </c>
    </row>
    <row r="20" spans="1:19" x14ac:dyDescent="0.3">
      <c r="A20" s="82" t="s">
        <v>686</v>
      </c>
      <c r="B20" s="64">
        <f>VLOOKUP($A20,'Return Data'!$B$7:$R$2843,3,0)</f>
        <v>44315</v>
      </c>
      <c r="C20" s="65">
        <f>VLOOKUP($A20,'Return Data'!$B$7:$R$2843,4,0)</f>
        <v>23.552499999999998</v>
      </c>
      <c r="D20" s="65">
        <f>VLOOKUP($A20,'Return Data'!$B$7:$R$2843,9,0)</f>
        <v>13.0327</v>
      </c>
      <c r="E20" s="66">
        <f t="shared" si="0"/>
        <v>3</v>
      </c>
      <c r="F20" s="65">
        <f>VLOOKUP($A20,'Return Data'!$B$7:$R$2843,10,0)</f>
        <v>5.7454000000000001</v>
      </c>
      <c r="G20" s="66">
        <f t="shared" si="1"/>
        <v>10</v>
      </c>
      <c r="H20" s="65">
        <f>VLOOKUP($A20,'Return Data'!$B$7:$R$2843,11,0)</f>
        <v>6.3213999999999997</v>
      </c>
      <c r="I20" s="66">
        <f t="shared" si="2"/>
        <v>9</v>
      </c>
      <c r="J20" s="65">
        <f>VLOOKUP($A20,'Return Data'!$B$7:$R$2843,12,0)</f>
        <v>6.8826000000000001</v>
      </c>
      <c r="K20" s="66">
        <f t="shared" si="3"/>
        <v>12</v>
      </c>
      <c r="L20" s="65">
        <f>VLOOKUP($A20,'Return Data'!$B$7:$R$2843,13,0)</f>
        <v>10.4284</v>
      </c>
      <c r="M20" s="66">
        <f t="shared" si="4"/>
        <v>7</v>
      </c>
      <c r="N20" s="65">
        <f>VLOOKUP($A20,'Return Data'!$B$7:$R$2843,17,0)</f>
        <v>7.4504000000000001</v>
      </c>
      <c r="O20" s="66">
        <f t="shared" si="6"/>
        <v>4</v>
      </c>
      <c r="P20" s="65">
        <f>VLOOKUP($A20,'Return Data'!$B$7:$R$2843,14,0)</f>
        <v>7.2515999999999998</v>
      </c>
      <c r="Q20" s="66">
        <f t="shared" si="7"/>
        <v>4</v>
      </c>
      <c r="R20" s="65">
        <f>VLOOKUP($A20,'Return Data'!$B$7:$R$2843,16,0)</f>
        <v>8.1179000000000006</v>
      </c>
      <c r="S20" s="67">
        <f t="shared" si="5"/>
        <v>4</v>
      </c>
    </row>
    <row r="21" spans="1:19" x14ac:dyDescent="0.3">
      <c r="A21" s="82" t="s">
        <v>688</v>
      </c>
      <c r="B21" s="64">
        <f>VLOOKUP($A21,'Return Data'!$B$7:$R$2843,3,0)</f>
        <v>44315</v>
      </c>
      <c r="C21" s="65">
        <f>VLOOKUP($A21,'Return Data'!$B$7:$R$2843,4,0)</f>
        <v>22.4208</v>
      </c>
      <c r="D21" s="65">
        <f>VLOOKUP($A21,'Return Data'!$B$7:$R$2843,9,0)</f>
        <v>6.0961999999999996</v>
      </c>
      <c r="E21" s="66">
        <f t="shared" si="0"/>
        <v>17</v>
      </c>
      <c r="F21" s="65">
        <f>VLOOKUP($A21,'Return Data'!$B$7:$R$2843,10,0)</f>
        <v>4.5434999999999999</v>
      </c>
      <c r="G21" s="66">
        <f t="shared" si="1"/>
        <v>13</v>
      </c>
      <c r="H21" s="65">
        <f>VLOOKUP($A21,'Return Data'!$B$7:$R$2843,11,0)</f>
        <v>4.1607000000000003</v>
      </c>
      <c r="I21" s="66">
        <f t="shared" si="2"/>
        <v>15</v>
      </c>
      <c r="J21" s="65">
        <f>VLOOKUP($A21,'Return Data'!$B$7:$R$2843,12,0)</f>
        <v>6.5011999999999999</v>
      </c>
      <c r="K21" s="66">
        <f t="shared" si="3"/>
        <v>13</v>
      </c>
      <c r="L21" s="65">
        <f>VLOOKUP($A21,'Return Data'!$B$7:$R$2843,13,0)</f>
        <v>7.2073</v>
      </c>
      <c r="M21" s="66">
        <f t="shared" si="4"/>
        <v>14</v>
      </c>
      <c r="N21" s="65">
        <f>VLOOKUP($A21,'Return Data'!$B$7:$R$2843,17,0)</f>
        <v>3.1840000000000002</v>
      </c>
      <c r="O21" s="66">
        <f t="shared" si="6"/>
        <v>12</v>
      </c>
      <c r="P21" s="65">
        <f>VLOOKUP($A21,'Return Data'!$B$7:$R$2843,14,0)</f>
        <v>4.0869999999999997</v>
      </c>
      <c r="Q21" s="66">
        <f t="shared" si="7"/>
        <v>10</v>
      </c>
      <c r="R21" s="65">
        <f>VLOOKUP($A21,'Return Data'!$B$7:$R$2843,16,0)</f>
        <v>7.2313000000000001</v>
      </c>
      <c r="S21" s="67">
        <f t="shared" si="5"/>
        <v>9</v>
      </c>
    </row>
    <row r="22" spans="1:19" x14ac:dyDescent="0.3">
      <c r="A22" s="82" t="s">
        <v>690</v>
      </c>
      <c r="B22" s="64">
        <f>VLOOKUP($A22,'Return Data'!$B$7:$R$2843,3,0)</f>
        <v>44315</v>
      </c>
      <c r="C22" s="65">
        <f>VLOOKUP($A22,'Return Data'!$B$7:$R$2843,4,0)</f>
        <v>24.778199999999998</v>
      </c>
      <c r="D22" s="65">
        <f>VLOOKUP($A22,'Return Data'!$B$7:$R$2843,9,0)</f>
        <v>7.992</v>
      </c>
      <c r="E22" s="66">
        <f t="shared" si="0"/>
        <v>15</v>
      </c>
      <c r="F22" s="65">
        <f>VLOOKUP($A22,'Return Data'!$B$7:$R$2843,10,0)</f>
        <v>7.6052</v>
      </c>
      <c r="G22" s="66">
        <f t="shared" si="1"/>
        <v>8</v>
      </c>
      <c r="H22" s="65">
        <f>VLOOKUP($A22,'Return Data'!$B$7:$R$2843,11,0)</f>
        <v>8.2910000000000004</v>
      </c>
      <c r="I22" s="66">
        <f t="shared" si="2"/>
        <v>6</v>
      </c>
      <c r="J22" s="65">
        <f>VLOOKUP($A22,'Return Data'!$B$7:$R$2843,12,0)</f>
        <v>9.4067000000000007</v>
      </c>
      <c r="K22" s="66">
        <f t="shared" si="3"/>
        <v>6</v>
      </c>
      <c r="L22" s="65">
        <f>VLOOKUP($A22,'Return Data'!$B$7:$R$2843,13,0)</f>
        <v>9.2248000000000001</v>
      </c>
      <c r="M22" s="66">
        <f t="shared" si="4"/>
        <v>11</v>
      </c>
      <c r="N22" s="65">
        <f>VLOOKUP($A22,'Return Data'!$B$7:$R$2843,17,0)</f>
        <v>-1.9051</v>
      </c>
      <c r="O22" s="66">
        <f t="shared" si="6"/>
        <v>14</v>
      </c>
      <c r="P22" s="65">
        <f>VLOOKUP($A22,'Return Data'!$B$7:$R$2843,14,0)</f>
        <v>0.89929999999999999</v>
      </c>
      <c r="Q22" s="66">
        <f t="shared" si="7"/>
        <v>14</v>
      </c>
      <c r="R22" s="65">
        <f>VLOOKUP($A22,'Return Data'!$B$7:$R$2843,16,0)</f>
        <v>5.8554000000000004</v>
      </c>
      <c r="S22" s="67">
        <f t="shared" si="5"/>
        <v>13</v>
      </c>
    </row>
    <row r="23" spans="1:19" x14ac:dyDescent="0.3">
      <c r="A23" s="82" t="s">
        <v>692</v>
      </c>
      <c r="B23" s="64">
        <f>VLOOKUP($A23,'Return Data'!$B$7:$R$2843,3,0)</f>
        <v>44315</v>
      </c>
      <c r="C23" s="65">
        <f>VLOOKUP($A23,'Return Data'!$B$7:$R$2843,4,0)</f>
        <v>0.1178</v>
      </c>
      <c r="D23" s="65">
        <f>VLOOKUP($A23,'Return Data'!$B$7:$R$2843,9,0)</f>
        <v>11.048299999999999</v>
      </c>
      <c r="E23" s="66">
        <f t="shared" si="0"/>
        <v>5</v>
      </c>
      <c r="F23" s="65">
        <f>VLOOKUP($A23,'Return Data'!$B$7:$R$2843,10,0)</f>
        <v>11.688499999999999</v>
      </c>
      <c r="G23" s="66">
        <f t="shared" si="1"/>
        <v>4</v>
      </c>
      <c r="H23" s="65">
        <f>VLOOKUP($A23,'Return Data'!$B$7:$R$2843,11,0)</f>
        <v>-41.674399999999999</v>
      </c>
      <c r="I23" s="66">
        <f t="shared" si="2"/>
        <v>20</v>
      </c>
      <c r="J23" s="65">
        <f>VLOOKUP($A23,'Return Data'!$B$7:$R$2843,12,0)</f>
        <v>-29.9726</v>
      </c>
      <c r="K23" s="66">
        <f t="shared" si="3"/>
        <v>20</v>
      </c>
      <c r="L23" s="65">
        <f>VLOOKUP($A23,'Return Data'!$B$7:$R$2843,13,0)</f>
        <v>-20.673400000000001</v>
      </c>
      <c r="M23" s="66">
        <f t="shared" si="4"/>
        <v>19</v>
      </c>
      <c r="N23" s="65"/>
      <c r="O23" s="66"/>
      <c r="P23" s="65"/>
      <c r="Q23" s="66"/>
      <c r="R23" s="65">
        <f>VLOOKUP($A23,'Return Data'!$B$7:$R$2843,16,0)</f>
        <v>-16.363099999999999</v>
      </c>
      <c r="S23" s="67">
        <f t="shared" si="5"/>
        <v>18</v>
      </c>
    </row>
    <row r="24" spans="1:19" x14ac:dyDescent="0.3">
      <c r="A24" s="82" t="s">
        <v>697</v>
      </c>
      <c r="B24" s="64">
        <f>VLOOKUP($A24,'Return Data'!$B$7:$R$2843,3,0)</f>
        <v>44315</v>
      </c>
      <c r="C24" s="65">
        <f>VLOOKUP($A24,'Return Data'!$B$7:$R$2843,4,0)</f>
        <v>14.792899999999999</v>
      </c>
      <c r="D24" s="65">
        <f>VLOOKUP($A24,'Return Data'!$B$7:$R$2843,9,0)</f>
        <v>8.4921000000000006</v>
      </c>
      <c r="E24" s="66">
        <f t="shared" si="0"/>
        <v>12</v>
      </c>
      <c r="F24" s="65">
        <f>VLOOKUP($A24,'Return Data'!$B$7:$R$2843,10,0)</f>
        <v>9.5749999999999993</v>
      </c>
      <c r="G24" s="66">
        <f t="shared" si="1"/>
        <v>5</v>
      </c>
      <c r="H24" s="65">
        <f>VLOOKUP($A24,'Return Data'!$B$7:$R$2843,11,0)</f>
        <v>11.2826</v>
      </c>
      <c r="I24" s="66">
        <f t="shared" si="2"/>
        <v>4</v>
      </c>
      <c r="J24" s="65">
        <f>VLOOKUP($A24,'Return Data'!$B$7:$R$2843,12,0)</f>
        <v>10.626799999999999</v>
      </c>
      <c r="K24" s="66">
        <f t="shared" si="3"/>
        <v>4</v>
      </c>
      <c r="L24" s="65">
        <f>VLOOKUP($A24,'Return Data'!$B$7:$R$2843,13,0)</f>
        <v>8.0680999999999994</v>
      </c>
      <c r="M24" s="66">
        <f t="shared" si="4"/>
        <v>13</v>
      </c>
      <c r="N24" s="65">
        <f>VLOOKUP($A24,'Return Data'!$B$7:$R$2843,17,0)</f>
        <v>1.2369000000000001</v>
      </c>
      <c r="O24" s="66">
        <f>RANK(N24,N$8:N$27,0)</f>
        <v>13</v>
      </c>
      <c r="P24" s="65">
        <f>VLOOKUP($A24,'Return Data'!$B$7:$R$2843,14,0)</f>
        <v>2.5750000000000002</v>
      </c>
      <c r="Q24" s="66">
        <f>RANK(P24,P$8:P$27,0)</f>
        <v>11</v>
      </c>
      <c r="R24" s="65">
        <f>VLOOKUP($A24,'Return Data'!$B$7:$R$2843,16,0)</f>
        <v>6.1254</v>
      </c>
      <c r="S24" s="67">
        <f t="shared" si="5"/>
        <v>12</v>
      </c>
    </row>
    <row r="25" spans="1:19" x14ac:dyDescent="0.3">
      <c r="A25" s="82" t="s">
        <v>703</v>
      </c>
      <c r="B25" s="64">
        <f>VLOOKUP($A25,'Return Data'!$B$7:$R$2843,3,0)</f>
        <v>44315</v>
      </c>
      <c r="C25" s="65">
        <f>VLOOKUP($A25,'Return Data'!$B$7:$R$2843,4,0)</f>
        <v>34.491500000000002</v>
      </c>
      <c r="D25" s="65">
        <f>VLOOKUP($A25,'Return Data'!$B$7:$R$2843,9,0)</f>
        <v>8.8495000000000008</v>
      </c>
      <c r="E25" s="66">
        <f t="shared" si="0"/>
        <v>10</v>
      </c>
      <c r="F25" s="65">
        <f>VLOOKUP($A25,'Return Data'!$B$7:$R$2843,10,0)</f>
        <v>4.3833000000000002</v>
      </c>
      <c r="G25" s="66">
        <f t="shared" si="1"/>
        <v>14</v>
      </c>
      <c r="H25" s="65">
        <f>VLOOKUP($A25,'Return Data'!$B$7:$R$2843,11,0)</f>
        <v>5.2586000000000004</v>
      </c>
      <c r="I25" s="66">
        <f t="shared" si="2"/>
        <v>12</v>
      </c>
      <c r="J25" s="65">
        <f>VLOOKUP($A25,'Return Data'!$B$7:$R$2843,12,0)</f>
        <v>7.1418999999999997</v>
      </c>
      <c r="K25" s="66">
        <f t="shared" si="3"/>
        <v>11</v>
      </c>
      <c r="L25" s="65">
        <f>VLOOKUP($A25,'Return Data'!$B$7:$R$2843,13,0)</f>
        <v>10.113099999999999</v>
      </c>
      <c r="M25" s="66">
        <f t="shared" si="4"/>
        <v>9</v>
      </c>
      <c r="N25" s="65">
        <f>VLOOKUP($A25,'Return Data'!$B$7:$R$2843,17,0)</f>
        <v>7.5929000000000002</v>
      </c>
      <c r="O25" s="66">
        <f>RANK(N25,N$8:N$27,0)</f>
        <v>3</v>
      </c>
      <c r="P25" s="65">
        <f>VLOOKUP($A25,'Return Data'!$B$7:$R$2843,14,0)</f>
        <v>7.3555000000000001</v>
      </c>
      <c r="Q25" s="66">
        <f>RANK(P25,P$8:P$27,0)</f>
        <v>3</v>
      </c>
      <c r="R25" s="65">
        <f>VLOOKUP($A25,'Return Data'!$B$7:$R$2843,16,0)</f>
        <v>7.6468999999999996</v>
      </c>
      <c r="S25" s="67">
        <f t="shared" si="5"/>
        <v>5</v>
      </c>
    </row>
    <row r="26" spans="1:19" x14ac:dyDescent="0.3">
      <c r="A26" s="82" t="s">
        <v>711</v>
      </c>
      <c r="B26" s="64">
        <f>VLOOKUP($A26,'Return Data'!$B$7:$R$2843,3,0)</f>
        <v>44315</v>
      </c>
      <c r="C26" s="65">
        <f>VLOOKUP($A26,'Return Data'!$B$7:$R$2843,4,0)</f>
        <v>0.57299999999999995</v>
      </c>
      <c r="D26" s="65">
        <f>VLOOKUP($A26,'Return Data'!$B$7:$R$2843,9,0)</f>
        <v>11.360099999999999</v>
      </c>
      <c r="E26" s="66">
        <f t="shared" si="0"/>
        <v>4</v>
      </c>
      <c r="F26" s="65">
        <f>VLOOKUP($A26,'Return Data'!$B$7:$R$2843,10,0)</f>
        <v>-42.853299999999997</v>
      </c>
      <c r="G26" s="66">
        <f t="shared" si="1"/>
        <v>20</v>
      </c>
      <c r="H26" s="65">
        <f>VLOOKUP($A26,'Return Data'!$B$7:$R$2843,11,0)</f>
        <v>-41.122700000000002</v>
      </c>
      <c r="I26" s="66">
        <f t="shared" si="2"/>
        <v>19</v>
      </c>
      <c r="J26" s="65">
        <f>VLOOKUP($A26,'Return Data'!$B$7:$R$2843,12,0)</f>
        <v>-25.0032</v>
      </c>
      <c r="K26" s="66">
        <f t="shared" si="3"/>
        <v>19</v>
      </c>
      <c r="L26" s="65">
        <f>VLOOKUP($A26,'Return Data'!$B$7:$R$2843,13,0)</f>
        <v>-59.6678</v>
      </c>
      <c r="M26" s="66">
        <f t="shared" si="4"/>
        <v>20</v>
      </c>
      <c r="N26" s="65"/>
      <c r="O26" s="66"/>
      <c r="P26" s="65"/>
      <c r="Q26" s="66"/>
      <c r="R26" s="65">
        <f>VLOOKUP($A26,'Return Data'!$B$7:$R$2843,16,0)</f>
        <v>-52.521900000000002</v>
      </c>
      <c r="S26" s="67">
        <f t="shared" si="5"/>
        <v>20</v>
      </c>
    </row>
    <row r="27" spans="1:19" x14ac:dyDescent="0.3">
      <c r="A27" s="82" t="s">
        <v>713</v>
      </c>
      <c r="B27" s="64">
        <f>VLOOKUP($A27,'Return Data'!$B$7:$R$2843,3,0)</f>
        <v>44315</v>
      </c>
      <c r="C27" s="65">
        <f>VLOOKUP($A27,'Return Data'!$B$7:$R$2843,4,0)</f>
        <v>11.447699999999999</v>
      </c>
      <c r="D27" s="65">
        <f>VLOOKUP($A27,'Return Data'!$B$7:$R$2843,9,0)</f>
        <v>8.0021000000000004</v>
      </c>
      <c r="E27" s="66">
        <f t="shared" si="0"/>
        <v>14</v>
      </c>
      <c r="F27" s="65">
        <f>VLOOKUP($A27,'Return Data'!$B$7:$R$2843,10,0)</f>
        <v>4.9013999999999998</v>
      </c>
      <c r="G27" s="66">
        <f t="shared" si="1"/>
        <v>12</v>
      </c>
      <c r="H27" s="65">
        <f>VLOOKUP($A27,'Return Data'!$B$7:$R$2843,11,0)</f>
        <v>5.1535000000000002</v>
      </c>
      <c r="I27" s="66">
        <f t="shared" si="2"/>
        <v>13</v>
      </c>
      <c r="J27" s="65">
        <f>VLOOKUP($A27,'Return Data'!$B$7:$R$2843,12,0)</f>
        <v>5.9175000000000004</v>
      </c>
      <c r="K27" s="66">
        <f t="shared" si="3"/>
        <v>15</v>
      </c>
      <c r="L27" s="65">
        <f>VLOOKUP($A27,'Return Data'!$B$7:$R$2843,13,0)</f>
        <v>-2.7738</v>
      </c>
      <c r="M27" s="66">
        <f t="shared" si="4"/>
        <v>18</v>
      </c>
      <c r="N27" s="65">
        <f>VLOOKUP($A27,'Return Data'!$B$7:$R$2843,17,0)</f>
        <v>-17.224599999999999</v>
      </c>
      <c r="O27" s="66">
        <f>RANK(N27,N$8:N$27,0)</f>
        <v>16</v>
      </c>
      <c r="P27" s="65">
        <f>VLOOKUP($A27,'Return Data'!$B$7:$R$2843,14,0)</f>
        <v>-10.202400000000001</v>
      </c>
      <c r="Q27" s="66">
        <f>RANK(P27,P$8:P$27,0)</f>
        <v>16</v>
      </c>
      <c r="R27" s="65">
        <f>VLOOKUP($A27,'Return Data'!$B$7:$R$2843,16,0)</f>
        <v>1.6135999999999999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10.61375</v>
      </c>
      <c r="E29" s="88"/>
      <c r="F29" s="89">
        <f>AVERAGE(F8:F27)</f>
        <v>5.2667849999999987</v>
      </c>
      <c r="G29" s="88"/>
      <c r="H29" s="89">
        <f>AVERAGE(H8:H27)</f>
        <v>2.7347799999999993</v>
      </c>
      <c r="I29" s="88"/>
      <c r="J29" s="89">
        <f>AVERAGE(J8:J27)</f>
        <v>4.8840700000000004</v>
      </c>
      <c r="K29" s="88"/>
      <c r="L29" s="89">
        <f>AVERAGE(L8:L27)</f>
        <v>4.233464999999998</v>
      </c>
      <c r="M29" s="88"/>
      <c r="N29" s="89">
        <f>AVERAGE(N8:N27)</f>
        <v>0.44372352941176441</v>
      </c>
      <c r="O29" s="88"/>
      <c r="P29" s="89">
        <f>AVERAGE(P8:P27)</f>
        <v>1.7498117647058822</v>
      </c>
      <c r="Q29" s="88"/>
      <c r="R29" s="89">
        <f>AVERAGE(R8:R27)</f>
        <v>0.40297999999999989</v>
      </c>
      <c r="S29" s="90"/>
    </row>
    <row r="30" spans="1:19" x14ac:dyDescent="0.3">
      <c r="A30" s="87" t="s">
        <v>28</v>
      </c>
      <c r="B30" s="88"/>
      <c r="C30" s="88"/>
      <c r="D30" s="89">
        <f>MIN(D8:D27)</f>
        <v>0</v>
      </c>
      <c r="E30" s="88"/>
      <c r="F30" s="89">
        <f>MIN(F8:F27)</f>
        <v>-42.853299999999997</v>
      </c>
      <c r="G30" s="88"/>
      <c r="H30" s="89">
        <f>MIN(H8:H27)</f>
        <v>-41.674399999999999</v>
      </c>
      <c r="I30" s="88"/>
      <c r="J30" s="89">
        <f>MIN(J8:J27)</f>
        <v>-29.9726</v>
      </c>
      <c r="K30" s="88"/>
      <c r="L30" s="89">
        <f>MIN(L8:L27)</f>
        <v>-59.6678</v>
      </c>
      <c r="M30" s="88"/>
      <c r="N30" s="89">
        <f>MIN(N8:N27)</f>
        <v>-43.5533</v>
      </c>
      <c r="O30" s="88"/>
      <c r="P30" s="89">
        <f>MIN(P8:P27)</f>
        <v>-32.123600000000003</v>
      </c>
      <c r="Q30" s="88"/>
      <c r="R30" s="89">
        <f>MIN(R8:R27)</f>
        <v>-52.521900000000002</v>
      </c>
      <c r="S30" s="90"/>
    </row>
    <row r="31" spans="1:19" ht="15" thickBot="1" x14ac:dyDescent="0.35">
      <c r="A31" s="91" t="s">
        <v>29</v>
      </c>
      <c r="B31" s="92"/>
      <c r="C31" s="92"/>
      <c r="D31" s="93">
        <f>MAX(D8:D27)</f>
        <v>41.198999999999998</v>
      </c>
      <c r="E31" s="92"/>
      <c r="F31" s="93">
        <f>MAX(F8:F27)</f>
        <v>23.5381</v>
      </c>
      <c r="G31" s="92"/>
      <c r="H31" s="93">
        <f>MAX(H8:H27)</f>
        <v>21.387499999999999</v>
      </c>
      <c r="I31" s="92"/>
      <c r="J31" s="93">
        <f>MAX(J8:J27)</f>
        <v>17.0139</v>
      </c>
      <c r="K31" s="92"/>
      <c r="L31" s="93">
        <f>MAX(L8:L27)</f>
        <v>16.291499999999999</v>
      </c>
      <c r="M31" s="92"/>
      <c r="N31" s="93">
        <f>MAX(N8:N27)</f>
        <v>9.5762999999999998</v>
      </c>
      <c r="O31" s="92"/>
      <c r="P31" s="93">
        <f>MAX(P8:P27)</f>
        <v>8.5824999999999996</v>
      </c>
      <c r="Q31" s="92"/>
      <c r="R31" s="93">
        <f>MAX(R8:R27)</f>
        <v>8.9186999999999994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1610</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614</v>
      </c>
      <c r="B8" s="64">
        <f>VLOOKUP($A8,'Return Data'!$B$7:$R$2843,3,0)</f>
        <v>44315</v>
      </c>
      <c r="C8" s="65">
        <f>VLOOKUP($A8,'Return Data'!$B$7:$R$2843,4,0)</f>
        <v>87.373099999999994</v>
      </c>
      <c r="D8" s="65">
        <f>VLOOKUP($A8,'Return Data'!$B$7:$R$2843,9,0)</f>
        <v>9.6161999999999992</v>
      </c>
      <c r="E8" s="66">
        <f>RANK(D8,D$8:D$27,0)</f>
        <v>5</v>
      </c>
      <c r="F8" s="65">
        <f>VLOOKUP($A8,'Return Data'!$B$7:$R$2843,10,0)</f>
        <v>4.7586000000000004</v>
      </c>
      <c r="G8" s="66">
        <f>RANK(F8,F$8:F$27,0)</f>
        <v>8</v>
      </c>
      <c r="H8" s="65">
        <f>VLOOKUP($A8,'Return Data'!$B$7:$R$2843,11,0)</f>
        <v>4.7515999999999998</v>
      </c>
      <c r="I8" s="66">
        <f>RANK(H8,H$8:H$27,0)</f>
        <v>5</v>
      </c>
      <c r="J8" s="65">
        <f>VLOOKUP($A8,'Return Data'!$B$7:$R$2843,12,0)</f>
        <v>5.774</v>
      </c>
      <c r="K8" s="66">
        <f>RANK(J8,J$8:J$27,0)</f>
        <v>5</v>
      </c>
      <c r="L8" s="65">
        <f>VLOOKUP($A8,'Return Data'!$B$7:$R$2843,13,0)</f>
        <v>9.7103000000000002</v>
      </c>
      <c r="M8" s="66">
        <f>RANK(L8,L$8:L$27,0)</f>
        <v>5</v>
      </c>
      <c r="N8" s="65">
        <f>VLOOKUP($A8,'Return Data'!$B$7:$R$2843,17,0)</f>
        <v>9.8718000000000004</v>
      </c>
      <c r="O8" s="66">
        <f>RANK(N8,N$8:N$27,0)</f>
        <v>5</v>
      </c>
      <c r="P8" s="65">
        <f>VLOOKUP($A8,'Return Data'!$B$7:$R$2843,14,0)</f>
        <v>9.4141999999999992</v>
      </c>
      <c r="Q8" s="66">
        <f>RANK(P8,P$8:P$27,0)</f>
        <v>4</v>
      </c>
      <c r="R8" s="65">
        <f>VLOOKUP($A8,'Return Data'!$B$7:$R$2843,16,0)</f>
        <v>9.0324000000000009</v>
      </c>
      <c r="S8" s="67">
        <f>RANK(R8,R$8:R$27,0)</f>
        <v>5</v>
      </c>
    </row>
    <row r="9" spans="1:19" x14ac:dyDescent="0.3">
      <c r="A9" s="82" t="s">
        <v>615</v>
      </c>
      <c r="B9" s="64">
        <f>VLOOKUP($A9,'Return Data'!$B$7:$R$2843,3,0)</f>
        <v>44315</v>
      </c>
      <c r="C9" s="65">
        <f>VLOOKUP($A9,'Return Data'!$B$7:$R$2843,4,0)</f>
        <v>13.664999999999999</v>
      </c>
      <c r="D9" s="65">
        <f>VLOOKUP($A9,'Return Data'!$B$7:$R$2843,9,0)</f>
        <v>9.5107999999999997</v>
      </c>
      <c r="E9" s="66">
        <f t="shared" ref="E9:E27" si="0">RANK(D9,D$8:D$27,0)</f>
        <v>7</v>
      </c>
      <c r="F9" s="65">
        <f>VLOOKUP($A9,'Return Data'!$B$7:$R$2843,10,0)</f>
        <v>5.2519999999999998</v>
      </c>
      <c r="G9" s="66">
        <f t="shared" ref="G9:G27" si="1">RANK(F9,F$8:F$27,0)</f>
        <v>5</v>
      </c>
      <c r="H9" s="65">
        <f>VLOOKUP($A9,'Return Data'!$B$7:$R$2843,11,0)</f>
        <v>4.8798000000000004</v>
      </c>
      <c r="I9" s="66">
        <f t="shared" ref="I9:I27" si="2">RANK(H9,H$8:H$27,0)</f>
        <v>4</v>
      </c>
      <c r="J9" s="65">
        <f>VLOOKUP($A9,'Return Data'!$B$7:$R$2843,12,0)</f>
        <v>6.2831000000000001</v>
      </c>
      <c r="K9" s="66">
        <f t="shared" ref="K9:K27" si="3">RANK(J9,J$8:J$27,0)</f>
        <v>3</v>
      </c>
      <c r="L9" s="65">
        <f>VLOOKUP($A9,'Return Data'!$B$7:$R$2843,13,0)</f>
        <v>11.123799999999999</v>
      </c>
      <c r="M9" s="66">
        <f t="shared" ref="M9:M27" si="4">RANK(L9,L$8:L$27,0)</f>
        <v>1</v>
      </c>
      <c r="N9" s="65">
        <f>VLOOKUP($A9,'Return Data'!$B$7:$R$2843,17,0)</f>
        <v>8.5145999999999997</v>
      </c>
      <c r="O9" s="66">
        <f t="shared" ref="O9:O27" si="5">RANK(N9,N$8:N$27,0)</f>
        <v>15</v>
      </c>
      <c r="P9" s="65">
        <f>VLOOKUP($A9,'Return Data'!$B$7:$R$2843,14,0)</f>
        <v>8.8742000000000001</v>
      </c>
      <c r="Q9" s="66">
        <f t="shared" ref="Q9:Q24" si="6">RANK(P9,P$8:P$27,0)</f>
        <v>8</v>
      </c>
      <c r="R9" s="65">
        <f>VLOOKUP($A9,'Return Data'!$B$7:$R$2843,16,0)</f>
        <v>8.5707000000000004</v>
      </c>
      <c r="S9" s="67">
        <f t="shared" ref="S9:S27" si="7">RANK(R9,R$8:R$27,0)</f>
        <v>10</v>
      </c>
    </row>
    <row r="10" spans="1:19" x14ac:dyDescent="0.3">
      <c r="A10" s="82" t="s">
        <v>618</v>
      </c>
      <c r="B10" s="64">
        <f>VLOOKUP($A10,'Return Data'!$B$7:$R$2843,3,0)</f>
        <v>44315</v>
      </c>
      <c r="C10" s="65">
        <f>VLOOKUP($A10,'Return Data'!$B$7:$R$2843,4,0)</f>
        <v>22.7499</v>
      </c>
      <c r="D10" s="65">
        <f>VLOOKUP($A10,'Return Data'!$B$7:$R$2843,9,0)</f>
        <v>7.5556999999999999</v>
      </c>
      <c r="E10" s="66">
        <f t="shared" si="0"/>
        <v>15</v>
      </c>
      <c r="F10" s="65">
        <f>VLOOKUP($A10,'Return Data'!$B$7:$R$2843,10,0)</f>
        <v>0.8861</v>
      </c>
      <c r="G10" s="66">
        <f t="shared" si="1"/>
        <v>18</v>
      </c>
      <c r="H10" s="65">
        <f>VLOOKUP($A10,'Return Data'!$B$7:$R$2843,11,0)</f>
        <v>2.9182999999999999</v>
      </c>
      <c r="I10" s="66">
        <f t="shared" si="2"/>
        <v>18</v>
      </c>
      <c r="J10" s="65">
        <f>VLOOKUP($A10,'Return Data'!$B$7:$R$2843,12,0)</f>
        <v>4.5307000000000004</v>
      </c>
      <c r="K10" s="66">
        <f t="shared" si="3"/>
        <v>17</v>
      </c>
      <c r="L10" s="65">
        <f>VLOOKUP($A10,'Return Data'!$B$7:$R$2843,13,0)</f>
        <v>8.5970999999999993</v>
      </c>
      <c r="M10" s="66">
        <f t="shared" si="4"/>
        <v>14</v>
      </c>
      <c r="N10" s="65">
        <f>VLOOKUP($A10,'Return Data'!$B$7:$R$2843,17,0)</f>
        <v>4.6708999999999996</v>
      </c>
      <c r="O10" s="66">
        <f t="shared" si="5"/>
        <v>18</v>
      </c>
      <c r="P10" s="65">
        <f>VLOOKUP($A10,'Return Data'!$B$7:$R$2843,14,0)</f>
        <v>5.4694000000000003</v>
      </c>
      <c r="Q10" s="66">
        <f t="shared" si="6"/>
        <v>14</v>
      </c>
      <c r="R10" s="65">
        <f>VLOOKUP($A10,'Return Data'!$B$7:$R$2843,16,0)</f>
        <v>7.5373999999999999</v>
      </c>
      <c r="S10" s="67">
        <f t="shared" si="7"/>
        <v>17</v>
      </c>
    </row>
    <row r="11" spans="1:19" x14ac:dyDescent="0.3">
      <c r="A11" s="82" t="s">
        <v>619</v>
      </c>
      <c r="B11" s="64">
        <f>VLOOKUP($A11,'Return Data'!$B$7:$R$2843,3,0)</f>
        <v>44315</v>
      </c>
      <c r="C11" s="65">
        <f>VLOOKUP($A11,'Return Data'!$B$7:$R$2843,4,0)</f>
        <v>18.2074</v>
      </c>
      <c r="D11" s="65">
        <f>VLOOKUP($A11,'Return Data'!$B$7:$R$2843,9,0)</f>
        <v>9.3973999999999993</v>
      </c>
      <c r="E11" s="66">
        <f t="shared" si="0"/>
        <v>8</v>
      </c>
      <c r="F11" s="65">
        <f>VLOOKUP($A11,'Return Data'!$B$7:$R$2843,10,0)</f>
        <v>3.6362999999999999</v>
      </c>
      <c r="G11" s="66">
        <f t="shared" si="1"/>
        <v>13</v>
      </c>
      <c r="H11" s="65">
        <f>VLOOKUP($A11,'Return Data'!$B$7:$R$2843,11,0)</f>
        <v>3.7225000000000001</v>
      </c>
      <c r="I11" s="66">
        <f t="shared" si="2"/>
        <v>15</v>
      </c>
      <c r="J11" s="65">
        <f>VLOOKUP($A11,'Return Data'!$B$7:$R$2843,12,0)</f>
        <v>4.7125000000000004</v>
      </c>
      <c r="K11" s="66">
        <f t="shared" si="3"/>
        <v>15</v>
      </c>
      <c r="L11" s="65">
        <f>VLOOKUP($A11,'Return Data'!$B$7:$R$2843,13,0)</f>
        <v>8.0821000000000005</v>
      </c>
      <c r="M11" s="66">
        <f t="shared" si="4"/>
        <v>18</v>
      </c>
      <c r="N11" s="65">
        <f>VLOOKUP($A11,'Return Data'!$B$7:$R$2843,17,0)</f>
        <v>9.0724</v>
      </c>
      <c r="O11" s="66">
        <f t="shared" si="5"/>
        <v>13</v>
      </c>
      <c r="P11" s="65">
        <f>VLOOKUP($A11,'Return Data'!$B$7:$R$2843,14,0)</f>
        <v>8.7063000000000006</v>
      </c>
      <c r="Q11" s="66">
        <f t="shared" si="6"/>
        <v>10</v>
      </c>
      <c r="R11" s="65">
        <f>VLOOKUP($A11,'Return Data'!$B$7:$R$2843,16,0)</f>
        <v>8.6447000000000003</v>
      </c>
      <c r="S11" s="67">
        <f t="shared" si="7"/>
        <v>9</v>
      </c>
    </row>
    <row r="12" spans="1:19" x14ac:dyDescent="0.3">
      <c r="A12" s="82" t="s">
        <v>621</v>
      </c>
      <c r="B12" s="64">
        <f>VLOOKUP($A12,'Return Data'!$B$7:$R$2843,3,0)</f>
        <v>44315</v>
      </c>
      <c r="C12" s="65">
        <f>VLOOKUP($A12,'Return Data'!$B$7:$R$2843,4,0)</f>
        <v>12.8552</v>
      </c>
      <c r="D12" s="65">
        <f>VLOOKUP($A12,'Return Data'!$B$7:$R$2843,9,0)</f>
        <v>6.0212000000000003</v>
      </c>
      <c r="E12" s="66">
        <f t="shared" si="0"/>
        <v>18</v>
      </c>
      <c r="F12" s="65">
        <f>VLOOKUP($A12,'Return Data'!$B$7:$R$2843,10,0)</f>
        <v>4.7945000000000002</v>
      </c>
      <c r="G12" s="66">
        <f t="shared" si="1"/>
        <v>7</v>
      </c>
      <c r="H12" s="65">
        <f>VLOOKUP($A12,'Return Data'!$B$7:$R$2843,11,0)</f>
        <v>4.1204000000000001</v>
      </c>
      <c r="I12" s="66">
        <f t="shared" si="2"/>
        <v>12</v>
      </c>
      <c r="J12" s="65">
        <f>VLOOKUP($A12,'Return Data'!$B$7:$R$2843,12,0)</f>
        <v>4.9804000000000004</v>
      </c>
      <c r="K12" s="66">
        <f t="shared" si="3"/>
        <v>13</v>
      </c>
      <c r="L12" s="65">
        <f>VLOOKUP($A12,'Return Data'!$B$7:$R$2843,13,0)</f>
        <v>8.3510000000000009</v>
      </c>
      <c r="M12" s="66">
        <f t="shared" si="4"/>
        <v>17</v>
      </c>
      <c r="N12" s="65">
        <f>VLOOKUP($A12,'Return Data'!$B$7:$R$2843,17,0)</f>
        <v>9.3236000000000008</v>
      </c>
      <c r="O12" s="66">
        <f t="shared" si="5"/>
        <v>10</v>
      </c>
      <c r="P12" s="65"/>
      <c r="Q12" s="66"/>
      <c r="R12" s="65">
        <f>VLOOKUP($A12,'Return Data'!$B$7:$R$2843,16,0)</f>
        <v>9.9984000000000002</v>
      </c>
      <c r="S12" s="67">
        <f t="shared" si="7"/>
        <v>1</v>
      </c>
    </row>
    <row r="13" spans="1:19" x14ac:dyDescent="0.3">
      <c r="A13" s="82" t="s">
        <v>623</v>
      </c>
      <c r="B13" s="64">
        <f>VLOOKUP($A13,'Return Data'!$B$7:$R$2843,3,0)</f>
        <v>44315</v>
      </c>
      <c r="C13" s="65">
        <f>VLOOKUP($A13,'Return Data'!$B$7:$R$2843,4,0)</f>
        <v>13.8085</v>
      </c>
      <c r="D13" s="65">
        <f>VLOOKUP($A13,'Return Data'!$B$7:$R$2843,9,0)</f>
        <v>3.3613</v>
      </c>
      <c r="E13" s="66">
        <f t="shared" si="0"/>
        <v>19</v>
      </c>
      <c r="F13" s="65">
        <f>VLOOKUP($A13,'Return Data'!$B$7:$R$2843,10,0)</f>
        <v>3.2953999999999999</v>
      </c>
      <c r="G13" s="66">
        <f t="shared" si="1"/>
        <v>16</v>
      </c>
      <c r="H13" s="65">
        <f>VLOOKUP($A13,'Return Data'!$B$7:$R$2843,11,0)</f>
        <v>4.0705999999999998</v>
      </c>
      <c r="I13" s="66">
        <f t="shared" si="2"/>
        <v>13</v>
      </c>
      <c r="J13" s="65">
        <f>VLOOKUP($A13,'Return Data'!$B$7:$R$2843,12,0)</f>
        <v>4.8875000000000002</v>
      </c>
      <c r="K13" s="66">
        <f t="shared" si="3"/>
        <v>14</v>
      </c>
      <c r="L13" s="65">
        <f>VLOOKUP($A13,'Return Data'!$B$7:$R$2843,13,0)</f>
        <v>0.71179999999999999</v>
      </c>
      <c r="M13" s="66">
        <f t="shared" si="4"/>
        <v>19</v>
      </c>
      <c r="N13" s="65">
        <f>VLOOKUP($A13,'Return Data'!$B$7:$R$2843,17,0)</f>
        <v>-2.7275999999999998</v>
      </c>
      <c r="O13" s="66">
        <f t="shared" si="5"/>
        <v>19</v>
      </c>
      <c r="P13" s="65">
        <f>VLOOKUP($A13,'Return Data'!$B$7:$R$2843,14,0)</f>
        <v>0.67190000000000005</v>
      </c>
      <c r="Q13" s="66">
        <f t="shared" si="6"/>
        <v>15</v>
      </c>
      <c r="R13" s="65">
        <f>VLOOKUP($A13,'Return Data'!$B$7:$R$2843,16,0)</f>
        <v>5.0065999999999997</v>
      </c>
      <c r="S13" s="67">
        <f t="shared" si="7"/>
        <v>19</v>
      </c>
    </row>
    <row r="14" spans="1:19" x14ac:dyDescent="0.3">
      <c r="A14" s="82" t="s">
        <v>626</v>
      </c>
      <c r="B14" s="64">
        <f>VLOOKUP($A14,'Return Data'!$B$7:$R$2843,3,0)</f>
        <v>44315</v>
      </c>
      <c r="C14" s="65">
        <f>VLOOKUP($A14,'Return Data'!$B$7:$R$2843,4,0)</f>
        <v>82.222300000000004</v>
      </c>
      <c r="D14" s="65">
        <f>VLOOKUP($A14,'Return Data'!$B$7:$R$2843,9,0)</f>
        <v>8.1857000000000006</v>
      </c>
      <c r="E14" s="66">
        <f t="shared" si="0"/>
        <v>14</v>
      </c>
      <c r="F14" s="65">
        <f>VLOOKUP($A14,'Return Data'!$B$7:$R$2843,10,0)</f>
        <v>5.4466000000000001</v>
      </c>
      <c r="G14" s="66">
        <f t="shared" si="1"/>
        <v>4</v>
      </c>
      <c r="H14" s="65">
        <f>VLOOKUP($A14,'Return Data'!$B$7:$R$2843,11,0)</f>
        <v>5.6432000000000002</v>
      </c>
      <c r="I14" s="66">
        <f t="shared" si="2"/>
        <v>1</v>
      </c>
      <c r="J14" s="65">
        <f>VLOOKUP($A14,'Return Data'!$B$7:$R$2843,12,0)</f>
        <v>7.351</v>
      </c>
      <c r="K14" s="66">
        <f t="shared" si="3"/>
        <v>1</v>
      </c>
      <c r="L14" s="65">
        <f>VLOOKUP($A14,'Return Data'!$B$7:$R$2843,13,0)</f>
        <v>9.9305000000000003</v>
      </c>
      <c r="M14" s="66">
        <f t="shared" si="4"/>
        <v>3</v>
      </c>
      <c r="N14" s="65">
        <f>VLOOKUP($A14,'Return Data'!$B$7:$R$2843,17,0)</f>
        <v>9.0755999999999997</v>
      </c>
      <c r="O14" s="66">
        <f t="shared" si="5"/>
        <v>12</v>
      </c>
      <c r="P14" s="65">
        <f>VLOOKUP($A14,'Return Data'!$B$7:$R$2843,14,0)</f>
        <v>8.9137000000000004</v>
      </c>
      <c r="Q14" s="66">
        <f t="shared" si="6"/>
        <v>7</v>
      </c>
      <c r="R14" s="65">
        <f>VLOOKUP($A14,'Return Data'!$B$7:$R$2843,16,0)</f>
        <v>9.3969000000000005</v>
      </c>
      <c r="S14" s="67">
        <f t="shared" si="7"/>
        <v>4</v>
      </c>
    </row>
    <row r="15" spans="1:19" x14ac:dyDescent="0.3">
      <c r="A15" s="82" t="s">
        <v>629</v>
      </c>
      <c r="B15" s="64">
        <f>VLOOKUP($A15,'Return Data'!$B$7:$R$2843,3,0)</f>
        <v>44315</v>
      </c>
      <c r="C15" s="65">
        <f>VLOOKUP($A15,'Return Data'!$B$7:$R$2843,4,0)</f>
        <v>25.3688</v>
      </c>
      <c r="D15" s="65">
        <f>VLOOKUP($A15,'Return Data'!$B$7:$R$2843,9,0)</f>
        <v>9.3049999999999997</v>
      </c>
      <c r="E15" s="66">
        <f t="shared" si="0"/>
        <v>11</v>
      </c>
      <c r="F15" s="65">
        <f>VLOOKUP($A15,'Return Data'!$B$7:$R$2843,10,0)</f>
        <v>3.4047000000000001</v>
      </c>
      <c r="G15" s="66">
        <f t="shared" si="1"/>
        <v>14</v>
      </c>
      <c r="H15" s="65">
        <f>VLOOKUP($A15,'Return Data'!$B$7:$R$2843,11,0)</f>
        <v>4.3741000000000003</v>
      </c>
      <c r="I15" s="66">
        <f t="shared" si="2"/>
        <v>9</v>
      </c>
      <c r="J15" s="65">
        <f>VLOOKUP($A15,'Return Data'!$B$7:$R$2843,12,0)</f>
        <v>5.3806000000000003</v>
      </c>
      <c r="K15" s="66">
        <f t="shared" si="3"/>
        <v>7</v>
      </c>
      <c r="L15" s="65">
        <f>VLOOKUP($A15,'Return Data'!$B$7:$R$2843,13,0)</f>
        <v>9.5891999999999999</v>
      </c>
      <c r="M15" s="66">
        <f t="shared" si="4"/>
        <v>6</v>
      </c>
      <c r="N15" s="65">
        <f>VLOOKUP($A15,'Return Data'!$B$7:$R$2843,17,0)</f>
        <v>10.013999999999999</v>
      </c>
      <c r="O15" s="66">
        <f t="shared" si="5"/>
        <v>4</v>
      </c>
      <c r="P15" s="65">
        <f>VLOOKUP($A15,'Return Data'!$B$7:$R$2843,14,0)</f>
        <v>9.4488000000000003</v>
      </c>
      <c r="Q15" s="66">
        <f t="shared" si="6"/>
        <v>3</v>
      </c>
      <c r="R15" s="65">
        <f>VLOOKUP($A15,'Return Data'!$B$7:$R$2843,16,0)</f>
        <v>8.9216999999999995</v>
      </c>
      <c r="S15" s="67">
        <f t="shared" si="7"/>
        <v>6</v>
      </c>
    </row>
    <row r="16" spans="1:19" x14ac:dyDescent="0.3">
      <c r="A16" s="82" t="s">
        <v>631</v>
      </c>
      <c r="B16" s="64">
        <f>VLOOKUP($A16,'Return Data'!$B$7:$R$2843,3,0)</f>
        <v>44315</v>
      </c>
      <c r="C16" s="65">
        <f>VLOOKUP($A16,'Return Data'!$B$7:$R$2843,4,0)</f>
        <v>23.626799999999999</v>
      </c>
      <c r="D16" s="65">
        <f>VLOOKUP($A16,'Return Data'!$B$7:$R$2843,9,0)</f>
        <v>6.8636999999999997</v>
      </c>
      <c r="E16" s="66">
        <f t="shared" si="0"/>
        <v>17</v>
      </c>
      <c r="F16" s="65">
        <f>VLOOKUP($A16,'Return Data'!$B$7:$R$2843,10,0)</f>
        <v>4.1460999999999997</v>
      </c>
      <c r="G16" s="66">
        <f t="shared" si="1"/>
        <v>10</v>
      </c>
      <c r="H16" s="65">
        <f>VLOOKUP($A16,'Return Data'!$B$7:$R$2843,11,0)</f>
        <v>4.4608999999999996</v>
      </c>
      <c r="I16" s="66">
        <f t="shared" si="2"/>
        <v>8</v>
      </c>
      <c r="J16" s="65">
        <f>VLOOKUP($A16,'Return Data'!$B$7:$R$2843,12,0)</f>
        <v>5.3003</v>
      </c>
      <c r="K16" s="66">
        <f t="shared" si="3"/>
        <v>9</v>
      </c>
      <c r="L16" s="65">
        <f>VLOOKUP($A16,'Return Data'!$B$7:$R$2843,13,0)</f>
        <v>9.2574000000000005</v>
      </c>
      <c r="M16" s="66">
        <f t="shared" si="4"/>
        <v>8</v>
      </c>
      <c r="N16" s="65">
        <f>VLOOKUP($A16,'Return Data'!$B$7:$R$2843,17,0)</f>
        <v>9.4426000000000005</v>
      </c>
      <c r="O16" s="66">
        <f t="shared" si="5"/>
        <v>9</v>
      </c>
      <c r="P16" s="65">
        <f>VLOOKUP($A16,'Return Data'!$B$7:$R$2843,14,0)</f>
        <v>8.9968000000000004</v>
      </c>
      <c r="Q16" s="66">
        <f t="shared" si="6"/>
        <v>6</v>
      </c>
      <c r="R16" s="65">
        <f>VLOOKUP($A16,'Return Data'!$B$7:$R$2843,16,0)</f>
        <v>8.9143000000000008</v>
      </c>
      <c r="S16" s="67">
        <f t="shared" si="7"/>
        <v>7</v>
      </c>
    </row>
    <row r="17" spans="1:19" x14ac:dyDescent="0.3">
      <c r="A17" s="82" t="s">
        <v>632</v>
      </c>
      <c r="B17" s="64">
        <f>VLOOKUP($A17,'Return Data'!$B$7:$R$2843,3,0)</f>
        <v>44315</v>
      </c>
      <c r="C17" s="65">
        <f>VLOOKUP($A17,'Return Data'!$B$7:$R$2843,4,0)</f>
        <v>15.4015</v>
      </c>
      <c r="D17" s="65">
        <f>VLOOKUP($A17,'Return Data'!$B$7:$R$2843,9,0)</f>
        <v>10.8</v>
      </c>
      <c r="E17" s="66">
        <f t="shared" si="0"/>
        <v>2</v>
      </c>
      <c r="F17" s="65">
        <f>VLOOKUP($A17,'Return Data'!$B$7:$R$2843,10,0)</f>
        <v>4.7069000000000001</v>
      </c>
      <c r="G17" s="66">
        <f t="shared" si="1"/>
        <v>9</v>
      </c>
      <c r="H17" s="65">
        <f>VLOOKUP($A17,'Return Data'!$B$7:$R$2843,11,0)</f>
        <v>4.4660000000000002</v>
      </c>
      <c r="I17" s="66">
        <f t="shared" si="2"/>
        <v>7</v>
      </c>
      <c r="J17" s="65">
        <f>VLOOKUP($A17,'Return Data'!$B$7:$R$2843,12,0)</f>
        <v>5.2708000000000004</v>
      </c>
      <c r="K17" s="66">
        <f t="shared" si="3"/>
        <v>11</v>
      </c>
      <c r="L17" s="65">
        <f>VLOOKUP($A17,'Return Data'!$B$7:$R$2843,13,0)</f>
        <v>10.0791</v>
      </c>
      <c r="M17" s="66">
        <f t="shared" si="4"/>
        <v>2</v>
      </c>
      <c r="N17" s="65">
        <f>VLOOKUP($A17,'Return Data'!$B$7:$R$2843,17,0)</f>
        <v>9.2279999999999998</v>
      </c>
      <c r="O17" s="66">
        <f t="shared" si="5"/>
        <v>11</v>
      </c>
      <c r="P17" s="65">
        <f>VLOOKUP($A17,'Return Data'!$B$7:$R$2843,14,0)</f>
        <v>8.8408999999999995</v>
      </c>
      <c r="Q17" s="66">
        <f t="shared" si="6"/>
        <v>9</v>
      </c>
      <c r="R17" s="65">
        <f>VLOOKUP($A17,'Return Data'!$B$7:$R$2843,16,0)</f>
        <v>8.4922000000000004</v>
      </c>
      <c r="S17" s="67">
        <f t="shared" si="7"/>
        <v>12</v>
      </c>
    </row>
    <row r="18" spans="1:19" x14ac:dyDescent="0.3">
      <c r="A18" s="82" t="s">
        <v>635</v>
      </c>
      <c r="B18" s="64">
        <f>VLOOKUP($A18,'Return Data'!$B$7:$R$2843,3,0)</f>
        <v>44315</v>
      </c>
      <c r="C18" s="65">
        <f>VLOOKUP($A18,'Return Data'!$B$7:$R$2843,4,0)</f>
        <v>2633.0830000000001</v>
      </c>
      <c r="D18" s="65">
        <f>VLOOKUP($A18,'Return Data'!$B$7:$R$2843,9,0)</f>
        <v>9.5861000000000001</v>
      </c>
      <c r="E18" s="66">
        <f t="shared" si="0"/>
        <v>6</v>
      </c>
      <c r="F18" s="65">
        <f>VLOOKUP($A18,'Return Data'!$B$7:$R$2843,10,0)</f>
        <v>4.9782000000000002</v>
      </c>
      <c r="G18" s="66">
        <f t="shared" si="1"/>
        <v>6</v>
      </c>
      <c r="H18" s="65">
        <f>VLOOKUP($A18,'Return Data'!$B$7:$R$2843,11,0)</f>
        <v>4.3169000000000004</v>
      </c>
      <c r="I18" s="66">
        <f t="shared" si="2"/>
        <v>10</v>
      </c>
      <c r="J18" s="65">
        <f>VLOOKUP($A18,'Return Data'!$B$7:$R$2843,12,0)</f>
        <v>5.367</v>
      </c>
      <c r="K18" s="66">
        <f t="shared" si="3"/>
        <v>8</v>
      </c>
      <c r="L18" s="65">
        <f>VLOOKUP($A18,'Return Data'!$B$7:$R$2843,13,0)</f>
        <v>9.0919000000000008</v>
      </c>
      <c r="M18" s="66">
        <f t="shared" si="4"/>
        <v>9</v>
      </c>
      <c r="N18" s="65">
        <f>VLOOKUP($A18,'Return Data'!$B$7:$R$2843,17,0)</f>
        <v>9.5830000000000002</v>
      </c>
      <c r="O18" s="66">
        <f t="shared" si="5"/>
        <v>8</v>
      </c>
      <c r="P18" s="65">
        <f>VLOOKUP($A18,'Return Data'!$B$7:$R$2843,14,0)</f>
        <v>9.1821000000000002</v>
      </c>
      <c r="Q18" s="66">
        <f t="shared" si="6"/>
        <v>5</v>
      </c>
      <c r="R18" s="65">
        <f>VLOOKUP($A18,'Return Data'!$B$7:$R$2843,16,0)</f>
        <v>8.0891000000000002</v>
      </c>
      <c r="S18" s="67">
        <f t="shared" si="7"/>
        <v>16</v>
      </c>
    </row>
    <row r="19" spans="1:19" x14ac:dyDescent="0.3">
      <c r="A19" s="82" t="s">
        <v>637</v>
      </c>
      <c r="B19" s="64">
        <f>VLOOKUP($A19,'Return Data'!$B$7:$R$2843,3,0)</f>
        <v>44315</v>
      </c>
      <c r="C19" s="65">
        <f>VLOOKUP($A19,'Return Data'!$B$7:$R$2843,4,0)</f>
        <v>3002.0994000000001</v>
      </c>
      <c r="D19" s="65">
        <f>VLOOKUP($A19,'Return Data'!$B$7:$R$2843,9,0)</f>
        <v>8.3567999999999998</v>
      </c>
      <c r="E19" s="66">
        <f t="shared" si="0"/>
        <v>13</v>
      </c>
      <c r="F19" s="65">
        <f>VLOOKUP($A19,'Return Data'!$B$7:$R$2843,10,0)</f>
        <v>3.9756</v>
      </c>
      <c r="G19" s="66">
        <f t="shared" si="1"/>
        <v>11</v>
      </c>
      <c r="H19" s="65">
        <f>VLOOKUP($A19,'Return Data'!$B$7:$R$2843,11,0)</f>
        <v>4.1704999999999997</v>
      </c>
      <c r="I19" s="66">
        <f t="shared" si="2"/>
        <v>11</v>
      </c>
      <c r="J19" s="65">
        <f>VLOOKUP($A19,'Return Data'!$B$7:$R$2843,12,0)</f>
        <v>5.2788000000000004</v>
      </c>
      <c r="K19" s="66">
        <f t="shared" si="3"/>
        <v>10</v>
      </c>
      <c r="L19" s="65">
        <f>VLOOKUP($A19,'Return Data'!$B$7:$R$2843,13,0)</f>
        <v>8.4032</v>
      </c>
      <c r="M19" s="66">
        <f t="shared" si="4"/>
        <v>15</v>
      </c>
      <c r="N19" s="65">
        <f>VLOOKUP($A19,'Return Data'!$B$7:$R$2843,17,0)</f>
        <v>8.7771000000000008</v>
      </c>
      <c r="O19" s="66">
        <f t="shared" si="5"/>
        <v>14</v>
      </c>
      <c r="P19" s="65">
        <f>VLOOKUP($A19,'Return Data'!$B$7:$R$2843,14,0)</f>
        <v>8.6980000000000004</v>
      </c>
      <c r="Q19" s="66">
        <f t="shared" si="6"/>
        <v>11</v>
      </c>
      <c r="R19" s="65">
        <f>VLOOKUP($A19,'Return Data'!$B$7:$R$2843,16,0)</f>
        <v>8.7716999999999992</v>
      </c>
      <c r="S19" s="67">
        <f t="shared" si="7"/>
        <v>8</v>
      </c>
    </row>
    <row r="20" spans="1:19" x14ac:dyDescent="0.3">
      <c r="A20" s="82" t="s">
        <v>638</v>
      </c>
      <c r="B20" s="64">
        <f>VLOOKUP($A20,'Return Data'!$B$7:$R$2843,3,0)</f>
        <v>44315</v>
      </c>
      <c r="C20" s="65">
        <f>VLOOKUP($A20,'Return Data'!$B$7:$R$2843,4,0)</f>
        <v>60.0456</v>
      </c>
      <c r="D20" s="65">
        <f>VLOOKUP($A20,'Return Data'!$B$7:$R$2843,9,0)</f>
        <v>7.4748999999999999</v>
      </c>
      <c r="E20" s="66">
        <f t="shared" si="0"/>
        <v>16</v>
      </c>
      <c r="F20" s="65">
        <f>VLOOKUP($A20,'Return Data'!$B$7:$R$2843,10,0)</f>
        <v>0.2737</v>
      </c>
      <c r="G20" s="66">
        <f t="shared" si="1"/>
        <v>19</v>
      </c>
      <c r="H20" s="65">
        <f>VLOOKUP($A20,'Return Data'!$B$7:$R$2843,11,0)</f>
        <v>2.0167000000000002</v>
      </c>
      <c r="I20" s="66">
        <f t="shared" si="2"/>
        <v>19</v>
      </c>
      <c r="J20" s="65">
        <f>VLOOKUP($A20,'Return Data'!$B$7:$R$2843,12,0)</f>
        <v>3.3071999999999999</v>
      </c>
      <c r="K20" s="66">
        <f t="shared" si="3"/>
        <v>19</v>
      </c>
      <c r="L20" s="65">
        <f>VLOOKUP($A20,'Return Data'!$B$7:$R$2843,13,0)</f>
        <v>8.9694000000000003</v>
      </c>
      <c r="M20" s="66">
        <f t="shared" si="4"/>
        <v>12</v>
      </c>
      <c r="N20" s="65">
        <f>VLOOKUP($A20,'Return Data'!$B$7:$R$2843,17,0)</f>
        <v>11.6768</v>
      </c>
      <c r="O20" s="66">
        <f t="shared" si="5"/>
        <v>1</v>
      </c>
      <c r="P20" s="65">
        <f>VLOOKUP($A20,'Return Data'!$B$7:$R$2843,14,0)</f>
        <v>10.284800000000001</v>
      </c>
      <c r="Q20" s="66">
        <f t="shared" si="6"/>
        <v>1</v>
      </c>
      <c r="R20" s="65">
        <f>VLOOKUP($A20,'Return Data'!$B$7:$R$2843,16,0)</f>
        <v>8.3991000000000007</v>
      </c>
      <c r="S20" s="67">
        <f t="shared" si="7"/>
        <v>13</v>
      </c>
    </row>
    <row r="21" spans="1:19" x14ac:dyDescent="0.3">
      <c r="A21" s="117" t="s">
        <v>1790</v>
      </c>
      <c r="B21" s="64">
        <f>VLOOKUP($A21,'Return Data'!$B$7:$R$2843,3,0)</f>
        <v>44315</v>
      </c>
      <c r="C21" s="65">
        <f>VLOOKUP($A21,'Return Data'!$B$7:$R$2843,4,0)</f>
        <v>47.230400000000003</v>
      </c>
      <c r="D21" s="65">
        <f>VLOOKUP($A21,'Return Data'!$B$7:$R$2843,9,0)</f>
        <v>9.7362000000000002</v>
      </c>
      <c r="E21" s="66">
        <f t="shared" si="0"/>
        <v>4</v>
      </c>
      <c r="F21" s="65">
        <f>VLOOKUP($A21,'Return Data'!$B$7:$R$2843,10,0)</f>
        <v>5.8102999999999998</v>
      </c>
      <c r="G21" s="66">
        <f t="shared" si="1"/>
        <v>1</v>
      </c>
      <c r="H21" s="65">
        <f>VLOOKUP($A21,'Return Data'!$B$7:$R$2843,11,0)</f>
        <v>5.3768000000000002</v>
      </c>
      <c r="I21" s="66">
        <f t="shared" si="2"/>
        <v>2</v>
      </c>
      <c r="J21" s="65">
        <f>VLOOKUP($A21,'Return Data'!$B$7:$R$2843,12,0)</f>
        <v>6.9108000000000001</v>
      </c>
      <c r="K21" s="66">
        <f t="shared" si="3"/>
        <v>2</v>
      </c>
      <c r="L21" s="65">
        <f>VLOOKUP($A21,'Return Data'!$B$7:$R$2843,13,0)</f>
        <v>9.0879999999999992</v>
      </c>
      <c r="M21" s="66">
        <f t="shared" si="4"/>
        <v>10</v>
      </c>
      <c r="N21" s="65">
        <f>VLOOKUP($A21,'Return Data'!$B$7:$R$2843,17,0)</f>
        <v>8.2037999999999993</v>
      </c>
      <c r="O21" s="66">
        <f t="shared" si="5"/>
        <v>16</v>
      </c>
      <c r="P21" s="65">
        <f>VLOOKUP($A21,'Return Data'!$B$7:$R$2843,14,0)</f>
        <v>8.2287999999999997</v>
      </c>
      <c r="Q21" s="66">
        <f t="shared" si="6"/>
        <v>13</v>
      </c>
      <c r="R21" s="65">
        <f>VLOOKUP($A21,'Return Data'!$B$7:$R$2843,16,0)</f>
        <v>8.5366</v>
      </c>
      <c r="S21" s="67">
        <f t="shared" si="7"/>
        <v>11</v>
      </c>
    </row>
    <row r="22" spans="1:19" x14ac:dyDescent="0.3">
      <c r="A22" s="82" t="s">
        <v>641</v>
      </c>
      <c r="B22" s="64">
        <f>VLOOKUP($A22,'Return Data'!$B$7:$R$2843,3,0)</f>
        <v>44315</v>
      </c>
      <c r="C22" s="65">
        <f>VLOOKUP($A22,'Return Data'!$B$7:$R$2843,4,0)</f>
        <v>36.764000000000003</v>
      </c>
      <c r="D22" s="65">
        <f>VLOOKUP($A22,'Return Data'!$B$7:$R$2843,9,0)</f>
        <v>10.2262</v>
      </c>
      <c r="E22" s="66">
        <f t="shared" si="0"/>
        <v>3</v>
      </c>
      <c r="F22" s="65">
        <f>VLOOKUP($A22,'Return Data'!$B$7:$R$2843,10,0)</f>
        <v>5.5553999999999997</v>
      </c>
      <c r="G22" s="66">
        <f t="shared" si="1"/>
        <v>2</v>
      </c>
      <c r="H22" s="65">
        <f>VLOOKUP($A22,'Return Data'!$B$7:$R$2843,11,0)</f>
        <v>4.8917999999999999</v>
      </c>
      <c r="I22" s="66">
        <f t="shared" si="2"/>
        <v>3</v>
      </c>
      <c r="J22" s="65">
        <f>VLOOKUP($A22,'Return Data'!$B$7:$R$2843,12,0)</f>
        <v>6.0502000000000002</v>
      </c>
      <c r="K22" s="66">
        <f t="shared" si="3"/>
        <v>4</v>
      </c>
      <c r="L22" s="65">
        <f>VLOOKUP($A22,'Return Data'!$B$7:$R$2843,13,0)</f>
        <v>9.7217000000000002</v>
      </c>
      <c r="M22" s="66">
        <f t="shared" si="4"/>
        <v>4</v>
      </c>
      <c r="N22" s="65">
        <f>VLOOKUP($A22,'Return Data'!$B$7:$R$2843,17,0)</f>
        <v>9.6435999999999993</v>
      </c>
      <c r="O22" s="66">
        <f t="shared" si="5"/>
        <v>7</v>
      </c>
      <c r="P22" s="65">
        <f>VLOOKUP($A22,'Return Data'!$B$7:$R$2843,14,0)</f>
        <v>8.5920000000000005</v>
      </c>
      <c r="Q22" s="66">
        <f t="shared" si="6"/>
        <v>12</v>
      </c>
      <c r="R22" s="65">
        <f>VLOOKUP($A22,'Return Data'!$B$7:$R$2843,16,0)</f>
        <v>8.1651000000000007</v>
      </c>
      <c r="S22" s="67">
        <f t="shared" si="7"/>
        <v>15</v>
      </c>
    </row>
    <row r="23" spans="1:19" x14ac:dyDescent="0.3">
      <c r="A23" s="82" t="s">
        <v>642</v>
      </c>
      <c r="B23" s="64">
        <f>VLOOKUP($A23,'Return Data'!$B$7:$R$2843,3,0)</f>
        <v>44315</v>
      </c>
      <c r="C23" s="65">
        <f>VLOOKUP($A23,'Return Data'!$B$7:$R$2843,4,0)</f>
        <v>12.300800000000001</v>
      </c>
      <c r="D23" s="65">
        <f>VLOOKUP($A23,'Return Data'!$B$7:$R$2843,9,0)</f>
        <v>9.3580000000000005</v>
      </c>
      <c r="E23" s="66">
        <f t="shared" si="0"/>
        <v>9</v>
      </c>
      <c r="F23" s="65">
        <f>VLOOKUP($A23,'Return Data'!$B$7:$R$2843,10,0)</f>
        <v>3.2770999999999999</v>
      </c>
      <c r="G23" s="66">
        <f t="shared" si="1"/>
        <v>17</v>
      </c>
      <c r="H23" s="65">
        <f>VLOOKUP($A23,'Return Data'!$B$7:$R$2843,11,0)</f>
        <v>3.6471</v>
      </c>
      <c r="I23" s="66">
        <f t="shared" si="2"/>
        <v>16</v>
      </c>
      <c r="J23" s="65">
        <f>VLOOKUP($A23,'Return Data'!$B$7:$R$2843,12,0)</f>
        <v>4.5156000000000001</v>
      </c>
      <c r="K23" s="66">
        <f t="shared" si="3"/>
        <v>18</v>
      </c>
      <c r="L23" s="65">
        <f>VLOOKUP($A23,'Return Data'!$B$7:$R$2843,13,0)</f>
        <v>8.3695000000000004</v>
      </c>
      <c r="M23" s="66">
        <f t="shared" si="4"/>
        <v>16</v>
      </c>
      <c r="N23" s="65">
        <f>VLOOKUP($A23,'Return Data'!$B$7:$R$2843,17,0)</f>
        <v>9.6463999999999999</v>
      </c>
      <c r="O23" s="66">
        <f t="shared" si="5"/>
        <v>6</v>
      </c>
      <c r="P23" s="65"/>
      <c r="Q23" s="66"/>
      <c r="R23" s="65">
        <f>VLOOKUP($A23,'Return Data'!$B$7:$R$2843,16,0)</f>
        <v>9.6804000000000006</v>
      </c>
      <c r="S23" s="67">
        <f t="shared" si="7"/>
        <v>3</v>
      </c>
    </row>
    <row r="24" spans="1:19" x14ac:dyDescent="0.3">
      <c r="A24" s="82" t="s">
        <v>645</v>
      </c>
      <c r="B24" s="64">
        <f>VLOOKUP($A24,'Return Data'!$B$7:$R$2843,3,0)</f>
        <v>44315</v>
      </c>
      <c r="C24" s="65">
        <f>VLOOKUP($A24,'Return Data'!$B$7:$R$2843,4,0)</f>
        <v>32.248600000000003</v>
      </c>
      <c r="D24" s="65">
        <f>VLOOKUP($A24,'Return Data'!$B$7:$R$2843,9,0)</f>
        <v>9.3348999999999993</v>
      </c>
      <c r="E24" s="66">
        <f t="shared" si="0"/>
        <v>10</v>
      </c>
      <c r="F24" s="65">
        <f>VLOOKUP($A24,'Return Data'!$B$7:$R$2843,10,0)</f>
        <v>5.5259</v>
      </c>
      <c r="G24" s="66">
        <f t="shared" si="1"/>
        <v>3</v>
      </c>
      <c r="H24" s="65">
        <f>VLOOKUP($A24,'Return Data'!$B$7:$R$2843,11,0)</f>
        <v>4.7354000000000003</v>
      </c>
      <c r="I24" s="66">
        <f t="shared" si="2"/>
        <v>6</v>
      </c>
      <c r="J24" s="65">
        <f>VLOOKUP($A24,'Return Data'!$B$7:$R$2843,12,0)</f>
        <v>5.4455</v>
      </c>
      <c r="K24" s="66">
        <f t="shared" si="3"/>
        <v>6</v>
      </c>
      <c r="L24" s="65">
        <f>VLOOKUP($A24,'Return Data'!$B$7:$R$2843,13,0)</f>
        <v>9.0602999999999998</v>
      </c>
      <c r="M24" s="66">
        <f t="shared" si="4"/>
        <v>11</v>
      </c>
      <c r="N24" s="65">
        <f>VLOOKUP($A24,'Return Data'!$B$7:$R$2843,17,0)</f>
        <v>10.305400000000001</v>
      </c>
      <c r="O24" s="66">
        <f t="shared" si="5"/>
        <v>3</v>
      </c>
      <c r="P24" s="65">
        <f>VLOOKUP($A24,'Return Data'!$B$7:$R$2843,14,0)</f>
        <v>9.6311999999999998</v>
      </c>
      <c r="Q24" s="66">
        <f t="shared" si="6"/>
        <v>2</v>
      </c>
      <c r="R24" s="65">
        <f>VLOOKUP($A24,'Return Data'!$B$7:$R$2843,16,0)</f>
        <v>8.3605999999999998</v>
      </c>
      <c r="S24" s="67">
        <f t="shared" si="7"/>
        <v>14</v>
      </c>
    </row>
    <row r="25" spans="1:19" x14ac:dyDescent="0.3">
      <c r="A25" s="82" t="s">
        <v>646</v>
      </c>
      <c r="B25" s="64">
        <f>VLOOKUP($A25,'Return Data'!$B$7:$R$2843,3,0)</f>
        <v>44315</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-0.6905</v>
      </c>
      <c r="K25" s="66">
        <f t="shared" si="3"/>
        <v>20</v>
      </c>
      <c r="L25" s="65">
        <f>VLOOKUP($A25,'Return Data'!$B$7:$R$2843,13,0)</f>
        <v>-15.1547</v>
      </c>
      <c r="M25" s="66">
        <f t="shared" si="4"/>
        <v>20</v>
      </c>
      <c r="N25" s="65"/>
      <c r="O25" s="66"/>
      <c r="P25" s="65"/>
      <c r="Q25" s="66"/>
      <c r="R25" s="65">
        <f>VLOOKUP($A25,'Return Data'!$B$7:$R$2843,16,0)</f>
        <v>-11.6701</v>
      </c>
      <c r="S25" s="67">
        <f t="shared" si="7"/>
        <v>20</v>
      </c>
    </row>
    <row r="26" spans="1:19" x14ac:dyDescent="0.3">
      <c r="A26" s="82" t="s">
        <v>648</v>
      </c>
      <c r="B26" s="64">
        <f>VLOOKUP($A26,'Return Data'!$B$7:$R$2843,3,0)</f>
        <v>44315</v>
      </c>
      <c r="C26" s="65">
        <f>VLOOKUP($A26,'Return Data'!$B$7:$R$2843,4,0)</f>
        <v>12.214399999999999</v>
      </c>
      <c r="D26" s="65">
        <f>VLOOKUP($A26,'Return Data'!$B$7:$R$2843,9,0)</f>
        <v>10.929500000000001</v>
      </c>
      <c r="E26" s="66">
        <f t="shared" si="0"/>
        <v>1</v>
      </c>
      <c r="F26" s="65">
        <f>VLOOKUP($A26,'Return Data'!$B$7:$R$2843,10,0)</f>
        <v>3.3984000000000001</v>
      </c>
      <c r="G26" s="66">
        <f t="shared" si="1"/>
        <v>15</v>
      </c>
      <c r="H26" s="65">
        <f>VLOOKUP($A26,'Return Data'!$B$7:$R$2843,11,0)</f>
        <v>3.4556</v>
      </c>
      <c r="I26" s="66">
        <f t="shared" si="2"/>
        <v>17</v>
      </c>
      <c r="J26" s="65">
        <f>VLOOKUP($A26,'Return Data'!$B$7:$R$2843,12,0)</f>
        <v>4.593</v>
      </c>
      <c r="K26" s="66">
        <f t="shared" si="3"/>
        <v>16</v>
      </c>
      <c r="L26" s="65">
        <f>VLOOKUP($A26,'Return Data'!$B$7:$R$2843,13,0)</f>
        <v>8.9550000000000001</v>
      </c>
      <c r="M26" s="66">
        <f t="shared" si="4"/>
        <v>13</v>
      </c>
      <c r="N26" s="65">
        <f>VLOOKUP($A26,'Return Data'!$B$7:$R$2843,17,0)</f>
        <v>6.8169000000000004</v>
      </c>
      <c r="O26" s="66">
        <f t="shared" si="5"/>
        <v>17</v>
      </c>
      <c r="P26" s="65"/>
      <c r="Q26" s="66"/>
      <c r="R26" s="65">
        <f>VLOOKUP($A26,'Return Data'!$B$7:$R$2843,16,0)</f>
        <v>7.0617000000000001</v>
      </c>
      <c r="S26" s="67">
        <f t="shared" si="7"/>
        <v>18</v>
      </c>
    </row>
    <row r="27" spans="1:19" x14ac:dyDescent="0.3">
      <c r="A27" s="82" t="s">
        <v>650</v>
      </c>
      <c r="B27" s="64">
        <f>VLOOKUP($A27,'Return Data'!$B$7:$R$2843,3,0)</f>
        <v>44315</v>
      </c>
      <c r="C27" s="65">
        <f>VLOOKUP($A27,'Return Data'!$B$7:$R$2843,4,0)</f>
        <v>12.891500000000001</v>
      </c>
      <c r="D27" s="65">
        <f>VLOOKUP($A27,'Return Data'!$B$7:$R$2843,9,0)</f>
        <v>9.0950000000000006</v>
      </c>
      <c r="E27" s="66">
        <f t="shared" si="0"/>
        <v>12</v>
      </c>
      <c r="F27" s="65">
        <f>VLOOKUP($A27,'Return Data'!$B$7:$R$2843,10,0)</f>
        <v>3.8811</v>
      </c>
      <c r="G27" s="66">
        <f t="shared" si="1"/>
        <v>12</v>
      </c>
      <c r="H27" s="65">
        <f>VLOOKUP($A27,'Return Data'!$B$7:$R$2843,11,0)</f>
        <v>3.8885000000000001</v>
      </c>
      <c r="I27" s="66">
        <f t="shared" si="2"/>
        <v>14</v>
      </c>
      <c r="J27" s="65">
        <f>VLOOKUP($A27,'Return Data'!$B$7:$R$2843,12,0)</f>
        <v>5.0693999999999999</v>
      </c>
      <c r="K27" s="66">
        <f t="shared" si="3"/>
        <v>12</v>
      </c>
      <c r="L27" s="65">
        <f>VLOOKUP($A27,'Return Data'!$B$7:$R$2843,13,0)</f>
        <v>9.3676999999999992</v>
      </c>
      <c r="M27" s="66">
        <f t="shared" si="4"/>
        <v>7</v>
      </c>
      <c r="N27" s="65">
        <f>VLOOKUP($A27,'Return Data'!$B$7:$R$2843,17,0)</f>
        <v>10.4011</v>
      </c>
      <c r="O27" s="66">
        <f t="shared" si="5"/>
        <v>2</v>
      </c>
      <c r="P27" s="65"/>
      <c r="Q27" s="66"/>
      <c r="R27" s="65">
        <f>VLOOKUP($A27,'Return Data'!$B$7:$R$2843,16,0)</f>
        <v>9.7647999999999993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8.2357300000000002</v>
      </c>
      <c r="E29" s="88"/>
      <c r="F29" s="89">
        <f>AVERAGE(F8:F27)</f>
        <v>3.8501449999999999</v>
      </c>
      <c r="G29" s="88"/>
      <c r="H29" s="89">
        <f>AVERAGE(H8:H27)</f>
        <v>3.9953349999999994</v>
      </c>
      <c r="I29" s="88"/>
      <c r="J29" s="89">
        <f>AVERAGE(J8:J27)</f>
        <v>5.0158949999999995</v>
      </c>
      <c r="K29" s="88"/>
      <c r="L29" s="89">
        <f>AVERAGE(L8:L27)</f>
        <v>7.5652150000000002</v>
      </c>
      <c r="M29" s="88"/>
      <c r="N29" s="89">
        <f>AVERAGE(N8:N27)</f>
        <v>8.5021052631578922</v>
      </c>
      <c r="O29" s="88"/>
      <c r="P29" s="89">
        <f>AVERAGE(P8:P27)</f>
        <v>8.2635400000000008</v>
      </c>
      <c r="Q29" s="88"/>
      <c r="R29" s="89">
        <f>AVERAGE(R8:R27)</f>
        <v>7.483715000000001</v>
      </c>
      <c r="S29" s="90"/>
    </row>
    <row r="30" spans="1:19" x14ac:dyDescent="0.3">
      <c r="A30" s="87" t="s">
        <v>28</v>
      </c>
      <c r="B30" s="88"/>
      <c r="C30" s="88"/>
      <c r="D30" s="89">
        <f>MIN(D8:D27)</f>
        <v>0</v>
      </c>
      <c r="E30" s="88"/>
      <c r="F30" s="89">
        <f>MIN(F8:F27)</f>
        <v>0</v>
      </c>
      <c r="G30" s="88"/>
      <c r="H30" s="89">
        <f>MIN(H8:H27)</f>
        <v>0</v>
      </c>
      <c r="I30" s="88"/>
      <c r="J30" s="89">
        <f>MIN(J8:J27)</f>
        <v>-0.6905</v>
      </c>
      <c r="K30" s="88"/>
      <c r="L30" s="89">
        <f>MIN(L8:L27)</f>
        <v>-15.1547</v>
      </c>
      <c r="M30" s="88"/>
      <c r="N30" s="89">
        <f>MIN(N8:N27)</f>
        <v>-2.7275999999999998</v>
      </c>
      <c r="O30" s="88"/>
      <c r="P30" s="89">
        <f>MIN(P8:P27)</f>
        <v>0.67190000000000005</v>
      </c>
      <c r="Q30" s="88"/>
      <c r="R30" s="89">
        <f>MIN(R8:R27)</f>
        <v>-11.6701</v>
      </c>
      <c r="S30" s="90"/>
    </row>
    <row r="31" spans="1:19" ht="15" thickBot="1" x14ac:dyDescent="0.35">
      <c r="A31" s="91" t="s">
        <v>29</v>
      </c>
      <c r="B31" s="92"/>
      <c r="C31" s="92"/>
      <c r="D31" s="93">
        <f>MAX(D8:D27)</f>
        <v>10.929500000000001</v>
      </c>
      <c r="E31" s="92"/>
      <c r="F31" s="93">
        <f>MAX(F8:F27)</f>
        <v>5.8102999999999998</v>
      </c>
      <c r="G31" s="92"/>
      <c r="H31" s="93">
        <f>MAX(H8:H27)</f>
        <v>5.6432000000000002</v>
      </c>
      <c r="I31" s="92"/>
      <c r="J31" s="93">
        <f>MAX(J8:J27)</f>
        <v>7.351</v>
      </c>
      <c r="K31" s="92"/>
      <c r="L31" s="93">
        <f>MAX(L8:L27)</f>
        <v>11.123799999999999</v>
      </c>
      <c r="M31" s="92"/>
      <c r="N31" s="93">
        <f>MAX(N8:N27)</f>
        <v>11.6768</v>
      </c>
      <c r="O31" s="92"/>
      <c r="P31" s="93">
        <f>MAX(P8:P27)</f>
        <v>10.284800000000001</v>
      </c>
      <c r="Q31" s="92"/>
      <c r="R31" s="93">
        <f>MAX(R8:R27)</f>
        <v>9.9984000000000002</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1609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613</v>
      </c>
      <c r="B8" s="64">
        <f>VLOOKUP($A8,'Return Data'!$B$7:$R$2843,3,0)</f>
        <v>44315</v>
      </c>
      <c r="C8" s="65">
        <f>VLOOKUP($A8,'Return Data'!$B$7:$R$2843,4,0)</f>
        <v>86.527799999999999</v>
      </c>
      <c r="D8" s="65">
        <f>VLOOKUP($A8,'Return Data'!$B$7:$R$2843,9,0)</f>
        <v>9.4558999999999997</v>
      </c>
      <c r="E8" s="66">
        <f>RANK(D8,D$8:D$27,0)</f>
        <v>4</v>
      </c>
      <c r="F8" s="65">
        <f>VLOOKUP($A8,'Return Data'!$B$7:$R$2843,10,0)</f>
        <v>4.5989000000000004</v>
      </c>
      <c r="G8" s="66">
        <f>RANK(F8,F$8:F$27,0)</f>
        <v>5</v>
      </c>
      <c r="H8" s="65">
        <f>VLOOKUP($A8,'Return Data'!$B$7:$R$2843,11,0)</f>
        <v>4.5940000000000003</v>
      </c>
      <c r="I8" s="66">
        <f>RANK(H8,H$8:H$27,0)</f>
        <v>3</v>
      </c>
      <c r="J8" s="65">
        <f>VLOOKUP($A8,'Return Data'!$B$7:$R$2843,12,0)</f>
        <v>5.6147999999999998</v>
      </c>
      <c r="K8" s="66">
        <f>RANK(J8,J$8:J$27,0)</f>
        <v>3</v>
      </c>
      <c r="L8" s="65">
        <f>VLOOKUP($A8,'Return Data'!$B$7:$R$2843,13,0)</f>
        <v>9.5383999999999993</v>
      </c>
      <c r="M8" s="66">
        <f>RANK(L8,L$8:L$27,0)</f>
        <v>3</v>
      </c>
      <c r="N8" s="65">
        <f>VLOOKUP($A8,'Return Data'!$B$7:$R$2843,17,0)</f>
        <v>9.7154000000000007</v>
      </c>
      <c r="O8" s="66">
        <f>RANK(N8,N$8:N$27,0)</f>
        <v>5</v>
      </c>
      <c r="P8" s="65">
        <f>VLOOKUP($A8,'Return Data'!$B$7:$R$2843,14,0)</f>
        <v>9.2680000000000007</v>
      </c>
      <c r="Q8" s="66">
        <f>RANK(P8,P$8:P$27,0)</f>
        <v>3</v>
      </c>
      <c r="R8" s="65">
        <f>VLOOKUP($A8,'Return Data'!$B$7:$R$2843,16,0)</f>
        <v>9.3375000000000004</v>
      </c>
      <c r="S8" s="67">
        <f>RANK(R8,R$8:R$27,0)</f>
        <v>3</v>
      </c>
    </row>
    <row r="9" spans="1:19" x14ac:dyDescent="0.3">
      <c r="A9" s="82" t="s">
        <v>616</v>
      </c>
      <c r="B9" s="64">
        <f>VLOOKUP($A9,'Return Data'!$B$7:$R$2843,3,0)</f>
        <v>44315</v>
      </c>
      <c r="C9" s="65">
        <f>VLOOKUP($A9,'Return Data'!$B$7:$R$2843,4,0)</f>
        <v>13.2639</v>
      </c>
      <c r="D9" s="65">
        <f>VLOOKUP($A9,'Return Data'!$B$7:$R$2843,9,0)</f>
        <v>8.8129000000000008</v>
      </c>
      <c r="E9" s="66">
        <f t="shared" ref="E9:E27" si="0">RANK(D9,D$8:D$27,0)</f>
        <v>11</v>
      </c>
      <c r="F9" s="65">
        <f>VLOOKUP($A9,'Return Data'!$B$7:$R$2843,10,0)</f>
        <v>4.5575000000000001</v>
      </c>
      <c r="G9" s="66">
        <f t="shared" ref="G9:G27" si="1">RANK(F9,F$8:F$27,0)</f>
        <v>7</v>
      </c>
      <c r="H9" s="65">
        <f>VLOOKUP($A9,'Return Data'!$B$7:$R$2843,11,0)</f>
        <v>4.1924000000000001</v>
      </c>
      <c r="I9" s="66">
        <f t="shared" ref="I9:I27" si="2">RANK(H9,H$8:H$27,0)</f>
        <v>5</v>
      </c>
      <c r="J9" s="65">
        <f>VLOOKUP($A9,'Return Data'!$B$7:$R$2843,12,0)</f>
        <v>5.5891000000000002</v>
      </c>
      <c r="K9" s="66">
        <f t="shared" ref="K9:K27" si="3">RANK(J9,J$8:J$27,0)</f>
        <v>4</v>
      </c>
      <c r="L9" s="65">
        <f>VLOOKUP($A9,'Return Data'!$B$7:$R$2843,13,0)</f>
        <v>10.3651</v>
      </c>
      <c r="M9" s="66">
        <f t="shared" ref="M9:M27" si="4">RANK(L9,L$8:L$27,0)</f>
        <v>1</v>
      </c>
      <c r="N9" s="65">
        <f>VLOOKUP($A9,'Return Data'!$B$7:$R$2843,17,0)</f>
        <v>7.7295999999999996</v>
      </c>
      <c r="O9" s="66">
        <f t="shared" ref="O9:O22" si="5">RANK(N9,N$8:N$27,0)</f>
        <v>16</v>
      </c>
      <c r="P9" s="65">
        <f>VLOOKUP($A9,'Return Data'!$B$7:$R$2843,14,0)</f>
        <v>8.0527999999999995</v>
      </c>
      <c r="Q9" s="66">
        <f t="shared" ref="Q9" si="6">RANK(P9,P$8:P$27,0)</f>
        <v>10</v>
      </c>
      <c r="R9" s="65">
        <f>VLOOKUP($A9,'Return Data'!$B$7:$R$2843,16,0)</f>
        <v>7.7222</v>
      </c>
      <c r="S9" s="67">
        <f t="shared" ref="S9:S27" si="7">RANK(R9,R$8:R$27,0)</f>
        <v>10</v>
      </c>
    </row>
    <row r="10" spans="1:19" x14ac:dyDescent="0.3">
      <c r="A10" s="82" t="s">
        <v>617</v>
      </c>
      <c r="B10" s="64">
        <f>VLOOKUP($A10,'Return Data'!$B$7:$R$2843,3,0)</f>
        <v>44315</v>
      </c>
      <c r="C10" s="65">
        <f>VLOOKUP($A10,'Return Data'!$B$7:$R$2843,4,0)</f>
        <v>21.767399999999999</v>
      </c>
      <c r="D10" s="65">
        <f>VLOOKUP($A10,'Return Data'!$B$7:$R$2843,9,0)</f>
        <v>6.8044000000000002</v>
      </c>
      <c r="E10" s="66">
        <f t="shared" si="0"/>
        <v>16</v>
      </c>
      <c r="F10" s="65">
        <f>VLOOKUP($A10,'Return Data'!$B$7:$R$2843,10,0)</f>
        <v>0.13420000000000001</v>
      </c>
      <c r="G10" s="66">
        <f t="shared" si="1"/>
        <v>18</v>
      </c>
      <c r="H10" s="65">
        <f>VLOOKUP($A10,'Return Data'!$B$7:$R$2843,11,0)</f>
        <v>2.3121999999999998</v>
      </c>
      <c r="I10" s="66">
        <f t="shared" si="2"/>
        <v>18</v>
      </c>
      <c r="J10" s="65">
        <f>VLOOKUP($A10,'Return Data'!$B$7:$R$2843,12,0)</f>
        <v>3.9125999999999999</v>
      </c>
      <c r="K10" s="66">
        <f t="shared" si="3"/>
        <v>18</v>
      </c>
      <c r="L10" s="65">
        <f>VLOOKUP($A10,'Return Data'!$B$7:$R$2843,13,0)</f>
        <v>7.9904000000000002</v>
      </c>
      <c r="M10" s="66">
        <f t="shared" si="4"/>
        <v>16</v>
      </c>
      <c r="N10" s="65">
        <f>VLOOKUP($A10,'Return Data'!$B$7:$R$2843,17,0)</f>
        <v>4.1696999999999997</v>
      </c>
      <c r="O10" s="66">
        <f t="shared" si="5"/>
        <v>18</v>
      </c>
      <c r="P10" s="65">
        <f>VLOOKUP($A10,'Return Data'!$B$7:$R$2843,14,0)</f>
        <v>5.0113000000000003</v>
      </c>
      <c r="Q10" s="66">
        <f t="shared" ref="Q10:Q22" si="8">RANK(P10,P$8:P$27,0)</f>
        <v>14</v>
      </c>
      <c r="R10" s="65">
        <f>VLOOKUP($A10,'Return Data'!$B$7:$R$2843,16,0)</f>
        <v>6.4311999999999996</v>
      </c>
      <c r="S10" s="67">
        <f t="shared" si="7"/>
        <v>18</v>
      </c>
    </row>
    <row r="11" spans="1:19" x14ac:dyDescent="0.3">
      <c r="A11" s="82" t="s">
        <v>620</v>
      </c>
      <c r="B11" s="64">
        <f>VLOOKUP($A11,'Return Data'!$B$7:$R$2843,3,0)</f>
        <v>44315</v>
      </c>
      <c r="C11" s="65">
        <f>VLOOKUP($A11,'Return Data'!$B$7:$R$2843,4,0)</f>
        <v>17.453600000000002</v>
      </c>
      <c r="D11" s="65">
        <f>VLOOKUP($A11,'Return Data'!$B$7:$R$2843,9,0)</f>
        <v>8.8431999999999995</v>
      </c>
      <c r="E11" s="66">
        <f t="shared" si="0"/>
        <v>10</v>
      </c>
      <c r="F11" s="65">
        <f>VLOOKUP($A11,'Return Data'!$B$7:$R$2843,10,0)</f>
        <v>3.0575000000000001</v>
      </c>
      <c r="G11" s="66">
        <f t="shared" si="1"/>
        <v>15</v>
      </c>
      <c r="H11" s="65">
        <f>VLOOKUP($A11,'Return Data'!$B$7:$R$2843,11,0)</f>
        <v>3.1097000000000001</v>
      </c>
      <c r="I11" s="66">
        <f t="shared" si="2"/>
        <v>17</v>
      </c>
      <c r="J11" s="65">
        <f>VLOOKUP($A11,'Return Data'!$B$7:$R$2843,12,0)</f>
        <v>4.0663999999999998</v>
      </c>
      <c r="K11" s="66">
        <f t="shared" si="3"/>
        <v>16</v>
      </c>
      <c r="L11" s="65">
        <f>VLOOKUP($A11,'Return Data'!$B$7:$R$2843,13,0)</f>
        <v>7.3868999999999998</v>
      </c>
      <c r="M11" s="66">
        <f t="shared" si="4"/>
        <v>18</v>
      </c>
      <c r="N11" s="65">
        <f>VLOOKUP($A11,'Return Data'!$B$7:$R$2843,17,0)</f>
        <v>8.33</v>
      </c>
      <c r="O11" s="66">
        <f t="shared" si="5"/>
        <v>14</v>
      </c>
      <c r="P11" s="65">
        <f>VLOOKUP($A11,'Return Data'!$B$7:$R$2843,14,0)</f>
        <v>7.9527999999999999</v>
      </c>
      <c r="Q11" s="66">
        <f t="shared" si="8"/>
        <v>11</v>
      </c>
      <c r="R11" s="65">
        <f>VLOOKUP($A11,'Return Data'!$B$7:$R$2843,16,0)</f>
        <v>8.0109999999999992</v>
      </c>
      <c r="S11" s="67">
        <f t="shared" si="7"/>
        <v>9</v>
      </c>
    </row>
    <row r="12" spans="1:19" x14ac:dyDescent="0.3">
      <c r="A12" s="82" t="s">
        <v>622</v>
      </c>
      <c r="B12" s="64">
        <f>VLOOKUP($A12,'Return Data'!$B$7:$R$2843,3,0)</f>
        <v>44315</v>
      </c>
      <c r="C12" s="65">
        <f>VLOOKUP($A12,'Return Data'!$B$7:$R$2843,4,0)</f>
        <v>12.7697</v>
      </c>
      <c r="D12" s="65">
        <f>VLOOKUP($A12,'Return Data'!$B$7:$R$2843,9,0)</f>
        <v>5.7557999999999998</v>
      </c>
      <c r="E12" s="66">
        <f t="shared" si="0"/>
        <v>18</v>
      </c>
      <c r="F12" s="65">
        <f>VLOOKUP($A12,'Return Data'!$B$7:$R$2843,10,0)</f>
        <v>4.5312999999999999</v>
      </c>
      <c r="G12" s="66">
        <f t="shared" si="1"/>
        <v>8</v>
      </c>
      <c r="H12" s="65">
        <f>VLOOKUP($A12,'Return Data'!$B$7:$R$2843,11,0)</f>
        <v>3.8576999999999999</v>
      </c>
      <c r="I12" s="66">
        <f t="shared" si="2"/>
        <v>11</v>
      </c>
      <c r="J12" s="65">
        <f>VLOOKUP($A12,'Return Data'!$B$7:$R$2843,12,0)</f>
        <v>4.7225000000000001</v>
      </c>
      <c r="K12" s="66">
        <f t="shared" si="3"/>
        <v>13</v>
      </c>
      <c r="L12" s="65">
        <f>VLOOKUP($A12,'Return Data'!$B$7:$R$2843,13,0)</f>
        <v>8.0785999999999998</v>
      </c>
      <c r="M12" s="66">
        <f t="shared" si="4"/>
        <v>14</v>
      </c>
      <c r="N12" s="65">
        <f>VLOOKUP($A12,'Return Data'!$B$7:$R$2843,17,0)</f>
        <v>9.0457000000000001</v>
      </c>
      <c r="O12" s="66">
        <f t="shared" ref="O12" si="9">RANK(N12,N$8:N$27,0)</f>
        <v>9</v>
      </c>
      <c r="P12" s="65"/>
      <c r="Q12" s="66"/>
      <c r="R12" s="65">
        <f>VLOOKUP($A12,'Return Data'!$B$7:$R$2843,16,0)</f>
        <v>9.7202999999999999</v>
      </c>
      <c r="S12" s="67">
        <f t="shared" si="7"/>
        <v>1</v>
      </c>
    </row>
    <row r="13" spans="1:19" x14ac:dyDescent="0.3">
      <c r="A13" s="82" t="s">
        <v>624</v>
      </c>
      <c r="B13" s="64">
        <f>VLOOKUP($A13,'Return Data'!$B$7:$R$2843,3,0)</f>
        <v>44315</v>
      </c>
      <c r="C13" s="65">
        <f>VLOOKUP($A13,'Return Data'!$B$7:$R$2843,4,0)</f>
        <v>13.382300000000001</v>
      </c>
      <c r="D13" s="65">
        <f>VLOOKUP($A13,'Return Data'!$B$7:$R$2843,9,0)</f>
        <v>2.9683000000000002</v>
      </c>
      <c r="E13" s="66">
        <f t="shared" si="0"/>
        <v>19</v>
      </c>
      <c r="F13" s="65">
        <f>VLOOKUP($A13,'Return Data'!$B$7:$R$2843,10,0)</f>
        <v>2.8965000000000001</v>
      </c>
      <c r="G13" s="66">
        <f t="shared" si="1"/>
        <v>16</v>
      </c>
      <c r="H13" s="65">
        <f>VLOOKUP($A13,'Return Data'!$B$7:$R$2843,11,0)</f>
        <v>3.6638999999999999</v>
      </c>
      <c r="I13" s="66">
        <f t="shared" si="2"/>
        <v>13</v>
      </c>
      <c r="J13" s="65">
        <f>VLOOKUP($A13,'Return Data'!$B$7:$R$2843,12,0)</f>
        <v>4.4744999999999999</v>
      </c>
      <c r="K13" s="66">
        <f t="shared" si="3"/>
        <v>14</v>
      </c>
      <c r="L13" s="65">
        <f>VLOOKUP($A13,'Return Data'!$B$7:$R$2843,13,0)</f>
        <v>0.31109999999999999</v>
      </c>
      <c r="M13" s="66">
        <f t="shared" si="4"/>
        <v>19</v>
      </c>
      <c r="N13" s="65">
        <f>VLOOKUP($A13,'Return Data'!$B$7:$R$2843,17,0)</f>
        <v>-3.1196999999999999</v>
      </c>
      <c r="O13" s="66">
        <f t="shared" si="5"/>
        <v>19</v>
      </c>
      <c r="P13" s="65">
        <f>VLOOKUP($A13,'Return Data'!$B$7:$R$2843,14,0)</f>
        <v>0.1963</v>
      </c>
      <c r="Q13" s="66">
        <f t="shared" si="8"/>
        <v>15</v>
      </c>
      <c r="R13" s="65">
        <f>VLOOKUP($A13,'Return Data'!$B$7:$R$2843,16,0)</f>
        <v>4.5037000000000003</v>
      </c>
      <c r="S13" s="67">
        <f t="shared" si="7"/>
        <v>19</v>
      </c>
    </row>
    <row r="14" spans="1:19" x14ac:dyDescent="0.3">
      <c r="A14" s="82" t="s">
        <v>625</v>
      </c>
      <c r="B14" s="64">
        <f>VLOOKUP($A14,'Return Data'!$B$7:$R$2843,3,0)</f>
        <v>44315</v>
      </c>
      <c r="C14" s="65">
        <f>VLOOKUP($A14,'Return Data'!$B$7:$R$2843,4,0)</f>
        <v>77.667500000000004</v>
      </c>
      <c r="D14" s="65">
        <f>VLOOKUP($A14,'Return Data'!$B$7:$R$2843,9,0)</f>
        <v>7.6199000000000003</v>
      </c>
      <c r="E14" s="66">
        <f t="shared" si="0"/>
        <v>14</v>
      </c>
      <c r="F14" s="65">
        <f>VLOOKUP($A14,'Return Data'!$B$7:$R$2843,10,0)</f>
        <v>4.8780999999999999</v>
      </c>
      <c r="G14" s="66">
        <f t="shared" si="1"/>
        <v>4</v>
      </c>
      <c r="H14" s="65">
        <f>VLOOKUP($A14,'Return Data'!$B$7:$R$2843,11,0)</f>
        <v>5.0670999999999999</v>
      </c>
      <c r="I14" s="66">
        <f t="shared" si="2"/>
        <v>1</v>
      </c>
      <c r="J14" s="65">
        <f>VLOOKUP($A14,'Return Data'!$B$7:$R$2843,12,0)</f>
        <v>6.7602000000000002</v>
      </c>
      <c r="K14" s="66">
        <f t="shared" si="3"/>
        <v>1</v>
      </c>
      <c r="L14" s="65">
        <f>VLOOKUP($A14,'Return Data'!$B$7:$R$2843,13,0)</f>
        <v>9.3087999999999997</v>
      </c>
      <c r="M14" s="66">
        <f t="shared" si="4"/>
        <v>4</v>
      </c>
      <c r="N14" s="65">
        <f>VLOOKUP($A14,'Return Data'!$B$7:$R$2843,17,0)</f>
        <v>8.4606999999999992</v>
      </c>
      <c r="O14" s="66">
        <f t="shared" si="5"/>
        <v>12</v>
      </c>
      <c r="P14" s="65">
        <f>VLOOKUP($A14,'Return Data'!$B$7:$R$2843,14,0)</f>
        <v>8.2979000000000003</v>
      </c>
      <c r="Q14" s="66">
        <f t="shared" si="8"/>
        <v>9</v>
      </c>
      <c r="R14" s="65">
        <f>VLOOKUP($A14,'Return Data'!$B$7:$R$2843,16,0)</f>
        <v>8.9687000000000001</v>
      </c>
      <c r="S14" s="67">
        <f t="shared" si="7"/>
        <v>5</v>
      </c>
    </row>
    <row r="15" spans="1:19" x14ac:dyDescent="0.3">
      <c r="A15" s="82" t="s">
        <v>628</v>
      </c>
      <c r="B15" s="64">
        <f>VLOOKUP($A15,'Return Data'!$B$7:$R$2843,3,0)</f>
        <v>44315</v>
      </c>
      <c r="C15" s="65">
        <f>VLOOKUP($A15,'Return Data'!$B$7:$R$2843,4,0)</f>
        <v>25.1053</v>
      </c>
      <c r="D15" s="65">
        <f>VLOOKUP($A15,'Return Data'!$B$7:$R$2843,9,0)</f>
        <v>8.9990000000000006</v>
      </c>
      <c r="E15" s="66">
        <f t="shared" si="0"/>
        <v>8</v>
      </c>
      <c r="F15" s="65">
        <f>VLOOKUP($A15,'Return Data'!$B$7:$R$2843,10,0)</f>
        <v>3.0992999999999999</v>
      </c>
      <c r="G15" s="66">
        <f t="shared" si="1"/>
        <v>14</v>
      </c>
      <c r="H15" s="65">
        <f>VLOOKUP($A15,'Return Data'!$B$7:$R$2843,11,0)</f>
        <v>4.0636999999999999</v>
      </c>
      <c r="I15" s="66">
        <f t="shared" si="2"/>
        <v>9</v>
      </c>
      <c r="J15" s="65">
        <f>VLOOKUP($A15,'Return Data'!$B$7:$R$2843,12,0)</f>
        <v>5.0644999999999998</v>
      </c>
      <c r="K15" s="66">
        <f t="shared" si="3"/>
        <v>7</v>
      </c>
      <c r="L15" s="65">
        <f>VLOOKUP($A15,'Return Data'!$B$7:$R$2843,13,0)</f>
        <v>9.2718000000000007</v>
      </c>
      <c r="M15" s="66">
        <f t="shared" si="4"/>
        <v>5</v>
      </c>
      <c r="N15" s="65">
        <f>VLOOKUP($A15,'Return Data'!$B$7:$R$2843,17,0)</f>
        <v>9.7733000000000008</v>
      </c>
      <c r="O15" s="66">
        <f t="shared" si="5"/>
        <v>4</v>
      </c>
      <c r="P15" s="65">
        <f>VLOOKUP($A15,'Return Data'!$B$7:$R$2843,14,0)</f>
        <v>9.2554999999999996</v>
      </c>
      <c r="Q15" s="66">
        <f t="shared" si="8"/>
        <v>4</v>
      </c>
      <c r="R15" s="65">
        <f>VLOOKUP($A15,'Return Data'!$B$7:$R$2843,16,0)</f>
        <v>8.8617000000000008</v>
      </c>
      <c r="S15" s="67">
        <f t="shared" si="7"/>
        <v>6</v>
      </c>
    </row>
    <row r="16" spans="1:19" x14ac:dyDescent="0.3">
      <c r="A16" s="82" t="s">
        <v>630</v>
      </c>
      <c r="B16" s="64">
        <f>VLOOKUP($A16,'Return Data'!$B$7:$R$2843,3,0)</f>
        <v>44315</v>
      </c>
      <c r="C16" s="65">
        <f>VLOOKUP($A16,'Return Data'!$B$7:$R$2843,4,0)</f>
        <v>22.798300000000001</v>
      </c>
      <c r="D16" s="65">
        <f>VLOOKUP($A16,'Return Data'!$B$7:$R$2843,9,0)</f>
        <v>6.5519999999999996</v>
      </c>
      <c r="E16" s="66">
        <f t="shared" si="0"/>
        <v>17</v>
      </c>
      <c r="F16" s="65">
        <f>VLOOKUP($A16,'Return Data'!$B$7:$R$2843,10,0)</f>
        <v>3.8302</v>
      </c>
      <c r="G16" s="66">
        <f t="shared" si="1"/>
        <v>10</v>
      </c>
      <c r="H16" s="65">
        <f>VLOOKUP($A16,'Return Data'!$B$7:$R$2843,11,0)</f>
        <v>4.1407999999999996</v>
      </c>
      <c r="I16" s="66">
        <f t="shared" si="2"/>
        <v>8</v>
      </c>
      <c r="J16" s="65">
        <f>VLOOKUP($A16,'Return Data'!$B$7:$R$2843,12,0)</f>
        <v>4.9744999999999999</v>
      </c>
      <c r="K16" s="66">
        <f t="shared" si="3"/>
        <v>8</v>
      </c>
      <c r="L16" s="65">
        <f>VLOOKUP($A16,'Return Data'!$B$7:$R$2843,13,0)</f>
        <v>8.9160000000000004</v>
      </c>
      <c r="M16" s="66">
        <f t="shared" si="4"/>
        <v>7</v>
      </c>
      <c r="N16" s="65">
        <f>VLOOKUP($A16,'Return Data'!$B$7:$R$2843,17,0)</f>
        <v>9.1027000000000005</v>
      </c>
      <c r="O16" s="66">
        <f t="shared" si="5"/>
        <v>8</v>
      </c>
      <c r="P16" s="65">
        <f>VLOOKUP($A16,'Return Data'!$B$7:$R$2843,14,0)</f>
        <v>8.6621000000000006</v>
      </c>
      <c r="Q16" s="66">
        <f t="shared" si="8"/>
        <v>6</v>
      </c>
      <c r="R16" s="65">
        <f>VLOOKUP($A16,'Return Data'!$B$7:$R$2843,16,0)</f>
        <v>7.2826000000000004</v>
      </c>
      <c r="S16" s="67">
        <f t="shared" si="7"/>
        <v>13</v>
      </c>
    </row>
    <row r="17" spans="1:19" x14ac:dyDescent="0.3">
      <c r="A17" s="82" t="s">
        <v>633</v>
      </c>
      <c r="B17" s="64">
        <f>VLOOKUP($A17,'Return Data'!$B$7:$R$2843,3,0)</f>
        <v>44315</v>
      </c>
      <c r="C17" s="65">
        <f>VLOOKUP($A17,'Return Data'!$B$7:$R$2843,4,0)</f>
        <v>15.151</v>
      </c>
      <c r="D17" s="65">
        <f>VLOOKUP($A17,'Return Data'!$B$7:$R$2843,9,0)</f>
        <v>10.4961</v>
      </c>
      <c r="E17" s="66">
        <f t="shared" si="0"/>
        <v>2</v>
      </c>
      <c r="F17" s="65">
        <f>VLOOKUP($A17,'Return Data'!$B$7:$R$2843,10,0)</f>
        <v>4.3996000000000004</v>
      </c>
      <c r="G17" s="66">
        <f t="shared" si="1"/>
        <v>9</v>
      </c>
      <c r="H17" s="65">
        <f>VLOOKUP($A17,'Return Data'!$B$7:$R$2843,11,0)</f>
        <v>4.1532</v>
      </c>
      <c r="I17" s="66">
        <f t="shared" si="2"/>
        <v>7</v>
      </c>
      <c r="J17" s="65">
        <f>VLOOKUP($A17,'Return Data'!$B$7:$R$2843,12,0)</f>
        <v>4.9507000000000003</v>
      </c>
      <c r="K17" s="66">
        <f t="shared" si="3"/>
        <v>10</v>
      </c>
      <c r="L17" s="65">
        <f>VLOOKUP($A17,'Return Data'!$B$7:$R$2843,13,0)</f>
        <v>9.7398000000000007</v>
      </c>
      <c r="M17" s="66">
        <f t="shared" si="4"/>
        <v>2</v>
      </c>
      <c r="N17" s="65">
        <f>VLOOKUP($A17,'Return Data'!$B$7:$R$2843,17,0)</f>
        <v>8.8935999999999993</v>
      </c>
      <c r="O17" s="66">
        <f t="shared" si="5"/>
        <v>10</v>
      </c>
      <c r="P17" s="65">
        <f>VLOOKUP($A17,'Return Data'!$B$7:$R$2843,14,0)</f>
        <v>8.5047999999999995</v>
      </c>
      <c r="Q17" s="66">
        <f t="shared" si="8"/>
        <v>7</v>
      </c>
      <c r="R17" s="65">
        <f>VLOOKUP($A17,'Return Data'!$B$7:$R$2843,16,0)</f>
        <v>8.1569000000000003</v>
      </c>
      <c r="S17" s="67">
        <f t="shared" si="7"/>
        <v>8</v>
      </c>
    </row>
    <row r="18" spans="1:19" x14ac:dyDescent="0.3">
      <c r="A18" s="82" t="s">
        <v>634</v>
      </c>
      <c r="B18" s="64">
        <f>VLOOKUP($A18,'Return Data'!$B$7:$R$2843,3,0)</f>
        <v>44315</v>
      </c>
      <c r="C18" s="65">
        <f>VLOOKUP($A18,'Return Data'!$B$7:$R$2843,4,0)</f>
        <v>2496.6743000000001</v>
      </c>
      <c r="D18" s="65">
        <f>VLOOKUP($A18,'Return Data'!$B$7:$R$2843,9,0)</f>
        <v>9.1826000000000008</v>
      </c>
      <c r="E18" s="66">
        <f t="shared" si="0"/>
        <v>6</v>
      </c>
      <c r="F18" s="65">
        <f>VLOOKUP($A18,'Return Data'!$B$7:$R$2843,10,0)</f>
        <v>4.5735000000000001</v>
      </c>
      <c r="G18" s="66">
        <f t="shared" si="1"/>
        <v>6</v>
      </c>
      <c r="H18" s="65">
        <f>VLOOKUP($A18,'Return Data'!$B$7:$R$2843,11,0)</f>
        <v>3.9087000000000001</v>
      </c>
      <c r="I18" s="66">
        <f t="shared" si="2"/>
        <v>10</v>
      </c>
      <c r="J18" s="65">
        <f>VLOOKUP($A18,'Return Data'!$B$7:$R$2843,12,0)</f>
        <v>4.9513999999999996</v>
      </c>
      <c r="K18" s="66">
        <f t="shared" si="3"/>
        <v>9</v>
      </c>
      <c r="L18" s="65">
        <f>VLOOKUP($A18,'Return Data'!$B$7:$R$2843,13,0)</f>
        <v>8.6562999999999999</v>
      </c>
      <c r="M18" s="66">
        <f t="shared" si="4"/>
        <v>11</v>
      </c>
      <c r="N18" s="65">
        <f>VLOOKUP($A18,'Return Data'!$B$7:$R$2843,17,0)</f>
        <v>9.1487999999999996</v>
      </c>
      <c r="O18" s="66">
        <f t="shared" si="5"/>
        <v>6</v>
      </c>
      <c r="P18" s="65">
        <f>VLOOKUP($A18,'Return Data'!$B$7:$R$2843,14,0)</f>
        <v>8.6689000000000007</v>
      </c>
      <c r="Q18" s="66">
        <f t="shared" si="8"/>
        <v>5</v>
      </c>
      <c r="R18" s="65">
        <f>VLOOKUP($A18,'Return Data'!$B$7:$R$2843,16,0)</f>
        <v>6.8803000000000001</v>
      </c>
      <c r="S18" s="67">
        <f t="shared" si="7"/>
        <v>16</v>
      </c>
    </row>
    <row r="19" spans="1:19" x14ac:dyDescent="0.3">
      <c r="A19" s="82" t="s">
        <v>636</v>
      </c>
      <c r="B19" s="64">
        <f>VLOOKUP($A19,'Return Data'!$B$7:$R$2843,3,0)</f>
        <v>44315</v>
      </c>
      <c r="C19" s="65">
        <f>VLOOKUP($A19,'Return Data'!$B$7:$R$2843,4,0)</f>
        <v>2916.6968000000002</v>
      </c>
      <c r="D19" s="65">
        <f>VLOOKUP($A19,'Return Data'!$B$7:$R$2843,9,0)</f>
        <v>7.9725999999999999</v>
      </c>
      <c r="E19" s="66">
        <f t="shared" si="0"/>
        <v>13</v>
      </c>
      <c r="F19" s="65">
        <f>VLOOKUP($A19,'Return Data'!$B$7:$R$2843,10,0)</f>
        <v>3.5838999999999999</v>
      </c>
      <c r="G19" s="66">
        <f t="shared" si="1"/>
        <v>12</v>
      </c>
      <c r="H19" s="65">
        <f>VLOOKUP($A19,'Return Data'!$B$7:$R$2843,11,0)</f>
        <v>3.8149999999999999</v>
      </c>
      <c r="I19" s="66">
        <f t="shared" si="2"/>
        <v>12</v>
      </c>
      <c r="J19" s="65">
        <f>VLOOKUP($A19,'Return Data'!$B$7:$R$2843,12,0)</f>
        <v>4.9367000000000001</v>
      </c>
      <c r="K19" s="66">
        <f t="shared" si="3"/>
        <v>11</v>
      </c>
      <c r="L19" s="65">
        <f>VLOOKUP($A19,'Return Data'!$B$7:$R$2843,13,0)</f>
        <v>8.0572999999999997</v>
      </c>
      <c r="M19" s="66">
        <f t="shared" si="4"/>
        <v>15</v>
      </c>
      <c r="N19" s="65">
        <f>VLOOKUP($A19,'Return Data'!$B$7:$R$2843,17,0)</f>
        <v>8.4517000000000007</v>
      </c>
      <c r="O19" s="66">
        <f t="shared" si="5"/>
        <v>13</v>
      </c>
      <c r="P19" s="65">
        <f>VLOOKUP($A19,'Return Data'!$B$7:$R$2843,14,0)</f>
        <v>8.3777000000000008</v>
      </c>
      <c r="Q19" s="66">
        <f t="shared" si="8"/>
        <v>8</v>
      </c>
      <c r="R19" s="65">
        <f>VLOOKUP($A19,'Return Data'!$B$7:$R$2843,16,0)</f>
        <v>8.1805000000000003</v>
      </c>
      <c r="S19" s="67">
        <f t="shared" si="7"/>
        <v>7</v>
      </c>
    </row>
    <row r="20" spans="1:19" x14ac:dyDescent="0.3">
      <c r="A20" s="82" t="s">
        <v>639</v>
      </c>
      <c r="B20" s="64">
        <f>VLOOKUP($A20,'Return Data'!$B$7:$R$2843,3,0)</f>
        <v>44315</v>
      </c>
      <c r="C20" s="65">
        <f>VLOOKUP($A20,'Return Data'!$B$7:$R$2843,4,0)</f>
        <v>57.173699999999997</v>
      </c>
      <c r="D20" s="65">
        <f>VLOOKUP($A20,'Return Data'!$B$7:$R$2843,9,0)</f>
        <v>7.1276999999999999</v>
      </c>
      <c r="E20" s="66">
        <f t="shared" si="0"/>
        <v>15</v>
      </c>
      <c r="F20" s="65">
        <f>VLOOKUP($A20,'Return Data'!$B$7:$R$2843,10,0)</f>
        <v>-8.0100000000000005E-2</v>
      </c>
      <c r="G20" s="66">
        <f t="shared" si="1"/>
        <v>20</v>
      </c>
      <c r="H20" s="65">
        <f>VLOOKUP($A20,'Return Data'!$B$7:$R$2843,11,0)</f>
        <v>1.6552</v>
      </c>
      <c r="I20" s="66">
        <f t="shared" si="2"/>
        <v>19</v>
      </c>
      <c r="J20" s="65">
        <f>VLOOKUP($A20,'Return Data'!$B$7:$R$2843,12,0)</f>
        <v>2.9529000000000001</v>
      </c>
      <c r="K20" s="66">
        <f t="shared" si="3"/>
        <v>19</v>
      </c>
      <c r="L20" s="65">
        <f>VLOOKUP($A20,'Return Data'!$B$7:$R$2843,13,0)</f>
        <v>8.5998999999999999</v>
      </c>
      <c r="M20" s="66">
        <f t="shared" si="4"/>
        <v>13</v>
      </c>
      <c r="N20" s="65">
        <f>VLOOKUP($A20,'Return Data'!$B$7:$R$2843,17,0)</f>
        <v>11.3033</v>
      </c>
      <c r="O20" s="66">
        <f t="shared" si="5"/>
        <v>1</v>
      </c>
      <c r="P20" s="65">
        <f>VLOOKUP($A20,'Return Data'!$B$7:$R$2843,14,0)</f>
        <v>9.9365000000000006</v>
      </c>
      <c r="Q20" s="66">
        <f t="shared" si="8"/>
        <v>1</v>
      </c>
      <c r="R20" s="65">
        <f>VLOOKUP($A20,'Return Data'!$B$7:$R$2843,16,0)</f>
        <v>7.5038999999999998</v>
      </c>
      <c r="S20" s="67">
        <f t="shared" si="7"/>
        <v>12</v>
      </c>
    </row>
    <row r="21" spans="1:19" x14ac:dyDescent="0.3">
      <c r="A21" s="116" t="s">
        <v>1789</v>
      </c>
      <c r="B21" s="64">
        <f>VLOOKUP($A21,'Return Data'!$B$7:$R$2843,3,0)</f>
        <v>44315</v>
      </c>
      <c r="C21" s="65">
        <f>VLOOKUP($A21,'Return Data'!$B$7:$R$2843,4,0)</f>
        <v>45.696899999999999</v>
      </c>
      <c r="D21" s="65">
        <f>VLOOKUP($A21,'Return Data'!$B$7:$R$2843,9,0)</f>
        <v>9.3316999999999997</v>
      </c>
      <c r="E21" s="66">
        <f t="shared" si="0"/>
        <v>5</v>
      </c>
      <c r="F21" s="65">
        <f>VLOOKUP($A21,'Return Data'!$B$7:$R$2843,10,0)</f>
        <v>5.4048999999999996</v>
      </c>
      <c r="G21" s="66">
        <f t="shared" si="1"/>
        <v>1</v>
      </c>
      <c r="H21" s="65">
        <f>VLOOKUP($A21,'Return Data'!$B$7:$R$2843,11,0)</f>
        <v>4.9668999999999999</v>
      </c>
      <c r="I21" s="66">
        <f t="shared" si="2"/>
        <v>2</v>
      </c>
      <c r="J21" s="65">
        <f>VLOOKUP($A21,'Return Data'!$B$7:$R$2843,12,0)</f>
        <v>6.4909999999999997</v>
      </c>
      <c r="K21" s="66">
        <f t="shared" si="3"/>
        <v>2</v>
      </c>
      <c r="L21" s="65">
        <f>VLOOKUP($A21,'Return Data'!$B$7:$R$2843,13,0)</f>
        <v>8.6525999999999996</v>
      </c>
      <c r="M21" s="66">
        <f t="shared" si="4"/>
        <v>12</v>
      </c>
      <c r="N21" s="65">
        <f>VLOOKUP($A21,'Return Data'!$B$7:$R$2843,17,0)</f>
        <v>7.7729999999999997</v>
      </c>
      <c r="O21" s="66">
        <f t="shared" si="5"/>
        <v>15</v>
      </c>
      <c r="P21" s="65">
        <f>VLOOKUP($A21,'Return Data'!$B$7:$R$2843,14,0)</f>
        <v>7.7972999999999999</v>
      </c>
      <c r="Q21" s="66">
        <f t="shared" si="8"/>
        <v>12</v>
      </c>
      <c r="R21" s="65">
        <f>VLOOKUP($A21,'Return Data'!$B$7:$R$2843,16,0)</f>
        <v>7.6410999999999998</v>
      </c>
      <c r="S21" s="67">
        <f t="shared" si="7"/>
        <v>11</v>
      </c>
    </row>
    <row r="22" spans="1:19" x14ac:dyDescent="0.3">
      <c r="A22" s="82" t="s">
        <v>640</v>
      </c>
      <c r="B22" s="64">
        <f>VLOOKUP($A22,'Return Data'!$B$7:$R$2843,3,0)</f>
        <v>44315</v>
      </c>
      <c r="C22" s="65">
        <f>VLOOKUP($A22,'Return Data'!$B$7:$R$2843,4,0)</f>
        <v>33.985399999999998</v>
      </c>
      <c r="D22" s="65">
        <f>VLOOKUP($A22,'Return Data'!$B$7:$R$2843,9,0)</f>
        <v>9.8341999999999992</v>
      </c>
      <c r="E22" s="66">
        <f t="shared" si="0"/>
        <v>3</v>
      </c>
      <c r="F22" s="65">
        <f>VLOOKUP($A22,'Return Data'!$B$7:$R$2843,10,0)</f>
        <v>4.9291</v>
      </c>
      <c r="G22" s="66">
        <f t="shared" si="1"/>
        <v>3</v>
      </c>
      <c r="H22" s="65">
        <f>VLOOKUP($A22,'Return Data'!$B$7:$R$2843,11,0)</f>
        <v>4.1548999999999996</v>
      </c>
      <c r="I22" s="66">
        <f t="shared" si="2"/>
        <v>6</v>
      </c>
      <c r="J22" s="65">
        <f>VLOOKUP($A22,'Return Data'!$B$7:$R$2843,12,0)</f>
        <v>5.2664999999999997</v>
      </c>
      <c r="K22" s="66">
        <f t="shared" si="3"/>
        <v>5</v>
      </c>
      <c r="L22" s="65">
        <f>VLOOKUP($A22,'Return Data'!$B$7:$R$2843,13,0)</f>
        <v>8.8905999999999992</v>
      </c>
      <c r="M22" s="66">
        <f t="shared" si="4"/>
        <v>8</v>
      </c>
      <c r="N22" s="65">
        <f>VLOOKUP($A22,'Return Data'!$B$7:$R$2843,17,0)</f>
        <v>8.7789999999999999</v>
      </c>
      <c r="O22" s="66">
        <f t="shared" si="5"/>
        <v>11</v>
      </c>
      <c r="P22" s="65">
        <f>VLOOKUP($A22,'Return Data'!$B$7:$R$2843,14,0)</f>
        <v>7.6357999999999997</v>
      </c>
      <c r="Q22" s="66">
        <f t="shared" si="8"/>
        <v>13</v>
      </c>
      <c r="R22" s="65">
        <f>VLOOKUP($A22,'Return Data'!$B$7:$R$2843,16,0)</f>
        <v>6.9301000000000004</v>
      </c>
      <c r="S22" s="67">
        <f t="shared" si="7"/>
        <v>15</v>
      </c>
    </row>
    <row r="23" spans="1:19" x14ac:dyDescent="0.3">
      <c r="A23" s="82" t="s">
        <v>643</v>
      </c>
      <c r="B23" s="64">
        <f>VLOOKUP($A23,'Return Data'!$B$7:$R$2843,3,0)</f>
        <v>44315</v>
      </c>
      <c r="C23" s="65">
        <f>VLOOKUP($A23,'Return Data'!$B$7:$R$2843,4,0)</f>
        <v>12.1632</v>
      </c>
      <c r="D23" s="65">
        <f>VLOOKUP($A23,'Return Data'!$B$7:$R$2843,9,0)</f>
        <v>8.8812999999999995</v>
      </c>
      <c r="E23" s="66">
        <f t="shared" si="0"/>
        <v>9</v>
      </c>
      <c r="F23" s="65">
        <f>VLOOKUP($A23,'Return Data'!$B$7:$R$2843,10,0)</f>
        <v>2.8100999999999998</v>
      </c>
      <c r="G23" s="66">
        <f t="shared" si="1"/>
        <v>17</v>
      </c>
      <c r="H23" s="65">
        <f>VLOOKUP($A23,'Return Data'!$B$7:$R$2843,11,0)</f>
        <v>3.1722999999999999</v>
      </c>
      <c r="I23" s="66">
        <f t="shared" si="2"/>
        <v>16</v>
      </c>
      <c r="J23" s="65">
        <f>VLOOKUP($A23,'Return Data'!$B$7:$R$2843,12,0)</f>
        <v>4.0129999999999999</v>
      </c>
      <c r="K23" s="66">
        <f t="shared" si="3"/>
        <v>17</v>
      </c>
      <c r="L23" s="65">
        <f>VLOOKUP($A23,'Return Data'!$B$7:$R$2843,13,0)</f>
        <v>7.8384</v>
      </c>
      <c r="M23" s="66">
        <f t="shared" si="4"/>
        <v>17</v>
      </c>
      <c r="N23" s="65">
        <f>VLOOKUP($A23,'Return Data'!$B$7:$R$2843,17,0)</f>
        <v>9.1043000000000003</v>
      </c>
      <c r="O23" s="66">
        <f t="shared" ref="O23:O27" si="10">RANK(N23,N$8:N$27,0)</f>
        <v>7</v>
      </c>
      <c r="P23" s="65"/>
      <c r="Q23" s="66"/>
      <c r="R23" s="65">
        <f>VLOOKUP($A23,'Return Data'!$B$7:$R$2843,16,0)</f>
        <v>9.1312999999999995</v>
      </c>
      <c r="S23" s="67">
        <f t="shared" si="7"/>
        <v>4</v>
      </c>
    </row>
    <row r="24" spans="1:19" x14ac:dyDescent="0.3">
      <c r="A24" s="82" t="s">
        <v>644</v>
      </c>
      <c r="B24" s="64">
        <f>VLOOKUP($A24,'Return Data'!$B$7:$R$2843,3,0)</f>
        <v>44315</v>
      </c>
      <c r="C24" s="65">
        <f>VLOOKUP($A24,'Return Data'!$B$7:$R$2843,4,0)</f>
        <v>31.491700000000002</v>
      </c>
      <c r="D24" s="65">
        <f>VLOOKUP($A24,'Return Data'!$B$7:$R$2843,9,0)</f>
        <v>9.0791000000000004</v>
      </c>
      <c r="E24" s="66">
        <f t="shared" si="0"/>
        <v>7</v>
      </c>
      <c r="F24" s="65">
        <f>VLOOKUP($A24,'Return Data'!$B$7:$R$2843,10,0)</f>
        <v>5.2678000000000003</v>
      </c>
      <c r="G24" s="66">
        <f t="shared" si="1"/>
        <v>2</v>
      </c>
      <c r="H24" s="65">
        <f>VLOOKUP($A24,'Return Data'!$B$7:$R$2843,11,0)</f>
        <v>4.4825999999999997</v>
      </c>
      <c r="I24" s="66">
        <f t="shared" si="2"/>
        <v>4</v>
      </c>
      <c r="J24" s="65">
        <f>VLOOKUP($A24,'Return Data'!$B$7:$R$2843,12,0)</f>
        <v>5.1931000000000003</v>
      </c>
      <c r="K24" s="66">
        <f t="shared" si="3"/>
        <v>6</v>
      </c>
      <c r="L24" s="65">
        <f>VLOOKUP($A24,'Return Data'!$B$7:$R$2843,13,0)</f>
        <v>8.8028999999999993</v>
      </c>
      <c r="M24" s="66">
        <f t="shared" si="4"/>
        <v>9</v>
      </c>
      <c r="N24" s="65">
        <f>VLOOKUP($A24,'Return Data'!$B$7:$R$2843,17,0)</f>
        <v>10.058199999999999</v>
      </c>
      <c r="O24" s="66">
        <f t="shared" si="10"/>
        <v>3</v>
      </c>
      <c r="P24" s="65">
        <f>VLOOKUP($A24,'Return Data'!$B$7:$R$2843,14,0)</f>
        <v>9.3230000000000004</v>
      </c>
      <c r="Q24" s="66">
        <f t="shared" ref="Q24" si="11">RANK(P24,P$8:P$27,0)</f>
        <v>2</v>
      </c>
      <c r="R24" s="65">
        <f>VLOOKUP($A24,'Return Data'!$B$7:$R$2843,16,0)</f>
        <v>7.2728999999999999</v>
      </c>
      <c r="S24" s="67">
        <f t="shared" si="7"/>
        <v>14</v>
      </c>
    </row>
    <row r="25" spans="1:19" x14ac:dyDescent="0.3">
      <c r="A25" s="82" t="s">
        <v>647</v>
      </c>
      <c r="B25" s="64">
        <f>VLOOKUP($A25,'Return Data'!$B$7:$R$2843,3,0)</f>
        <v>44315</v>
      </c>
      <c r="C25" s="65">
        <f>VLOOKUP($A25,'Return Data'!$B$7:$R$2843,4,0)</f>
        <v>192.02520000000001</v>
      </c>
      <c r="D25" s="65">
        <f>VLOOKUP($A25,'Return Data'!$B$7:$R$2843,9,0)</f>
        <v>0</v>
      </c>
      <c r="E25" s="66">
        <f t="shared" si="0"/>
        <v>20</v>
      </c>
      <c r="F25" s="65">
        <f>VLOOKUP($A25,'Return Data'!$B$7:$R$2843,10,0)</f>
        <v>0</v>
      </c>
      <c r="G25" s="66">
        <f t="shared" si="1"/>
        <v>19</v>
      </c>
      <c r="H25" s="65">
        <f>VLOOKUP($A25,'Return Data'!$B$7:$R$2843,11,0)</f>
        <v>0</v>
      </c>
      <c r="I25" s="66">
        <f t="shared" si="2"/>
        <v>20</v>
      </c>
      <c r="J25" s="65">
        <f>VLOOKUP($A25,'Return Data'!$B$7:$R$2843,12,0)</f>
        <v>-0.6905</v>
      </c>
      <c r="K25" s="66">
        <f t="shared" si="3"/>
        <v>20</v>
      </c>
      <c r="L25" s="65">
        <f>VLOOKUP($A25,'Return Data'!$B$7:$R$2843,13,0)</f>
        <v>-15.1547</v>
      </c>
      <c r="M25" s="66">
        <f t="shared" si="4"/>
        <v>20</v>
      </c>
      <c r="N25" s="65"/>
      <c r="O25" s="66"/>
      <c r="P25" s="65"/>
      <c r="Q25" s="66"/>
      <c r="R25" s="65">
        <f>VLOOKUP($A25,'Return Data'!$B$7:$R$2843,16,0)</f>
        <v>-11.67</v>
      </c>
      <c r="S25" s="67">
        <f t="shared" si="7"/>
        <v>20</v>
      </c>
    </row>
    <row r="26" spans="1:19" x14ac:dyDescent="0.3">
      <c r="A26" s="82" t="s">
        <v>649</v>
      </c>
      <c r="B26" s="64">
        <f>VLOOKUP($A26,'Return Data'!$B$7:$R$2843,3,0)</f>
        <v>44315</v>
      </c>
      <c r="C26" s="65">
        <f>VLOOKUP($A26,'Return Data'!$B$7:$R$2843,4,0)</f>
        <v>12.1014</v>
      </c>
      <c r="D26" s="65">
        <f>VLOOKUP($A26,'Return Data'!$B$7:$R$2843,9,0)</f>
        <v>10.598100000000001</v>
      </c>
      <c r="E26" s="66">
        <f t="shared" si="0"/>
        <v>1</v>
      </c>
      <c r="F26" s="65">
        <f>VLOOKUP($A26,'Return Data'!$B$7:$R$2843,10,0)</f>
        <v>3.2429999999999999</v>
      </c>
      <c r="G26" s="66">
        <f t="shared" si="1"/>
        <v>13</v>
      </c>
      <c r="H26" s="65">
        <f>VLOOKUP($A26,'Return Data'!$B$7:$R$2843,11,0)</f>
        <v>3.2810999999999999</v>
      </c>
      <c r="I26" s="66">
        <f t="shared" si="2"/>
        <v>15</v>
      </c>
      <c r="J26" s="65">
        <f>VLOOKUP($A26,'Return Data'!$B$7:$R$2843,12,0)</f>
        <v>4.3550000000000004</v>
      </c>
      <c r="K26" s="66">
        <f t="shared" si="3"/>
        <v>15</v>
      </c>
      <c r="L26" s="65">
        <f>VLOOKUP($A26,'Return Data'!$B$7:$R$2843,13,0)</f>
        <v>8.6828000000000003</v>
      </c>
      <c r="M26" s="66">
        <f t="shared" si="4"/>
        <v>10</v>
      </c>
      <c r="N26" s="65">
        <f>VLOOKUP($A26,'Return Data'!$B$7:$R$2843,17,0)</f>
        <v>6.4714999999999998</v>
      </c>
      <c r="O26" s="66">
        <f t="shared" si="10"/>
        <v>17</v>
      </c>
      <c r="P26" s="65"/>
      <c r="Q26" s="66"/>
      <c r="R26" s="65">
        <f>VLOOKUP($A26,'Return Data'!$B$7:$R$2843,16,0)</f>
        <v>6.7228000000000003</v>
      </c>
      <c r="S26" s="67">
        <f t="shared" si="7"/>
        <v>17</v>
      </c>
    </row>
    <row r="27" spans="1:19" x14ac:dyDescent="0.3">
      <c r="A27" s="82" t="s">
        <v>651</v>
      </c>
      <c r="B27" s="64">
        <f>VLOOKUP($A27,'Return Data'!$B$7:$R$2843,3,0)</f>
        <v>44315</v>
      </c>
      <c r="C27" s="65">
        <f>VLOOKUP($A27,'Return Data'!$B$7:$R$2843,4,0)</f>
        <v>12.7837</v>
      </c>
      <c r="D27" s="65">
        <f>VLOOKUP($A27,'Return Data'!$B$7:$R$2843,9,0)</f>
        <v>8.7965999999999998</v>
      </c>
      <c r="E27" s="66">
        <f t="shared" si="0"/>
        <v>12</v>
      </c>
      <c r="F27" s="65">
        <f>VLOOKUP($A27,'Return Data'!$B$7:$R$2843,10,0)</f>
        <v>3.5910000000000002</v>
      </c>
      <c r="G27" s="66">
        <f t="shared" si="1"/>
        <v>11</v>
      </c>
      <c r="H27" s="65">
        <f>VLOOKUP($A27,'Return Data'!$B$7:$R$2843,11,0)</f>
        <v>3.6011000000000002</v>
      </c>
      <c r="I27" s="66">
        <f t="shared" si="2"/>
        <v>14</v>
      </c>
      <c r="J27" s="65">
        <f>VLOOKUP($A27,'Return Data'!$B$7:$R$2843,12,0)</f>
        <v>4.7774999999999999</v>
      </c>
      <c r="K27" s="66">
        <f t="shared" si="3"/>
        <v>12</v>
      </c>
      <c r="L27" s="65">
        <f>VLOOKUP($A27,'Return Data'!$B$7:$R$2843,13,0)</f>
        <v>9.0648</v>
      </c>
      <c r="M27" s="66">
        <f t="shared" si="4"/>
        <v>6</v>
      </c>
      <c r="N27" s="65">
        <f>VLOOKUP($A27,'Return Data'!$B$7:$R$2843,17,0)</f>
        <v>10.0909</v>
      </c>
      <c r="O27" s="66">
        <f t="shared" si="10"/>
        <v>2</v>
      </c>
      <c r="P27" s="65"/>
      <c r="Q27" s="66"/>
      <c r="R27" s="65">
        <f>VLOOKUP($A27,'Return Data'!$B$7:$R$2843,16,0)</f>
        <v>9.4271999999999991</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7.8555700000000002</v>
      </c>
      <c r="E29" s="88"/>
      <c r="F29" s="89">
        <f>AVERAGE(F8:F27)</f>
        <v>3.4653149999999995</v>
      </c>
      <c r="G29" s="88"/>
      <c r="H29" s="89">
        <f>AVERAGE(H8:H27)</f>
        <v>3.6096249999999999</v>
      </c>
      <c r="I29" s="88"/>
      <c r="J29" s="89">
        <f>AVERAGE(J8:J27)</f>
        <v>4.6188200000000004</v>
      </c>
      <c r="K29" s="88"/>
      <c r="L29" s="89">
        <f>AVERAGE(L8:L27)</f>
        <v>7.149890000000001</v>
      </c>
      <c r="M29" s="88"/>
      <c r="N29" s="89">
        <f>AVERAGE(N8:N27)</f>
        <v>8.0674578947368403</v>
      </c>
      <c r="O29" s="88"/>
      <c r="P29" s="89">
        <f>AVERAGE(P8:P27)</f>
        <v>7.7960466666666663</v>
      </c>
      <c r="Q29" s="88"/>
      <c r="R29" s="89">
        <f>AVERAGE(R8:R27)</f>
        <v>6.8507949999999997</v>
      </c>
      <c r="S29" s="90"/>
    </row>
    <row r="30" spans="1:19" x14ac:dyDescent="0.3">
      <c r="A30" s="87" t="s">
        <v>28</v>
      </c>
      <c r="B30" s="88"/>
      <c r="C30" s="88"/>
      <c r="D30" s="89">
        <f>MIN(D8:D27)</f>
        <v>0</v>
      </c>
      <c r="E30" s="88"/>
      <c r="F30" s="89">
        <f>MIN(F8:F27)</f>
        <v>-8.0100000000000005E-2</v>
      </c>
      <c r="G30" s="88"/>
      <c r="H30" s="89">
        <f>MIN(H8:H27)</f>
        <v>0</v>
      </c>
      <c r="I30" s="88"/>
      <c r="J30" s="89">
        <f>MIN(J8:J27)</f>
        <v>-0.6905</v>
      </c>
      <c r="K30" s="88"/>
      <c r="L30" s="89">
        <f>MIN(L8:L27)</f>
        <v>-15.1547</v>
      </c>
      <c r="M30" s="88"/>
      <c r="N30" s="89">
        <f>MIN(N8:N27)</f>
        <v>-3.1196999999999999</v>
      </c>
      <c r="O30" s="88"/>
      <c r="P30" s="89">
        <f>MIN(P8:P27)</f>
        <v>0.1963</v>
      </c>
      <c r="Q30" s="88"/>
      <c r="R30" s="89">
        <f>MIN(R8:R27)</f>
        <v>-11.67</v>
      </c>
      <c r="S30" s="90"/>
    </row>
    <row r="31" spans="1:19" ht="15" thickBot="1" x14ac:dyDescent="0.35">
      <c r="A31" s="91" t="s">
        <v>29</v>
      </c>
      <c r="B31" s="92"/>
      <c r="C31" s="92"/>
      <c r="D31" s="93">
        <f>MAX(D8:D27)</f>
        <v>10.598100000000001</v>
      </c>
      <c r="E31" s="92"/>
      <c r="F31" s="93">
        <f>MAX(F8:F27)</f>
        <v>5.4048999999999996</v>
      </c>
      <c r="G31" s="92"/>
      <c r="H31" s="93">
        <f>MAX(H8:H27)</f>
        <v>5.0670999999999999</v>
      </c>
      <c r="I31" s="92"/>
      <c r="J31" s="93">
        <f>MAX(J8:J27)</f>
        <v>6.7602000000000002</v>
      </c>
      <c r="K31" s="92"/>
      <c r="L31" s="93">
        <f>MAX(L8:L27)</f>
        <v>10.3651</v>
      </c>
      <c r="M31" s="92"/>
      <c r="N31" s="93">
        <f>MAX(N8:N27)</f>
        <v>11.3033</v>
      </c>
      <c r="O31" s="92"/>
      <c r="P31" s="93">
        <f>MAX(P8:P27)</f>
        <v>9.9365000000000006</v>
      </c>
      <c r="Q31" s="92"/>
      <c r="R31" s="93">
        <f>MAX(R8:R27)</f>
        <v>9.7202999999999999</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954</v>
      </c>
      <c r="B8" s="64">
        <f>VLOOKUP($A8,'Return Data'!$B$7:$R$2843,3,0)</f>
        <v>44315</v>
      </c>
      <c r="C8" s="65">
        <f>VLOOKUP($A8,'Return Data'!$B$7:$R$2843,4,0)</f>
        <v>284.13</v>
      </c>
      <c r="D8" s="65">
        <f>VLOOKUP($A8,'Return Data'!$B$7:$R$2843,10,0)</f>
        <v>8.6372999999999998</v>
      </c>
      <c r="E8" s="66">
        <f>RANK(D8,D$8:D$36,0)</f>
        <v>15</v>
      </c>
      <c r="F8" s="65">
        <f>VLOOKUP($A8,'Return Data'!$B$7:$R$2843,11,0)</f>
        <v>28.571400000000001</v>
      </c>
      <c r="G8" s="66">
        <f>RANK(F8,F$8:F$36,0)</f>
        <v>8</v>
      </c>
      <c r="H8" s="65">
        <f>VLOOKUP($A8,'Return Data'!$B$7:$R$2843,12,0)</f>
        <v>34.1755</v>
      </c>
      <c r="I8" s="66">
        <f>RANK(H8,H$8:H$36,0)</f>
        <v>8</v>
      </c>
      <c r="J8" s="65">
        <f>VLOOKUP($A8,'Return Data'!$B$7:$R$2843,13,0)</f>
        <v>55.1267</v>
      </c>
      <c r="K8" s="66">
        <f>RANK(J8,J$8:J$36,0)</f>
        <v>5</v>
      </c>
      <c r="L8" s="65">
        <f>VLOOKUP($A8,'Return Data'!$B$7:$R$2843,17,0)</f>
        <v>12.008800000000001</v>
      </c>
      <c r="M8" s="66">
        <f>RANK(L8,L$8:L$36,0)</f>
        <v>21</v>
      </c>
      <c r="N8" s="65">
        <f>VLOOKUP($A8,'Return Data'!$B$7:$R$2843,14,0)</f>
        <v>9.0305999999999997</v>
      </c>
      <c r="O8" s="66">
        <f>RANK(N8,N$8:N$36,0)</f>
        <v>21</v>
      </c>
      <c r="P8" s="65">
        <f>VLOOKUP($A8,'Return Data'!$B$7:$R$2843,15,0)</f>
        <v>12.3241</v>
      </c>
      <c r="Q8" s="66">
        <f>RANK(P8,P$8:P$36,0)</f>
        <v>15</v>
      </c>
      <c r="R8" s="65">
        <f>VLOOKUP($A8,'Return Data'!$B$7:$R$2843,16,0)</f>
        <v>19.625900000000001</v>
      </c>
      <c r="S8" s="67">
        <f>RANK(R8,R$8:R$36,0)</f>
        <v>4</v>
      </c>
    </row>
    <row r="9" spans="1:20" x14ac:dyDescent="0.3">
      <c r="A9" s="63" t="s">
        <v>957</v>
      </c>
      <c r="B9" s="64">
        <f>VLOOKUP($A9,'Return Data'!$B$7:$R$2843,3,0)</f>
        <v>44315</v>
      </c>
      <c r="C9" s="65">
        <f>VLOOKUP($A9,'Return Data'!$B$7:$R$2843,4,0)</f>
        <v>39.42</v>
      </c>
      <c r="D9" s="65">
        <f>VLOOKUP($A9,'Return Data'!$B$7:$R$2843,10,0)</f>
        <v>8.0888000000000009</v>
      </c>
      <c r="E9" s="66">
        <f t="shared" ref="E9:E36" si="0">RANK(D9,D$8:D$36,0)</f>
        <v>21</v>
      </c>
      <c r="F9" s="65">
        <f>VLOOKUP($A9,'Return Data'!$B$7:$R$2843,11,0)</f>
        <v>22.5365</v>
      </c>
      <c r="G9" s="66">
        <f t="shared" ref="G9:G36" si="1">RANK(F9,F$8:F$36,0)</f>
        <v>24</v>
      </c>
      <c r="H9" s="65">
        <f>VLOOKUP($A9,'Return Data'!$B$7:$R$2843,12,0)</f>
        <v>29.927499999999998</v>
      </c>
      <c r="I9" s="66">
        <f t="shared" ref="I9:I36" si="2">RANK(H9,H$8:H$36,0)</f>
        <v>22</v>
      </c>
      <c r="J9" s="65">
        <f>VLOOKUP($A9,'Return Data'!$B$7:$R$2843,13,0)</f>
        <v>42.567799999999998</v>
      </c>
      <c r="K9" s="66">
        <f t="shared" ref="K9:K36" si="3">RANK(J9,J$8:J$36,0)</f>
        <v>27</v>
      </c>
      <c r="L9" s="65">
        <f>VLOOKUP($A9,'Return Data'!$B$7:$R$2843,17,0)</f>
        <v>17.0959</v>
      </c>
      <c r="M9" s="66">
        <f t="shared" ref="M9:M36" si="4">RANK(L9,L$8:L$36,0)</f>
        <v>2</v>
      </c>
      <c r="N9" s="65">
        <f>VLOOKUP($A9,'Return Data'!$B$7:$R$2843,14,0)</f>
        <v>14.676299999999999</v>
      </c>
      <c r="O9" s="66">
        <f t="shared" ref="O9:O36" si="5">RANK(N9,N$8:N$36,0)</f>
        <v>2</v>
      </c>
      <c r="P9" s="65">
        <f>VLOOKUP($A9,'Return Data'!$B$7:$R$2843,15,0)</f>
        <v>15.951499999999999</v>
      </c>
      <c r="Q9" s="66">
        <f t="shared" ref="Q9:Q36" si="6">RANK(P9,P$8:P$36,0)</f>
        <v>2</v>
      </c>
      <c r="R9" s="65">
        <f>VLOOKUP($A9,'Return Data'!$B$7:$R$2843,16,0)</f>
        <v>12.881500000000001</v>
      </c>
      <c r="S9" s="67">
        <f t="shared" ref="S9:S36" si="7">RANK(R9,R$8:R$36,0)</f>
        <v>16</v>
      </c>
    </row>
    <row r="10" spans="1:20" x14ac:dyDescent="0.3">
      <c r="A10" s="63" t="s">
        <v>958</v>
      </c>
      <c r="B10" s="64">
        <f>VLOOKUP($A10,'Return Data'!$B$7:$R$2843,3,0)</f>
        <v>44315</v>
      </c>
      <c r="C10" s="65">
        <f>VLOOKUP($A10,'Return Data'!$B$7:$R$2843,4,0)</f>
        <v>18.8</v>
      </c>
      <c r="D10" s="65">
        <f>VLOOKUP($A10,'Return Data'!$B$7:$R$2843,10,0)</f>
        <v>9.1753999999999998</v>
      </c>
      <c r="E10" s="66">
        <f t="shared" si="0"/>
        <v>11</v>
      </c>
      <c r="F10" s="65">
        <f>VLOOKUP($A10,'Return Data'!$B$7:$R$2843,11,0)</f>
        <v>26.941299999999998</v>
      </c>
      <c r="G10" s="66">
        <f t="shared" si="1"/>
        <v>11</v>
      </c>
      <c r="H10" s="65">
        <f>VLOOKUP($A10,'Return Data'!$B$7:$R$2843,12,0)</f>
        <v>30.555599999999998</v>
      </c>
      <c r="I10" s="66">
        <f t="shared" si="2"/>
        <v>18</v>
      </c>
      <c r="J10" s="65">
        <f>VLOOKUP($A10,'Return Data'!$B$7:$R$2843,13,0)</f>
        <v>48.499200000000002</v>
      </c>
      <c r="K10" s="66">
        <f t="shared" si="3"/>
        <v>20</v>
      </c>
      <c r="L10" s="65">
        <f>VLOOKUP($A10,'Return Data'!$B$7:$R$2843,17,0)</f>
        <v>13.3203</v>
      </c>
      <c r="M10" s="66">
        <f t="shared" si="4"/>
        <v>13</v>
      </c>
      <c r="N10" s="65">
        <f>VLOOKUP($A10,'Return Data'!$B$7:$R$2843,14,0)</f>
        <v>10.691700000000001</v>
      </c>
      <c r="O10" s="66">
        <f t="shared" si="5"/>
        <v>9</v>
      </c>
      <c r="P10" s="65">
        <f>VLOOKUP($A10,'Return Data'!$B$7:$R$2843,15,0)</f>
        <v>12.780900000000001</v>
      </c>
      <c r="Q10" s="66">
        <f t="shared" si="6"/>
        <v>11</v>
      </c>
      <c r="R10" s="65">
        <f>VLOOKUP($A10,'Return Data'!$B$7:$R$2843,16,0)</f>
        <v>5.9848999999999997</v>
      </c>
      <c r="S10" s="67">
        <f t="shared" si="7"/>
        <v>29</v>
      </c>
    </row>
    <row r="11" spans="1:20" x14ac:dyDescent="0.3">
      <c r="A11" s="63" t="s">
        <v>960</v>
      </c>
      <c r="B11" s="64">
        <f>VLOOKUP($A11,'Return Data'!$B$7:$R$2843,3,0)</f>
        <v>44315</v>
      </c>
      <c r="C11" s="65">
        <f>VLOOKUP($A11,'Return Data'!$B$7:$R$2843,4,0)</f>
        <v>119.83</v>
      </c>
      <c r="D11" s="65">
        <f>VLOOKUP($A11,'Return Data'!$B$7:$R$2843,10,0)</f>
        <v>7.6833</v>
      </c>
      <c r="E11" s="66">
        <f t="shared" si="0"/>
        <v>23</v>
      </c>
      <c r="F11" s="65">
        <f>VLOOKUP($A11,'Return Data'!$B$7:$R$2843,11,0)</f>
        <v>23.945</v>
      </c>
      <c r="G11" s="66">
        <f t="shared" si="1"/>
        <v>21</v>
      </c>
      <c r="H11" s="65">
        <f>VLOOKUP($A11,'Return Data'!$B$7:$R$2843,12,0)</f>
        <v>28.462700000000002</v>
      </c>
      <c r="I11" s="66">
        <f t="shared" si="2"/>
        <v>24</v>
      </c>
      <c r="J11" s="65">
        <f>VLOOKUP($A11,'Return Data'!$B$7:$R$2843,13,0)</f>
        <v>45.460099999999997</v>
      </c>
      <c r="K11" s="66">
        <f t="shared" si="3"/>
        <v>23</v>
      </c>
      <c r="L11" s="65">
        <f>VLOOKUP($A11,'Return Data'!$B$7:$R$2843,17,0)</f>
        <v>16.396799999999999</v>
      </c>
      <c r="M11" s="66">
        <f t="shared" si="4"/>
        <v>3</v>
      </c>
      <c r="N11" s="65">
        <f>VLOOKUP($A11,'Return Data'!$B$7:$R$2843,14,0)</f>
        <v>12.163500000000001</v>
      </c>
      <c r="O11" s="66">
        <f t="shared" si="5"/>
        <v>3</v>
      </c>
      <c r="P11" s="65">
        <f>VLOOKUP($A11,'Return Data'!$B$7:$R$2843,15,0)</f>
        <v>12.664999999999999</v>
      </c>
      <c r="Q11" s="66">
        <f t="shared" si="6"/>
        <v>14</v>
      </c>
      <c r="R11" s="65">
        <f>VLOOKUP($A11,'Return Data'!$B$7:$R$2843,16,0)</f>
        <v>16.129300000000001</v>
      </c>
      <c r="S11" s="67">
        <f t="shared" si="7"/>
        <v>9</v>
      </c>
    </row>
    <row r="12" spans="1:20" x14ac:dyDescent="0.3">
      <c r="A12" s="63" t="s">
        <v>963</v>
      </c>
      <c r="B12" s="64">
        <f>VLOOKUP($A12,'Return Data'!$B$7:$R$2843,3,0)</f>
        <v>44315</v>
      </c>
      <c r="C12" s="65">
        <f>VLOOKUP($A12,'Return Data'!$B$7:$R$2843,4,0)</f>
        <v>35.58</v>
      </c>
      <c r="D12" s="65">
        <f>VLOOKUP($A12,'Return Data'!$B$7:$R$2843,10,0)</f>
        <v>8.7408000000000001</v>
      </c>
      <c r="E12" s="66">
        <f t="shared" si="0"/>
        <v>14</v>
      </c>
      <c r="F12" s="65">
        <f>VLOOKUP($A12,'Return Data'!$B$7:$R$2843,11,0)</f>
        <v>25.813300000000002</v>
      </c>
      <c r="G12" s="66">
        <f t="shared" si="1"/>
        <v>15</v>
      </c>
      <c r="H12" s="65">
        <f>VLOOKUP($A12,'Return Data'!$B$7:$R$2843,12,0)</f>
        <v>33.009300000000003</v>
      </c>
      <c r="I12" s="66">
        <f t="shared" si="2"/>
        <v>13</v>
      </c>
      <c r="J12" s="65">
        <f>VLOOKUP($A12,'Return Data'!$B$7:$R$2843,13,0)</f>
        <v>50.126600000000003</v>
      </c>
      <c r="K12" s="66">
        <f t="shared" si="3"/>
        <v>15</v>
      </c>
      <c r="L12" s="65">
        <f>VLOOKUP($A12,'Return Data'!$B$7:$R$2843,17,0)</f>
        <v>19.636299999999999</v>
      </c>
      <c r="M12" s="66">
        <f t="shared" si="4"/>
        <v>1</v>
      </c>
      <c r="N12" s="65">
        <f>VLOOKUP($A12,'Return Data'!$B$7:$R$2843,14,0)</f>
        <v>15.4245</v>
      </c>
      <c r="O12" s="66">
        <f t="shared" si="5"/>
        <v>1</v>
      </c>
      <c r="P12" s="65">
        <f>VLOOKUP($A12,'Return Data'!$B$7:$R$2843,15,0)</f>
        <v>16.224799999999998</v>
      </c>
      <c r="Q12" s="66">
        <f t="shared" si="6"/>
        <v>1</v>
      </c>
      <c r="R12" s="65">
        <f>VLOOKUP($A12,'Return Data'!$B$7:$R$2843,16,0)</f>
        <v>12.595499999999999</v>
      </c>
      <c r="S12" s="67">
        <f t="shared" si="7"/>
        <v>17</v>
      </c>
    </row>
    <row r="13" spans="1:20" x14ac:dyDescent="0.3">
      <c r="A13" s="63" t="s">
        <v>965</v>
      </c>
      <c r="B13" s="64">
        <f>VLOOKUP($A13,'Return Data'!$B$7:$R$2843,3,0)</f>
        <v>44315</v>
      </c>
      <c r="C13" s="65">
        <f>VLOOKUP($A13,'Return Data'!$B$7:$R$2843,4,0)</f>
        <v>255.57599999999999</v>
      </c>
      <c r="D13" s="65">
        <f>VLOOKUP($A13,'Return Data'!$B$7:$R$2843,10,0)</f>
        <v>6.9226000000000001</v>
      </c>
      <c r="E13" s="66">
        <f t="shared" si="0"/>
        <v>25</v>
      </c>
      <c r="F13" s="65">
        <f>VLOOKUP($A13,'Return Data'!$B$7:$R$2843,11,0)</f>
        <v>23.478000000000002</v>
      </c>
      <c r="G13" s="66">
        <f t="shared" si="1"/>
        <v>23</v>
      </c>
      <c r="H13" s="65">
        <f>VLOOKUP($A13,'Return Data'!$B$7:$R$2843,12,0)</f>
        <v>29.5762</v>
      </c>
      <c r="I13" s="66">
        <f t="shared" si="2"/>
        <v>23</v>
      </c>
      <c r="J13" s="65">
        <f>VLOOKUP($A13,'Return Data'!$B$7:$R$2843,13,0)</f>
        <v>48.163400000000003</v>
      </c>
      <c r="K13" s="66">
        <f t="shared" si="3"/>
        <v>22</v>
      </c>
      <c r="L13" s="65">
        <f>VLOOKUP($A13,'Return Data'!$B$7:$R$2843,17,0)</f>
        <v>10.899699999999999</v>
      </c>
      <c r="M13" s="66">
        <f t="shared" si="4"/>
        <v>24</v>
      </c>
      <c r="N13" s="65">
        <f>VLOOKUP($A13,'Return Data'!$B$7:$R$2843,14,0)</f>
        <v>7.9408000000000003</v>
      </c>
      <c r="O13" s="66">
        <f t="shared" si="5"/>
        <v>25</v>
      </c>
      <c r="P13" s="65">
        <f>VLOOKUP($A13,'Return Data'!$B$7:$R$2843,15,0)</f>
        <v>11.151300000000001</v>
      </c>
      <c r="Q13" s="66">
        <f t="shared" si="6"/>
        <v>25</v>
      </c>
      <c r="R13" s="65">
        <f>VLOOKUP($A13,'Return Data'!$B$7:$R$2843,16,0)</f>
        <v>19.549099999999999</v>
      </c>
      <c r="S13" s="67">
        <f t="shared" si="7"/>
        <v>6</v>
      </c>
    </row>
    <row r="14" spans="1:20" x14ac:dyDescent="0.3">
      <c r="A14" s="63" t="s">
        <v>966</v>
      </c>
      <c r="B14" s="64">
        <f>VLOOKUP($A14,'Return Data'!$B$7:$R$2843,3,0)</f>
        <v>44315</v>
      </c>
      <c r="C14" s="65">
        <f>VLOOKUP($A14,'Return Data'!$B$7:$R$2843,4,0)</f>
        <v>46.44</v>
      </c>
      <c r="D14" s="65">
        <f>VLOOKUP($A14,'Return Data'!$B$7:$R$2843,10,0)</f>
        <v>8.1006</v>
      </c>
      <c r="E14" s="66">
        <f t="shared" si="0"/>
        <v>20</v>
      </c>
      <c r="F14" s="65">
        <f>VLOOKUP($A14,'Return Data'!$B$7:$R$2843,11,0)</f>
        <v>24.0716</v>
      </c>
      <c r="G14" s="66">
        <f t="shared" si="1"/>
        <v>19</v>
      </c>
      <c r="H14" s="65">
        <f>VLOOKUP($A14,'Return Data'!$B$7:$R$2843,12,0)</f>
        <v>30.5595</v>
      </c>
      <c r="I14" s="66">
        <f t="shared" si="2"/>
        <v>17</v>
      </c>
      <c r="J14" s="65">
        <f>VLOOKUP($A14,'Return Data'!$B$7:$R$2843,13,0)</f>
        <v>50.926200000000001</v>
      </c>
      <c r="K14" s="66">
        <f t="shared" si="3"/>
        <v>13</v>
      </c>
      <c r="L14" s="65">
        <f>VLOOKUP($A14,'Return Data'!$B$7:$R$2843,17,0)</f>
        <v>13.956799999999999</v>
      </c>
      <c r="M14" s="66">
        <f t="shared" si="4"/>
        <v>9</v>
      </c>
      <c r="N14" s="65">
        <f>VLOOKUP($A14,'Return Data'!$B$7:$R$2843,14,0)</f>
        <v>10.737399999999999</v>
      </c>
      <c r="O14" s="66">
        <f t="shared" si="5"/>
        <v>8</v>
      </c>
      <c r="P14" s="65">
        <f>VLOOKUP($A14,'Return Data'!$B$7:$R$2843,15,0)</f>
        <v>13.672800000000001</v>
      </c>
      <c r="Q14" s="66">
        <f t="shared" si="6"/>
        <v>6</v>
      </c>
      <c r="R14" s="65">
        <f>VLOOKUP($A14,'Return Data'!$B$7:$R$2843,16,0)</f>
        <v>13.7113</v>
      </c>
      <c r="S14" s="67">
        <f t="shared" si="7"/>
        <v>14</v>
      </c>
    </row>
    <row r="15" spans="1:20" x14ac:dyDescent="0.3">
      <c r="A15" s="63" t="s">
        <v>968</v>
      </c>
      <c r="B15" s="64">
        <f>VLOOKUP($A15,'Return Data'!$B$7:$R$2843,3,0)</f>
        <v>44315</v>
      </c>
      <c r="C15" s="65">
        <f>VLOOKUP($A15,'Return Data'!$B$7:$R$2843,4,0)</f>
        <v>29.200099999999999</v>
      </c>
      <c r="D15" s="65">
        <f>VLOOKUP($A15,'Return Data'!$B$7:$R$2843,10,0)</f>
        <v>9.5223999999999993</v>
      </c>
      <c r="E15" s="66">
        <f t="shared" si="0"/>
        <v>9</v>
      </c>
      <c r="F15" s="65">
        <f>VLOOKUP($A15,'Return Data'!$B$7:$R$2843,11,0)</f>
        <v>27.488</v>
      </c>
      <c r="G15" s="66">
        <f t="shared" si="1"/>
        <v>10</v>
      </c>
      <c r="H15" s="65">
        <f>VLOOKUP($A15,'Return Data'!$B$7:$R$2843,12,0)</f>
        <v>30.9316</v>
      </c>
      <c r="I15" s="66">
        <f t="shared" si="2"/>
        <v>16</v>
      </c>
      <c r="J15" s="65">
        <f>VLOOKUP($A15,'Return Data'!$B$7:$R$2843,13,0)</f>
        <v>52.134599999999999</v>
      </c>
      <c r="K15" s="66">
        <f t="shared" si="3"/>
        <v>10</v>
      </c>
      <c r="L15" s="65">
        <f>VLOOKUP($A15,'Return Data'!$B$7:$R$2843,17,0)</f>
        <v>12.3789</v>
      </c>
      <c r="M15" s="66">
        <f t="shared" si="4"/>
        <v>20</v>
      </c>
      <c r="N15" s="65">
        <f>VLOOKUP($A15,'Return Data'!$B$7:$R$2843,14,0)</f>
        <v>8.8858999999999995</v>
      </c>
      <c r="O15" s="66">
        <f t="shared" si="5"/>
        <v>22</v>
      </c>
      <c r="P15" s="65">
        <f>VLOOKUP($A15,'Return Data'!$B$7:$R$2843,15,0)</f>
        <v>12.091799999999999</v>
      </c>
      <c r="Q15" s="66">
        <f t="shared" si="6"/>
        <v>20</v>
      </c>
      <c r="R15" s="65">
        <f>VLOOKUP($A15,'Return Data'!$B$7:$R$2843,16,0)</f>
        <v>11.819900000000001</v>
      </c>
      <c r="S15" s="67">
        <f t="shared" si="7"/>
        <v>18</v>
      </c>
    </row>
    <row r="16" spans="1:20" x14ac:dyDescent="0.3">
      <c r="A16" s="63" t="s">
        <v>970</v>
      </c>
      <c r="B16" s="64">
        <f>VLOOKUP($A16,'Return Data'!$B$7:$R$2843,3,0)</f>
        <v>44315</v>
      </c>
      <c r="C16" s="65">
        <f>VLOOKUP($A16,'Return Data'!$B$7:$R$2843,4,0)</f>
        <v>1448.0356277168501</v>
      </c>
      <c r="D16" s="65">
        <f>VLOOKUP($A16,'Return Data'!$B$7:$R$2843,10,0)</f>
        <v>11.351900000000001</v>
      </c>
      <c r="E16" s="66">
        <f t="shared" si="0"/>
        <v>2</v>
      </c>
      <c r="F16" s="65">
        <f>VLOOKUP($A16,'Return Data'!$B$7:$R$2843,11,0)</f>
        <v>37.247900000000001</v>
      </c>
      <c r="G16" s="66">
        <f t="shared" si="1"/>
        <v>1</v>
      </c>
      <c r="H16" s="65">
        <f>VLOOKUP($A16,'Return Data'!$B$7:$R$2843,12,0)</f>
        <v>43.413800000000002</v>
      </c>
      <c r="I16" s="66">
        <f t="shared" si="2"/>
        <v>1</v>
      </c>
      <c r="J16" s="65">
        <f>VLOOKUP($A16,'Return Data'!$B$7:$R$2843,13,0)</f>
        <v>62.370399999999997</v>
      </c>
      <c r="K16" s="66">
        <f t="shared" si="3"/>
        <v>1</v>
      </c>
      <c r="L16" s="65">
        <f>VLOOKUP($A16,'Return Data'!$B$7:$R$2843,17,0)</f>
        <v>12.8066</v>
      </c>
      <c r="M16" s="66">
        <f t="shared" si="4"/>
        <v>16</v>
      </c>
      <c r="N16" s="65">
        <f>VLOOKUP($A16,'Return Data'!$B$7:$R$2843,14,0)</f>
        <v>10.008100000000001</v>
      </c>
      <c r="O16" s="66">
        <f t="shared" si="5"/>
        <v>14</v>
      </c>
      <c r="P16" s="65">
        <f>VLOOKUP($A16,'Return Data'!$B$7:$R$2843,15,0)</f>
        <v>11.4023</v>
      </c>
      <c r="Q16" s="66">
        <f t="shared" si="6"/>
        <v>24</v>
      </c>
      <c r="R16" s="65">
        <f>VLOOKUP($A16,'Return Data'!$B$7:$R$2843,16,0)</f>
        <v>19.889700000000001</v>
      </c>
      <c r="S16" s="67">
        <f t="shared" si="7"/>
        <v>1</v>
      </c>
    </row>
    <row r="17" spans="1:19" x14ac:dyDescent="0.3">
      <c r="A17" s="63" t="s">
        <v>972</v>
      </c>
      <c r="B17" s="64">
        <f>VLOOKUP($A17,'Return Data'!$B$7:$R$2843,3,0)</f>
        <v>44315</v>
      </c>
      <c r="C17" s="65">
        <f>VLOOKUP($A17,'Return Data'!$B$7:$R$2843,4,0)</f>
        <v>707.48390529762798</v>
      </c>
      <c r="D17" s="65">
        <f>VLOOKUP($A17,'Return Data'!$B$7:$R$2843,10,0)</f>
        <v>8.9999000000000002</v>
      </c>
      <c r="E17" s="66">
        <f t="shared" si="0"/>
        <v>12</v>
      </c>
      <c r="F17" s="65">
        <f>VLOOKUP($A17,'Return Data'!$B$7:$R$2843,11,0)</f>
        <v>33.423499999999997</v>
      </c>
      <c r="G17" s="66">
        <f t="shared" si="1"/>
        <v>3</v>
      </c>
      <c r="H17" s="65">
        <f>VLOOKUP($A17,'Return Data'!$B$7:$R$2843,12,0)</f>
        <v>34.345599999999997</v>
      </c>
      <c r="I17" s="66">
        <f t="shared" si="2"/>
        <v>7</v>
      </c>
      <c r="J17" s="65">
        <f>VLOOKUP($A17,'Return Data'!$B$7:$R$2843,13,0)</f>
        <v>51.999200000000002</v>
      </c>
      <c r="K17" s="66">
        <f t="shared" si="3"/>
        <v>12</v>
      </c>
      <c r="L17" s="65">
        <f>VLOOKUP($A17,'Return Data'!$B$7:$R$2843,17,0)</f>
        <v>7.1113999999999997</v>
      </c>
      <c r="M17" s="66">
        <f t="shared" si="4"/>
        <v>27</v>
      </c>
      <c r="N17" s="65">
        <f>VLOOKUP($A17,'Return Data'!$B$7:$R$2843,14,0)</f>
        <v>8.7327999999999992</v>
      </c>
      <c r="O17" s="66">
        <f t="shared" si="5"/>
        <v>23</v>
      </c>
      <c r="P17" s="65">
        <f>VLOOKUP($A17,'Return Data'!$B$7:$R$2843,15,0)</f>
        <v>12.674899999999999</v>
      </c>
      <c r="Q17" s="66">
        <f t="shared" si="6"/>
        <v>13</v>
      </c>
      <c r="R17" s="65">
        <f>VLOOKUP($A17,'Return Data'!$B$7:$R$2843,16,0)</f>
        <v>18.845600000000001</v>
      </c>
      <c r="S17" s="67">
        <f t="shared" si="7"/>
        <v>7</v>
      </c>
    </row>
    <row r="18" spans="1:19" x14ac:dyDescent="0.3">
      <c r="A18" s="63" t="s">
        <v>974</v>
      </c>
      <c r="B18" s="64">
        <f>VLOOKUP($A18,'Return Data'!$B$7:$R$2843,3,0)</f>
        <v>44315</v>
      </c>
      <c r="C18" s="65">
        <f>VLOOKUP($A18,'Return Data'!$B$7:$R$2843,4,0)</f>
        <v>272.45639999999997</v>
      </c>
      <c r="D18" s="65">
        <f>VLOOKUP($A18,'Return Data'!$B$7:$R$2843,10,0)</f>
        <v>6.4200999999999997</v>
      </c>
      <c r="E18" s="66">
        <f t="shared" si="0"/>
        <v>28</v>
      </c>
      <c r="F18" s="65">
        <f>VLOOKUP($A18,'Return Data'!$B$7:$R$2843,11,0)</f>
        <v>23.9589</v>
      </c>
      <c r="G18" s="66">
        <f t="shared" si="1"/>
        <v>20</v>
      </c>
      <c r="H18" s="65">
        <f>VLOOKUP($A18,'Return Data'!$B$7:$R$2843,12,0)</f>
        <v>30.372800000000002</v>
      </c>
      <c r="I18" s="66">
        <f t="shared" si="2"/>
        <v>19</v>
      </c>
      <c r="J18" s="65">
        <f>VLOOKUP($A18,'Return Data'!$B$7:$R$2843,13,0)</f>
        <v>49.2271</v>
      </c>
      <c r="K18" s="66">
        <f t="shared" si="3"/>
        <v>18</v>
      </c>
      <c r="L18" s="65">
        <f>VLOOKUP($A18,'Return Data'!$B$7:$R$2843,17,0)</f>
        <v>13.4596</v>
      </c>
      <c r="M18" s="66">
        <f t="shared" si="4"/>
        <v>10</v>
      </c>
      <c r="N18" s="65">
        <f>VLOOKUP($A18,'Return Data'!$B$7:$R$2843,14,0)</f>
        <v>9.8443000000000005</v>
      </c>
      <c r="O18" s="66">
        <f t="shared" si="5"/>
        <v>16</v>
      </c>
      <c r="P18" s="65">
        <f>VLOOKUP($A18,'Return Data'!$B$7:$R$2843,15,0)</f>
        <v>13.720800000000001</v>
      </c>
      <c r="Q18" s="66">
        <f t="shared" si="6"/>
        <v>5</v>
      </c>
      <c r="R18" s="65">
        <f>VLOOKUP($A18,'Return Data'!$B$7:$R$2843,16,0)</f>
        <v>19.678699999999999</v>
      </c>
      <c r="S18" s="67">
        <f t="shared" si="7"/>
        <v>2</v>
      </c>
    </row>
    <row r="19" spans="1:19" x14ac:dyDescent="0.3">
      <c r="A19" s="63" t="s">
        <v>976</v>
      </c>
      <c r="B19" s="64">
        <f>VLOOKUP($A19,'Return Data'!$B$7:$R$2843,3,0)</f>
        <v>44315</v>
      </c>
      <c r="C19" s="65">
        <f>VLOOKUP($A19,'Return Data'!$B$7:$R$2843,4,0)</f>
        <v>54.41</v>
      </c>
      <c r="D19" s="65">
        <f>VLOOKUP($A19,'Return Data'!$B$7:$R$2843,10,0)</f>
        <v>8.8853000000000009</v>
      </c>
      <c r="E19" s="66">
        <f t="shared" si="0"/>
        <v>13</v>
      </c>
      <c r="F19" s="65">
        <f>VLOOKUP($A19,'Return Data'!$B$7:$R$2843,11,0)</f>
        <v>29.609300000000001</v>
      </c>
      <c r="G19" s="66">
        <f t="shared" si="1"/>
        <v>7</v>
      </c>
      <c r="H19" s="65">
        <f>VLOOKUP($A19,'Return Data'!$B$7:$R$2843,12,0)</f>
        <v>33.685499999999998</v>
      </c>
      <c r="I19" s="66">
        <f t="shared" si="2"/>
        <v>10</v>
      </c>
      <c r="J19" s="65">
        <f>VLOOKUP($A19,'Return Data'!$B$7:$R$2843,13,0)</f>
        <v>55.058399999999999</v>
      </c>
      <c r="K19" s="66">
        <f t="shared" si="3"/>
        <v>6</v>
      </c>
      <c r="L19" s="65">
        <f>VLOOKUP($A19,'Return Data'!$B$7:$R$2843,17,0)</f>
        <v>13.0449</v>
      </c>
      <c r="M19" s="66">
        <f t="shared" si="4"/>
        <v>15</v>
      </c>
      <c r="N19" s="65">
        <f>VLOOKUP($A19,'Return Data'!$B$7:$R$2843,14,0)</f>
        <v>10.348699999999999</v>
      </c>
      <c r="O19" s="66">
        <f t="shared" si="5"/>
        <v>11</v>
      </c>
      <c r="P19" s="65">
        <f>VLOOKUP($A19,'Return Data'!$B$7:$R$2843,15,0)</f>
        <v>13.894399999999999</v>
      </c>
      <c r="Q19" s="66">
        <f t="shared" si="6"/>
        <v>4</v>
      </c>
      <c r="R19" s="65">
        <f>VLOOKUP($A19,'Return Data'!$B$7:$R$2843,16,0)</f>
        <v>13.983599999999999</v>
      </c>
      <c r="S19" s="67">
        <f t="shared" si="7"/>
        <v>12</v>
      </c>
    </row>
    <row r="20" spans="1:19" x14ac:dyDescent="0.3">
      <c r="A20" s="63" t="s">
        <v>978</v>
      </c>
      <c r="B20" s="64">
        <f>VLOOKUP($A20,'Return Data'!$B$7:$R$2843,3,0)</f>
        <v>44315</v>
      </c>
      <c r="C20" s="65">
        <f>VLOOKUP($A20,'Return Data'!$B$7:$R$2843,4,0)</f>
        <v>32.270000000000003</v>
      </c>
      <c r="D20" s="65">
        <f>VLOOKUP($A20,'Return Data'!$B$7:$R$2843,10,0)</f>
        <v>9.9114000000000004</v>
      </c>
      <c r="E20" s="66">
        <f t="shared" si="0"/>
        <v>4</v>
      </c>
      <c r="F20" s="65">
        <f>VLOOKUP($A20,'Return Data'!$B$7:$R$2843,11,0)</f>
        <v>26.005500000000001</v>
      </c>
      <c r="G20" s="66">
        <f t="shared" si="1"/>
        <v>13</v>
      </c>
      <c r="H20" s="65">
        <f>VLOOKUP($A20,'Return Data'!$B$7:$R$2843,12,0)</f>
        <v>33.127099999999999</v>
      </c>
      <c r="I20" s="66">
        <f t="shared" si="2"/>
        <v>12</v>
      </c>
      <c r="J20" s="65">
        <f>VLOOKUP($A20,'Return Data'!$B$7:$R$2843,13,0)</f>
        <v>49.953499999999998</v>
      </c>
      <c r="K20" s="66">
        <f t="shared" si="3"/>
        <v>17</v>
      </c>
      <c r="L20" s="65">
        <f>VLOOKUP($A20,'Return Data'!$B$7:$R$2843,17,0)</f>
        <v>16.3215</v>
      </c>
      <c r="M20" s="66">
        <f t="shared" si="4"/>
        <v>4</v>
      </c>
      <c r="N20" s="65">
        <f>VLOOKUP($A20,'Return Data'!$B$7:$R$2843,14,0)</f>
        <v>10.5426</v>
      </c>
      <c r="O20" s="66">
        <f t="shared" si="5"/>
        <v>10</v>
      </c>
      <c r="P20" s="65">
        <f>VLOOKUP($A20,'Return Data'!$B$7:$R$2843,15,0)</f>
        <v>11.763199999999999</v>
      </c>
      <c r="Q20" s="66">
        <f t="shared" si="6"/>
        <v>22</v>
      </c>
      <c r="R20" s="65">
        <f>VLOOKUP($A20,'Return Data'!$B$7:$R$2843,16,0)</f>
        <v>13.965999999999999</v>
      </c>
      <c r="S20" s="67">
        <f t="shared" si="7"/>
        <v>13</v>
      </c>
    </row>
    <row r="21" spans="1:19" x14ac:dyDescent="0.3">
      <c r="A21" s="63" t="s">
        <v>981</v>
      </c>
      <c r="B21" s="64">
        <f>VLOOKUP($A21,'Return Data'!$B$7:$R$2843,3,0)</f>
        <v>44315</v>
      </c>
      <c r="C21" s="65">
        <f>VLOOKUP($A21,'Return Data'!$B$7:$R$2843,4,0)</f>
        <v>41.88</v>
      </c>
      <c r="D21" s="65">
        <f>VLOOKUP($A21,'Return Data'!$B$7:$R$2843,10,0)</f>
        <v>6.6191000000000004</v>
      </c>
      <c r="E21" s="66">
        <f t="shared" si="0"/>
        <v>27</v>
      </c>
      <c r="F21" s="65">
        <f>VLOOKUP($A21,'Return Data'!$B$7:$R$2843,11,0)</f>
        <v>20.6569</v>
      </c>
      <c r="G21" s="66">
        <f t="shared" si="1"/>
        <v>27</v>
      </c>
      <c r="H21" s="65">
        <f>VLOOKUP($A21,'Return Data'!$B$7:$R$2843,12,0)</f>
        <v>27.333500000000001</v>
      </c>
      <c r="I21" s="66">
        <f t="shared" si="2"/>
        <v>26</v>
      </c>
      <c r="J21" s="65">
        <f>VLOOKUP($A21,'Return Data'!$B$7:$R$2843,13,0)</f>
        <v>48.668799999999997</v>
      </c>
      <c r="K21" s="66">
        <f t="shared" si="3"/>
        <v>19</v>
      </c>
      <c r="L21" s="65">
        <f>VLOOKUP($A21,'Return Data'!$B$7:$R$2843,17,0)</f>
        <v>13.2829</v>
      </c>
      <c r="M21" s="66">
        <f t="shared" si="4"/>
        <v>14</v>
      </c>
      <c r="N21" s="65">
        <f>VLOOKUP($A21,'Return Data'!$B$7:$R$2843,14,0)</f>
        <v>10.159599999999999</v>
      </c>
      <c r="O21" s="66">
        <f t="shared" si="5"/>
        <v>12</v>
      </c>
      <c r="P21" s="65">
        <f>VLOOKUP($A21,'Return Data'!$B$7:$R$2843,15,0)</f>
        <v>13.027100000000001</v>
      </c>
      <c r="Q21" s="66">
        <f t="shared" si="6"/>
        <v>9</v>
      </c>
      <c r="R21" s="65">
        <f>VLOOKUP($A21,'Return Data'!$B$7:$R$2843,16,0)</f>
        <v>10.090400000000001</v>
      </c>
      <c r="S21" s="67">
        <f t="shared" si="7"/>
        <v>23</v>
      </c>
    </row>
    <row r="22" spans="1:19" x14ac:dyDescent="0.3">
      <c r="A22" s="63" t="s">
        <v>982</v>
      </c>
      <c r="B22" s="64">
        <f>VLOOKUP($A22,'Return Data'!$B$7:$R$2843,3,0)</f>
        <v>44315</v>
      </c>
      <c r="C22" s="65">
        <f>VLOOKUP($A22,'Return Data'!$B$7:$R$2843,4,0)</f>
        <v>25.2</v>
      </c>
      <c r="D22" s="65">
        <f>VLOOKUP($A22,'Return Data'!$B$7:$R$2843,10,0)</f>
        <v>8.2939000000000007</v>
      </c>
      <c r="E22" s="66">
        <f t="shared" si="0"/>
        <v>19</v>
      </c>
      <c r="F22" s="65">
        <f>VLOOKUP($A22,'Return Data'!$B$7:$R$2843,11,0)</f>
        <v>21.739100000000001</v>
      </c>
      <c r="G22" s="66">
        <f t="shared" si="1"/>
        <v>26</v>
      </c>
      <c r="H22" s="65">
        <f>VLOOKUP($A22,'Return Data'!$B$7:$R$2843,12,0)</f>
        <v>28.4404</v>
      </c>
      <c r="I22" s="66">
        <f t="shared" si="2"/>
        <v>25</v>
      </c>
      <c r="J22" s="65">
        <f>VLOOKUP($A22,'Return Data'!$B$7:$R$2843,13,0)</f>
        <v>42.212200000000003</v>
      </c>
      <c r="K22" s="66">
        <f t="shared" si="3"/>
        <v>28</v>
      </c>
      <c r="L22" s="65">
        <f>VLOOKUP($A22,'Return Data'!$B$7:$R$2843,17,0)</f>
        <v>8.5937999999999999</v>
      </c>
      <c r="M22" s="66">
        <f t="shared" si="4"/>
        <v>26</v>
      </c>
      <c r="N22" s="65">
        <f>VLOOKUP($A22,'Return Data'!$B$7:$R$2843,14,0)</f>
        <v>6.9987000000000004</v>
      </c>
      <c r="O22" s="66">
        <f t="shared" si="5"/>
        <v>27</v>
      </c>
      <c r="P22" s="65">
        <f>VLOOKUP($A22,'Return Data'!$B$7:$R$2843,15,0)</f>
        <v>11.6812</v>
      </c>
      <c r="Q22" s="66">
        <f t="shared" si="6"/>
        <v>23</v>
      </c>
      <c r="R22" s="65">
        <f>VLOOKUP($A22,'Return Data'!$B$7:$R$2843,16,0)</f>
        <v>10.5419</v>
      </c>
      <c r="S22" s="67">
        <f t="shared" si="7"/>
        <v>22</v>
      </c>
    </row>
    <row r="23" spans="1:19" x14ac:dyDescent="0.3">
      <c r="A23" s="63" t="s">
        <v>984</v>
      </c>
      <c r="B23" s="64">
        <f>VLOOKUP($A23,'Return Data'!$B$7:$R$2843,3,0)</f>
        <v>44315</v>
      </c>
      <c r="C23" s="65">
        <f>VLOOKUP($A23,'Return Data'!$B$7:$R$2843,4,0)</f>
        <v>36.11</v>
      </c>
      <c r="D23" s="65">
        <f>VLOOKUP($A23,'Return Data'!$B$7:$R$2843,10,0)</f>
        <v>8.5036000000000005</v>
      </c>
      <c r="E23" s="66">
        <f t="shared" si="0"/>
        <v>16</v>
      </c>
      <c r="F23" s="65">
        <f>VLOOKUP($A23,'Return Data'!$B$7:$R$2843,11,0)</f>
        <v>22.075700000000001</v>
      </c>
      <c r="G23" s="66">
        <f t="shared" si="1"/>
        <v>25</v>
      </c>
      <c r="H23" s="65">
        <f>VLOOKUP($A23,'Return Data'!$B$7:$R$2843,12,0)</f>
        <v>26.258700000000001</v>
      </c>
      <c r="I23" s="66">
        <f t="shared" si="2"/>
        <v>28</v>
      </c>
      <c r="J23" s="65">
        <f>VLOOKUP($A23,'Return Data'!$B$7:$R$2843,13,0)</f>
        <v>44.613500000000002</v>
      </c>
      <c r="K23" s="66">
        <f t="shared" si="3"/>
        <v>24</v>
      </c>
      <c r="L23" s="65">
        <f>VLOOKUP($A23,'Return Data'!$B$7:$R$2843,17,0)</f>
        <v>11.9438</v>
      </c>
      <c r="M23" s="66">
        <f t="shared" si="4"/>
        <v>22</v>
      </c>
      <c r="N23" s="65">
        <f>VLOOKUP($A23,'Return Data'!$B$7:$R$2843,14,0)</f>
        <v>9.0960999999999999</v>
      </c>
      <c r="O23" s="66">
        <f t="shared" si="5"/>
        <v>20</v>
      </c>
      <c r="P23" s="65">
        <f>VLOOKUP($A23,'Return Data'!$B$7:$R$2843,15,0)</f>
        <v>12.2569</v>
      </c>
      <c r="Q23" s="66">
        <f t="shared" si="6"/>
        <v>17</v>
      </c>
      <c r="R23" s="65">
        <f>VLOOKUP($A23,'Return Data'!$B$7:$R$2843,16,0)</f>
        <v>11.603300000000001</v>
      </c>
      <c r="S23" s="67">
        <f t="shared" si="7"/>
        <v>19</v>
      </c>
    </row>
    <row r="24" spans="1:19" x14ac:dyDescent="0.3">
      <c r="A24" s="63" t="s">
        <v>986</v>
      </c>
      <c r="B24" s="64">
        <f>VLOOKUP($A24,'Return Data'!$B$7:$R$2843,3,0)</f>
        <v>44315</v>
      </c>
      <c r="C24" s="65">
        <f>VLOOKUP($A24,'Return Data'!$B$7:$R$2843,4,0)</f>
        <v>83.621099999999998</v>
      </c>
      <c r="D24" s="65">
        <f>VLOOKUP($A24,'Return Data'!$B$7:$R$2843,10,0)</f>
        <v>5.5518000000000001</v>
      </c>
      <c r="E24" s="66">
        <f t="shared" si="0"/>
        <v>29</v>
      </c>
      <c r="F24" s="65">
        <f>VLOOKUP($A24,'Return Data'!$B$7:$R$2843,11,0)</f>
        <v>17.1111</v>
      </c>
      <c r="G24" s="66">
        <f t="shared" si="1"/>
        <v>29</v>
      </c>
      <c r="H24" s="65">
        <f>VLOOKUP($A24,'Return Data'!$B$7:$R$2843,12,0)</f>
        <v>20.283899999999999</v>
      </c>
      <c r="I24" s="66">
        <f t="shared" si="2"/>
        <v>29</v>
      </c>
      <c r="J24" s="65">
        <f>VLOOKUP($A24,'Return Data'!$B$7:$R$2843,13,0)</f>
        <v>33.165199999999999</v>
      </c>
      <c r="K24" s="66">
        <f t="shared" si="3"/>
        <v>29</v>
      </c>
      <c r="L24" s="65">
        <f>VLOOKUP($A24,'Return Data'!$B$7:$R$2843,17,0)</f>
        <v>11.8157</v>
      </c>
      <c r="M24" s="66">
        <f t="shared" si="4"/>
        <v>23</v>
      </c>
      <c r="N24" s="65">
        <f>VLOOKUP($A24,'Return Data'!$B$7:$R$2843,14,0)</f>
        <v>9.2184000000000008</v>
      </c>
      <c r="O24" s="66">
        <f t="shared" si="5"/>
        <v>19</v>
      </c>
      <c r="P24" s="65">
        <f>VLOOKUP($A24,'Return Data'!$B$7:$R$2843,15,0)</f>
        <v>10.1471</v>
      </c>
      <c r="Q24" s="66">
        <f t="shared" si="6"/>
        <v>26</v>
      </c>
      <c r="R24" s="65">
        <f>VLOOKUP($A24,'Return Data'!$B$7:$R$2843,16,0)</f>
        <v>8.4784000000000006</v>
      </c>
      <c r="S24" s="67">
        <f t="shared" si="7"/>
        <v>27</v>
      </c>
    </row>
    <row r="25" spans="1:19" x14ac:dyDescent="0.3">
      <c r="A25" s="63" t="s">
        <v>1929</v>
      </c>
      <c r="B25" s="64">
        <f>VLOOKUP($A25,'Return Data'!$B$7:$R$2843,3,0)</f>
        <v>44315</v>
      </c>
      <c r="C25" s="65">
        <f>VLOOKUP($A25,'Return Data'!$B$7:$R$2843,4,0)</f>
        <v>316.57600000000002</v>
      </c>
      <c r="D25" s="65">
        <f>VLOOKUP($A25,'Return Data'!$B$7:$R$2843,10,0)</f>
        <v>9.3398000000000003</v>
      </c>
      <c r="E25" s="66">
        <f t="shared" si="0"/>
        <v>10</v>
      </c>
      <c r="F25" s="65">
        <f>VLOOKUP($A25,'Return Data'!$B$7:$R$2843,11,0)</f>
        <v>26.730799999999999</v>
      </c>
      <c r="G25" s="66">
        <f t="shared" si="1"/>
        <v>12</v>
      </c>
      <c r="H25" s="65">
        <f>VLOOKUP($A25,'Return Data'!$B$7:$R$2843,12,0)</f>
        <v>33.718000000000004</v>
      </c>
      <c r="I25" s="66">
        <f t="shared" si="2"/>
        <v>9</v>
      </c>
      <c r="J25" s="65">
        <f>VLOOKUP($A25,'Return Data'!$B$7:$R$2843,13,0)</f>
        <v>56.758000000000003</v>
      </c>
      <c r="K25" s="66">
        <f t="shared" si="3"/>
        <v>3</v>
      </c>
      <c r="L25" s="65">
        <f>VLOOKUP($A25,'Return Data'!$B$7:$R$2843,17,0)</f>
        <v>15.8302</v>
      </c>
      <c r="M25" s="66">
        <f t="shared" si="4"/>
        <v>5</v>
      </c>
      <c r="N25" s="65">
        <f>VLOOKUP($A25,'Return Data'!$B$7:$R$2843,14,0)</f>
        <v>12.0899</v>
      </c>
      <c r="O25" s="66">
        <f t="shared" si="5"/>
        <v>4</v>
      </c>
      <c r="P25" s="65">
        <f>VLOOKUP($A25,'Return Data'!$B$7:$R$2843,15,0)</f>
        <v>13.442299999999999</v>
      </c>
      <c r="Q25" s="66">
        <f t="shared" si="6"/>
        <v>8</v>
      </c>
      <c r="R25" s="65">
        <f>VLOOKUP($A25,'Return Data'!$B$7:$R$2843,16,0)</f>
        <v>19.63</v>
      </c>
      <c r="S25" s="67">
        <f t="shared" si="7"/>
        <v>3</v>
      </c>
    </row>
    <row r="26" spans="1:19" x14ac:dyDescent="0.3">
      <c r="A26" s="63" t="s">
        <v>989</v>
      </c>
      <c r="B26" s="64">
        <f>VLOOKUP($A26,'Return Data'!$B$7:$R$2843,3,0)</f>
        <v>44315</v>
      </c>
      <c r="C26" s="65">
        <f>VLOOKUP($A26,'Return Data'!$B$7:$R$2843,4,0)</f>
        <v>34.771000000000001</v>
      </c>
      <c r="D26" s="65">
        <f>VLOOKUP($A26,'Return Data'!$B$7:$R$2843,10,0)</f>
        <v>9.6013000000000002</v>
      </c>
      <c r="E26" s="66">
        <f t="shared" si="0"/>
        <v>8</v>
      </c>
      <c r="F26" s="65">
        <f>VLOOKUP($A26,'Return Data'!$B$7:$R$2843,11,0)</f>
        <v>25.210699999999999</v>
      </c>
      <c r="G26" s="66">
        <f t="shared" si="1"/>
        <v>18</v>
      </c>
      <c r="H26" s="65">
        <f>VLOOKUP($A26,'Return Data'!$B$7:$R$2843,12,0)</f>
        <v>31.1965</v>
      </c>
      <c r="I26" s="66">
        <f t="shared" si="2"/>
        <v>15</v>
      </c>
      <c r="J26" s="65">
        <f>VLOOKUP($A26,'Return Data'!$B$7:$R$2843,13,0)</f>
        <v>48.207700000000003</v>
      </c>
      <c r="K26" s="66">
        <f t="shared" si="3"/>
        <v>21</v>
      </c>
      <c r="L26" s="65">
        <f>VLOOKUP($A26,'Return Data'!$B$7:$R$2843,17,0)</f>
        <v>12.571300000000001</v>
      </c>
      <c r="M26" s="66">
        <f t="shared" si="4"/>
        <v>17</v>
      </c>
      <c r="N26" s="65">
        <f>VLOOKUP($A26,'Return Data'!$B$7:$R$2843,14,0)</f>
        <v>9.5808999999999997</v>
      </c>
      <c r="O26" s="66">
        <f t="shared" si="5"/>
        <v>18</v>
      </c>
      <c r="P26" s="65">
        <f>VLOOKUP($A26,'Return Data'!$B$7:$R$2843,15,0)</f>
        <v>12.2639</v>
      </c>
      <c r="Q26" s="66">
        <f t="shared" si="6"/>
        <v>16</v>
      </c>
      <c r="R26" s="65">
        <f>VLOOKUP($A26,'Return Data'!$B$7:$R$2843,16,0)</f>
        <v>9.6510999999999996</v>
      </c>
      <c r="S26" s="67">
        <f t="shared" si="7"/>
        <v>26</v>
      </c>
    </row>
    <row r="27" spans="1:19" x14ac:dyDescent="0.3">
      <c r="A27" s="63" t="s">
        <v>990</v>
      </c>
      <c r="B27" s="64">
        <f>VLOOKUP($A27,'Return Data'!$B$7:$R$2843,3,0)</f>
        <v>44315</v>
      </c>
      <c r="C27" s="65">
        <f>VLOOKUP($A27,'Return Data'!$B$7:$R$2843,4,0)</f>
        <v>38.233086722461003</v>
      </c>
      <c r="D27" s="65">
        <f>VLOOKUP($A27,'Return Data'!$B$7:$R$2843,10,0)</f>
        <v>7.5084</v>
      </c>
      <c r="E27" s="66">
        <f t="shared" si="0"/>
        <v>24</v>
      </c>
      <c r="F27" s="65">
        <f>VLOOKUP($A27,'Return Data'!$B$7:$R$2843,11,0)</f>
        <v>23.873100000000001</v>
      </c>
      <c r="G27" s="66">
        <f t="shared" si="1"/>
        <v>22</v>
      </c>
      <c r="H27" s="65">
        <f>VLOOKUP($A27,'Return Data'!$B$7:$R$2843,12,0)</f>
        <v>30.039100000000001</v>
      </c>
      <c r="I27" s="66">
        <f t="shared" si="2"/>
        <v>21</v>
      </c>
      <c r="J27" s="65">
        <f>VLOOKUP($A27,'Return Data'!$B$7:$R$2843,13,0)</f>
        <v>43.704500000000003</v>
      </c>
      <c r="K27" s="66">
        <f t="shared" si="3"/>
        <v>26</v>
      </c>
      <c r="L27" s="65">
        <f>VLOOKUP($A27,'Return Data'!$B$7:$R$2843,17,0)</f>
        <v>14.0633</v>
      </c>
      <c r="M27" s="66">
        <f t="shared" si="4"/>
        <v>8</v>
      </c>
      <c r="N27" s="65">
        <f>VLOOKUP($A27,'Return Data'!$B$7:$R$2843,14,0)</f>
        <v>10.753500000000001</v>
      </c>
      <c r="O27" s="66">
        <f t="shared" si="5"/>
        <v>7</v>
      </c>
      <c r="P27" s="65">
        <f>VLOOKUP($A27,'Return Data'!$B$7:$R$2843,15,0)</f>
        <v>12.155200000000001</v>
      </c>
      <c r="Q27" s="66">
        <f t="shared" si="6"/>
        <v>19</v>
      </c>
      <c r="R27" s="65">
        <f>VLOOKUP($A27,'Return Data'!$B$7:$R$2843,16,0)</f>
        <v>10.057700000000001</v>
      </c>
      <c r="S27" s="67">
        <f t="shared" si="7"/>
        <v>24</v>
      </c>
    </row>
    <row r="28" spans="1:19" x14ac:dyDescent="0.3">
      <c r="A28" s="63" t="s">
        <v>993</v>
      </c>
      <c r="B28" s="64">
        <f>VLOOKUP($A28,'Return Data'!$B$7:$R$2843,3,0)</f>
        <v>44315</v>
      </c>
      <c r="C28" s="65">
        <f>VLOOKUP($A28,'Return Data'!$B$7:$R$2843,4,0)</f>
        <v>13.263199999999999</v>
      </c>
      <c r="D28" s="65">
        <f>VLOOKUP($A28,'Return Data'!$B$7:$R$2843,10,0)</f>
        <v>10.5451</v>
      </c>
      <c r="E28" s="66">
        <f t="shared" si="0"/>
        <v>3</v>
      </c>
      <c r="F28" s="65">
        <f>VLOOKUP($A28,'Return Data'!$B$7:$R$2843,11,0)</f>
        <v>31.420300000000001</v>
      </c>
      <c r="G28" s="66">
        <f t="shared" si="1"/>
        <v>6</v>
      </c>
      <c r="H28" s="65">
        <f>VLOOKUP($A28,'Return Data'!$B$7:$R$2843,12,0)</f>
        <v>34.879100000000001</v>
      </c>
      <c r="I28" s="66">
        <f t="shared" si="2"/>
        <v>6</v>
      </c>
      <c r="J28" s="65">
        <f>VLOOKUP($A28,'Return Data'!$B$7:$R$2843,13,0)</f>
        <v>52.106200000000001</v>
      </c>
      <c r="K28" s="66">
        <f t="shared" si="3"/>
        <v>11</v>
      </c>
      <c r="L28" s="65"/>
      <c r="M28" s="66"/>
      <c r="N28" s="65"/>
      <c r="O28" s="66"/>
      <c r="P28" s="65"/>
      <c r="Q28" s="66"/>
      <c r="R28" s="65">
        <f>VLOOKUP($A28,'Return Data'!$B$7:$R$2843,16,0)</f>
        <v>14.206</v>
      </c>
      <c r="S28" s="67">
        <f t="shared" si="7"/>
        <v>11</v>
      </c>
    </row>
    <row r="29" spans="1:19" x14ac:dyDescent="0.3">
      <c r="A29" s="63" t="s">
        <v>995</v>
      </c>
      <c r="B29" s="64">
        <f>VLOOKUP($A29,'Return Data'!$B$7:$R$2843,3,0)</f>
        <v>44315</v>
      </c>
      <c r="C29" s="65">
        <f>VLOOKUP($A29,'Return Data'!$B$7:$R$2843,4,0)</f>
        <v>66.128</v>
      </c>
      <c r="D29" s="65">
        <f>VLOOKUP($A29,'Return Data'!$B$7:$R$2843,10,0)</f>
        <v>8.4918999999999993</v>
      </c>
      <c r="E29" s="66">
        <f t="shared" si="0"/>
        <v>17</v>
      </c>
      <c r="F29" s="65">
        <f>VLOOKUP($A29,'Return Data'!$B$7:$R$2843,11,0)</f>
        <v>25.553899999999999</v>
      </c>
      <c r="G29" s="66">
        <f t="shared" si="1"/>
        <v>16</v>
      </c>
      <c r="H29" s="65">
        <f>VLOOKUP($A29,'Return Data'!$B$7:$R$2843,12,0)</f>
        <v>32.258600000000001</v>
      </c>
      <c r="I29" s="66">
        <f t="shared" si="2"/>
        <v>14</v>
      </c>
      <c r="J29" s="65">
        <f>VLOOKUP($A29,'Return Data'!$B$7:$R$2843,13,0)</f>
        <v>52.773499999999999</v>
      </c>
      <c r="K29" s="66">
        <f t="shared" si="3"/>
        <v>9</v>
      </c>
      <c r="L29" s="65">
        <f>VLOOKUP($A29,'Return Data'!$B$7:$R$2843,17,0)</f>
        <v>13.3576</v>
      </c>
      <c r="M29" s="66">
        <f t="shared" si="4"/>
        <v>12</v>
      </c>
      <c r="N29" s="65">
        <f>VLOOKUP($A29,'Return Data'!$B$7:$R$2843,14,0)</f>
        <v>11.926299999999999</v>
      </c>
      <c r="O29" s="66">
        <f t="shared" si="5"/>
        <v>5</v>
      </c>
      <c r="P29" s="65">
        <f>VLOOKUP($A29,'Return Data'!$B$7:$R$2843,15,0)</f>
        <v>15.7188</v>
      </c>
      <c r="Q29" s="66">
        <f t="shared" si="6"/>
        <v>3</v>
      </c>
      <c r="R29" s="65">
        <f>VLOOKUP($A29,'Return Data'!$B$7:$R$2843,16,0)</f>
        <v>15.5411</v>
      </c>
      <c r="S29" s="67">
        <f t="shared" si="7"/>
        <v>10</v>
      </c>
    </row>
    <row r="30" spans="1:19" x14ac:dyDescent="0.3">
      <c r="A30" s="63" t="s">
        <v>996</v>
      </c>
      <c r="B30" s="64">
        <f>VLOOKUP($A30,'Return Data'!$B$7:$R$2843,3,0)</f>
        <v>44315</v>
      </c>
      <c r="C30" s="65">
        <f>VLOOKUP($A30,'Return Data'!$B$7:$R$2843,4,0)</f>
        <v>40.771000000000001</v>
      </c>
      <c r="D30" s="65">
        <f>VLOOKUP($A30,'Return Data'!$B$7:$R$2843,10,0)</f>
        <v>9.6720000000000006</v>
      </c>
      <c r="E30" s="66">
        <f t="shared" si="0"/>
        <v>6</v>
      </c>
      <c r="F30" s="65">
        <f>VLOOKUP($A30,'Return Data'!$B$7:$R$2843,11,0)</f>
        <v>34.4495</v>
      </c>
      <c r="G30" s="66">
        <f t="shared" si="1"/>
        <v>2</v>
      </c>
      <c r="H30" s="65">
        <f>VLOOKUP($A30,'Return Data'!$B$7:$R$2843,12,0)</f>
        <v>37.329300000000003</v>
      </c>
      <c r="I30" s="66">
        <f t="shared" si="2"/>
        <v>2</v>
      </c>
      <c r="J30" s="65">
        <f>VLOOKUP($A30,'Return Data'!$B$7:$R$2843,13,0)</f>
        <v>54.739199999999997</v>
      </c>
      <c r="K30" s="66">
        <f t="shared" si="3"/>
        <v>7</v>
      </c>
      <c r="L30" s="65">
        <f>VLOOKUP($A30,'Return Data'!$B$7:$R$2843,17,0)</f>
        <v>7.0461999999999998</v>
      </c>
      <c r="M30" s="66">
        <f t="shared" si="4"/>
        <v>28</v>
      </c>
      <c r="N30" s="65">
        <f>VLOOKUP($A30,'Return Data'!$B$7:$R$2843,14,0)</f>
        <v>7.7411000000000003</v>
      </c>
      <c r="O30" s="66">
        <f t="shared" si="5"/>
        <v>26</v>
      </c>
      <c r="P30" s="65">
        <f>VLOOKUP($A30,'Return Data'!$B$7:$R$2843,15,0)</f>
        <v>12.912000000000001</v>
      </c>
      <c r="Q30" s="66">
        <f t="shared" si="6"/>
        <v>10</v>
      </c>
      <c r="R30" s="65">
        <f>VLOOKUP($A30,'Return Data'!$B$7:$R$2843,16,0)</f>
        <v>10.7746</v>
      </c>
      <c r="S30" s="67">
        <f t="shared" si="7"/>
        <v>21</v>
      </c>
    </row>
    <row r="31" spans="1:19" x14ac:dyDescent="0.3">
      <c r="A31" s="63" t="s">
        <v>998</v>
      </c>
      <c r="B31" s="64">
        <f>VLOOKUP($A31,'Return Data'!$B$7:$R$2843,3,0)</f>
        <v>44315</v>
      </c>
      <c r="C31" s="65">
        <f>VLOOKUP($A31,'Return Data'!$B$7:$R$2843,4,0)</f>
        <v>216.74</v>
      </c>
      <c r="D31" s="65">
        <f>VLOOKUP($A31,'Return Data'!$B$7:$R$2843,10,0)</f>
        <v>8.4459</v>
      </c>
      <c r="E31" s="66">
        <f t="shared" si="0"/>
        <v>18</v>
      </c>
      <c r="F31" s="65">
        <f>VLOOKUP($A31,'Return Data'!$B$7:$R$2843,11,0)</f>
        <v>25.8141</v>
      </c>
      <c r="G31" s="66">
        <f t="shared" si="1"/>
        <v>14</v>
      </c>
      <c r="H31" s="65">
        <f>VLOOKUP($A31,'Return Data'!$B$7:$R$2843,12,0)</f>
        <v>33.5017</v>
      </c>
      <c r="I31" s="66">
        <f t="shared" si="2"/>
        <v>11</v>
      </c>
      <c r="J31" s="65">
        <f>VLOOKUP($A31,'Return Data'!$B$7:$R$2843,13,0)</f>
        <v>50.5139</v>
      </c>
      <c r="K31" s="66">
        <f t="shared" si="3"/>
        <v>14</v>
      </c>
      <c r="L31" s="65">
        <f>VLOOKUP($A31,'Return Data'!$B$7:$R$2843,17,0)</f>
        <v>13.440799999999999</v>
      </c>
      <c r="M31" s="66">
        <f t="shared" si="4"/>
        <v>11</v>
      </c>
      <c r="N31" s="65">
        <f>VLOOKUP($A31,'Return Data'!$B$7:$R$2843,14,0)</f>
        <v>10.1538</v>
      </c>
      <c r="O31" s="66">
        <f t="shared" si="5"/>
        <v>13</v>
      </c>
      <c r="P31" s="65">
        <f>VLOOKUP($A31,'Return Data'!$B$7:$R$2843,15,0)</f>
        <v>12.215400000000001</v>
      </c>
      <c r="Q31" s="66">
        <f t="shared" si="6"/>
        <v>18</v>
      </c>
      <c r="R31" s="65">
        <f>VLOOKUP($A31,'Return Data'!$B$7:$R$2843,16,0)</f>
        <v>18.350999999999999</v>
      </c>
      <c r="S31" s="67">
        <f t="shared" si="7"/>
        <v>8</v>
      </c>
    </row>
    <row r="32" spans="1:19" x14ac:dyDescent="0.3">
      <c r="A32" s="63" t="s">
        <v>1001</v>
      </c>
      <c r="B32" s="64">
        <f>VLOOKUP($A32,'Return Data'!$B$7:$R$2843,3,0)</f>
        <v>44315</v>
      </c>
      <c r="C32" s="65">
        <f>VLOOKUP($A32,'Return Data'!$B$7:$R$2843,4,0)</f>
        <v>51.942799999999998</v>
      </c>
      <c r="D32" s="65">
        <f>VLOOKUP($A32,'Return Data'!$B$7:$R$2843,10,0)</f>
        <v>9.6533999999999995</v>
      </c>
      <c r="E32" s="66">
        <f t="shared" si="0"/>
        <v>7</v>
      </c>
      <c r="F32" s="65">
        <f>VLOOKUP($A32,'Return Data'!$B$7:$R$2843,11,0)</f>
        <v>31.438500000000001</v>
      </c>
      <c r="G32" s="66">
        <f t="shared" si="1"/>
        <v>5</v>
      </c>
      <c r="H32" s="65">
        <f>VLOOKUP($A32,'Return Data'!$B$7:$R$2843,12,0)</f>
        <v>36.839199999999998</v>
      </c>
      <c r="I32" s="66">
        <f t="shared" si="2"/>
        <v>3</v>
      </c>
      <c r="J32" s="65">
        <f>VLOOKUP($A32,'Return Data'!$B$7:$R$2843,13,0)</f>
        <v>57.263300000000001</v>
      </c>
      <c r="K32" s="66">
        <f t="shared" si="3"/>
        <v>2</v>
      </c>
      <c r="L32" s="65">
        <f>VLOOKUP($A32,'Return Data'!$B$7:$R$2843,17,0)</f>
        <v>14.738099999999999</v>
      </c>
      <c r="M32" s="66">
        <f t="shared" si="4"/>
        <v>7</v>
      </c>
      <c r="N32" s="65">
        <f>VLOOKUP($A32,'Return Data'!$B$7:$R$2843,14,0)</f>
        <v>9.8420000000000005</v>
      </c>
      <c r="O32" s="66">
        <f t="shared" si="5"/>
        <v>17</v>
      </c>
      <c r="P32" s="65">
        <f>VLOOKUP($A32,'Return Data'!$B$7:$R$2843,15,0)</f>
        <v>12.744400000000001</v>
      </c>
      <c r="Q32" s="66">
        <f t="shared" si="6"/>
        <v>12</v>
      </c>
      <c r="R32" s="65">
        <f>VLOOKUP($A32,'Return Data'!$B$7:$R$2843,16,0)</f>
        <v>11.3835</v>
      </c>
      <c r="S32" s="67">
        <f t="shared" si="7"/>
        <v>20</v>
      </c>
    </row>
    <row r="33" spans="1:19" x14ac:dyDescent="0.3">
      <c r="A33" s="63" t="s">
        <v>1002</v>
      </c>
      <c r="B33" s="64">
        <f>VLOOKUP($A33,'Return Data'!$B$7:$R$2843,3,0)</f>
        <v>44315</v>
      </c>
      <c r="C33" s="65">
        <f>VLOOKUP($A33,'Return Data'!$B$7:$R$2843,4,0)</f>
        <v>610.92750058443801</v>
      </c>
      <c r="D33" s="65">
        <f>VLOOKUP($A33,'Return Data'!$B$7:$R$2843,10,0)</f>
        <v>12.1761</v>
      </c>
      <c r="E33" s="66">
        <f t="shared" si="0"/>
        <v>1</v>
      </c>
      <c r="F33" s="65">
        <f>VLOOKUP($A33,'Return Data'!$B$7:$R$2843,11,0)</f>
        <v>32.032200000000003</v>
      </c>
      <c r="G33" s="66">
        <f t="shared" si="1"/>
        <v>4</v>
      </c>
      <c r="H33" s="65">
        <f>VLOOKUP($A33,'Return Data'!$B$7:$R$2843,12,0)</f>
        <v>35.101399999999998</v>
      </c>
      <c r="I33" s="66">
        <f t="shared" si="2"/>
        <v>5</v>
      </c>
      <c r="J33" s="65">
        <f>VLOOKUP($A33,'Return Data'!$B$7:$R$2843,13,0)</f>
        <v>55.783499999999997</v>
      </c>
      <c r="K33" s="66">
        <f t="shared" si="3"/>
        <v>4</v>
      </c>
      <c r="L33" s="65">
        <f>VLOOKUP($A33,'Return Data'!$B$7:$R$2843,17,0)</f>
        <v>12.3964</v>
      </c>
      <c r="M33" s="66">
        <f t="shared" si="4"/>
        <v>19</v>
      </c>
      <c r="N33" s="65">
        <f>VLOOKUP($A33,'Return Data'!$B$7:$R$2843,14,0)</f>
        <v>9.8689999999999998</v>
      </c>
      <c r="O33" s="66">
        <f t="shared" si="5"/>
        <v>15</v>
      </c>
      <c r="P33" s="65">
        <f>VLOOKUP($A33,'Return Data'!$B$7:$R$2843,15,0)</f>
        <v>11.991300000000001</v>
      </c>
      <c r="Q33" s="66">
        <f t="shared" si="6"/>
        <v>21</v>
      </c>
      <c r="R33" s="65">
        <f>VLOOKUP($A33,'Return Data'!$B$7:$R$2843,16,0)</f>
        <v>19.583200000000001</v>
      </c>
      <c r="S33" s="67">
        <f t="shared" si="7"/>
        <v>5</v>
      </c>
    </row>
    <row r="34" spans="1:19" x14ac:dyDescent="0.3">
      <c r="A34" s="63" t="s">
        <v>1005</v>
      </c>
      <c r="B34" s="64">
        <f>VLOOKUP($A34,'Return Data'!$B$7:$R$2843,3,0)</f>
        <v>44315</v>
      </c>
      <c r="C34" s="65">
        <f>VLOOKUP($A34,'Return Data'!$B$7:$R$2843,4,0)</f>
        <v>118.693333333333</v>
      </c>
      <c r="D34" s="65">
        <f>VLOOKUP($A34,'Return Data'!$B$7:$R$2843,10,0)</f>
        <v>6.7897999999999996</v>
      </c>
      <c r="E34" s="66">
        <f t="shared" si="0"/>
        <v>26</v>
      </c>
      <c r="F34" s="65">
        <f>VLOOKUP($A34,'Return Data'!$B$7:$R$2843,11,0)</f>
        <v>20.460100000000001</v>
      </c>
      <c r="G34" s="66">
        <f t="shared" si="1"/>
        <v>28</v>
      </c>
      <c r="H34" s="65">
        <f>VLOOKUP($A34,'Return Data'!$B$7:$R$2843,12,0)</f>
        <v>26.935700000000001</v>
      </c>
      <c r="I34" s="66">
        <f t="shared" si="2"/>
        <v>27</v>
      </c>
      <c r="J34" s="65">
        <f>VLOOKUP($A34,'Return Data'!$B$7:$R$2843,13,0)</f>
        <v>43.719700000000003</v>
      </c>
      <c r="K34" s="66">
        <f t="shared" si="3"/>
        <v>25</v>
      </c>
      <c r="L34" s="65">
        <f>VLOOKUP($A34,'Return Data'!$B$7:$R$2843,17,0)</f>
        <v>9.0185999999999993</v>
      </c>
      <c r="M34" s="66">
        <f t="shared" si="4"/>
        <v>25</v>
      </c>
      <c r="N34" s="65">
        <f>VLOOKUP($A34,'Return Data'!$B$7:$R$2843,14,0)</f>
        <v>6.6962999999999999</v>
      </c>
      <c r="O34" s="66">
        <f t="shared" si="5"/>
        <v>28</v>
      </c>
      <c r="P34" s="65">
        <f>VLOOKUP($A34,'Return Data'!$B$7:$R$2843,15,0)</f>
        <v>9.3242999999999991</v>
      </c>
      <c r="Q34" s="66">
        <f t="shared" si="6"/>
        <v>27</v>
      </c>
      <c r="R34" s="65">
        <f>VLOOKUP($A34,'Return Data'!$B$7:$R$2843,16,0)</f>
        <v>9.9093</v>
      </c>
      <c r="S34" s="67">
        <f t="shared" si="7"/>
        <v>25</v>
      </c>
    </row>
    <row r="35" spans="1:19" x14ac:dyDescent="0.3">
      <c r="A35" s="63" t="s">
        <v>1007</v>
      </c>
      <c r="B35" s="64">
        <f>VLOOKUP($A35,'Return Data'!$B$7:$R$2843,3,0)</f>
        <v>44315</v>
      </c>
      <c r="C35" s="65">
        <f>VLOOKUP($A35,'Return Data'!$B$7:$R$2843,4,0)</f>
        <v>13.78</v>
      </c>
      <c r="D35" s="65">
        <f>VLOOKUP($A35,'Return Data'!$B$7:$R$2843,10,0)</f>
        <v>7.9092000000000002</v>
      </c>
      <c r="E35" s="66">
        <f t="shared" si="0"/>
        <v>22</v>
      </c>
      <c r="F35" s="65">
        <f>VLOOKUP($A35,'Return Data'!$B$7:$R$2843,11,0)</f>
        <v>25.386700000000001</v>
      </c>
      <c r="G35" s="66">
        <f t="shared" si="1"/>
        <v>17</v>
      </c>
      <c r="H35" s="65">
        <f>VLOOKUP($A35,'Return Data'!$B$7:$R$2843,12,0)</f>
        <v>30.245699999999999</v>
      </c>
      <c r="I35" s="66">
        <f t="shared" si="2"/>
        <v>20</v>
      </c>
      <c r="J35" s="65">
        <f>VLOOKUP($A35,'Return Data'!$B$7:$R$2843,13,0)</f>
        <v>50.108899999999998</v>
      </c>
      <c r="K35" s="66">
        <f t="shared" si="3"/>
        <v>16</v>
      </c>
      <c r="L35" s="65">
        <f>VLOOKUP($A35,'Return Data'!$B$7:$R$2843,17,0)</f>
        <v>12.468400000000001</v>
      </c>
      <c r="M35" s="66">
        <f t="shared" si="4"/>
        <v>18</v>
      </c>
      <c r="N35" s="65">
        <f>VLOOKUP($A35,'Return Data'!$B$7:$R$2843,14,0)</f>
        <v>8.5711999999999993</v>
      </c>
      <c r="O35" s="66">
        <f t="shared" si="5"/>
        <v>24</v>
      </c>
      <c r="P35" s="65">
        <f>VLOOKUP($A35,'Return Data'!$B$7:$R$2843,15,0)</f>
        <v>0</v>
      </c>
      <c r="Q35" s="66">
        <f t="shared" si="6"/>
        <v>28</v>
      </c>
      <c r="R35" s="65">
        <f>VLOOKUP($A35,'Return Data'!$B$7:$R$2843,16,0)</f>
        <v>8.4117999999999995</v>
      </c>
      <c r="S35" s="67">
        <f t="shared" si="7"/>
        <v>28</v>
      </c>
    </row>
    <row r="36" spans="1:19" x14ac:dyDescent="0.3">
      <c r="A36" s="63" t="s">
        <v>1936</v>
      </c>
      <c r="B36" s="64">
        <f>VLOOKUP($A36,'Return Data'!$B$7:$R$2843,3,0)</f>
        <v>44315</v>
      </c>
      <c r="C36" s="65">
        <f>VLOOKUP($A36,'Return Data'!$B$7:$R$2843,4,0)</f>
        <v>163.7833</v>
      </c>
      <c r="D36" s="65">
        <f>VLOOKUP($A36,'Return Data'!$B$7:$R$2843,10,0)</f>
        <v>9.7805999999999997</v>
      </c>
      <c r="E36" s="66">
        <f t="shared" si="0"/>
        <v>5</v>
      </c>
      <c r="F36" s="65">
        <f>VLOOKUP($A36,'Return Data'!$B$7:$R$2843,11,0)</f>
        <v>28.214400000000001</v>
      </c>
      <c r="G36" s="66">
        <f t="shared" si="1"/>
        <v>9</v>
      </c>
      <c r="H36" s="65">
        <f>VLOOKUP($A36,'Return Data'!$B$7:$R$2843,12,0)</f>
        <v>36.4741</v>
      </c>
      <c r="I36" s="66">
        <f t="shared" si="2"/>
        <v>4</v>
      </c>
      <c r="J36" s="65">
        <f>VLOOKUP($A36,'Return Data'!$B$7:$R$2843,13,0)</f>
        <v>54.669699999999999</v>
      </c>
      <c r="K36" s="66">
        <f t="shared" si="3"/>
        <v>8</v>
      </c>
      <c r="L36" s="65">
        <f>VLOOKUP($A36,'Return Data'!$B$7:$R$2843,17,0)</f>
        <v>15.242100000000001</v>
      </c>
      <c r="M36" s="66">
        <f t="shared" si="4"/>
        <v>6</v>
      </c>
      <c r="N36" s="65">
        <f>VLOOKUP($A36,'Return Data'!$B$7:$R$2843,14,0)</f>
        <v>11.514900000000001</v>
      </c>
      <c r="O36" s="66">
        <f t="shared" si="5"/>
        <v>6</v>
      </c>
      <c r="P36" s="65">
        <f>VLOOKUP($A36,'Return Data'!$B$7:$R$2843,15,0)</f>
        <v>13.583399999999999</v>
      </c>
      <c r="Q36" s="66">
        <f t="shared" si="6"/>
        <v>7</v>
      </c>
      <c r="R36" s="65">
        <f>VLOOKUP($A36,'Return Data'!$B$7:$R$2843,16,0)</f>
        <v>13.2569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8.6662655172413778</v>
      </c>
      <c r="E38" s="74"/>
      <c r="F38" s="75">
        <f>AVERAGE(F8:F36)</f>
        <v>26.38818275862069</v>
      </c>
      <c r="G38" s="74"/>
      <c r="H38" s="75">
        <f>AVERAGE(H8:H36)</f>
        <v>31.826813793103444</v>
      </c>
      <c r="I38" s="74"/>
      <c r="J38" s="75">
        <f>AVERAGE(J8:J36)</f>
        <v>50.021413793103449</v>
      </c>
      <c r="K38" s="74"/>
      <c r="L38" s="75">
        <f>AVERAGE(L8:L36)</f>
        <v>13.008810714285714</v>
      </c>
      <c r="M38" s="74"/>
      <c r="N38" s="75">
        <f>AVERAGE(N8:N36)</f>
        <v>10.115675</v>
      </c>
      <c r="O38" s="74"/>
      <c r="P38" s="75">
        <f>AVERAGE(P8:P36)</f>
        <v>12.277896428571426</v>
      </c>
      <c r="Q38" s="74"/>
      <c r="R38" s="75">
        <f>AVERAGE(R8:R36)</f>
        <v>13.797627586206893</v>
      </c>
      <c r="S38" s="76"/>
    </row>
    <row r="39" spans="1:19" x14ac:dyDescent="0.3">
      <c r="A39" s="73" t="s">
        <v>28</v>
      </c>
      <c r="B39" s="74"/>
      <c r="C39" s="74"/>
      <c r="D39" s="75">
        <f>MIN(D8:D36)</f>
        <v>5.5518000000000001</v>
      </c>
      <c r="E39" s="74"/>
      <c r="F39" s="75">
        <f>MIN(F8:F36)</f>
        <v>17.1111</v>
      </c>
      <c r="G39" s="74"/>
      <c r="H39" s="75">
        <f>MIN(H8:H36)</f>
        <v>20.283899999999999</v>
      </c>
      <c r="I39" s="74"/>
      <c r="J39" s="75">
        <f>MIN(J8:J36)</f>
        <v>33.165199999999999</v>
      </c>
      <c r="K39" s="74"/>
      <c r="L39" s="75">
        <f>MIN(L8:L36)</f>
        <v>7.0461999999999998</v>
      </c>
      <c r="M39" s="74"/>
      <c r="N39" s="75">
        <f>MIN(N8:N36)</f>
        <v>6.6962999999999999</v>
      </c>
      <c r="O39" s="74"/>
      <c r="P39" s="75">
        <f>MIN(P8:P36)</f>
        <v>0</v>
      </c>
      <c r="Q39" s="74"/>
      <c r="R39" s="75">
        <f>MIN(R8:R36)</f>
        <v>5.9848999999999997</v>
      </c>
      <c r="S39" s="76"/>
    </row>
    <row r="40" spans="1:19" ht="15" thickBot="1" x14ac:dyDescent="0.35">
      <c r="A40" s="77" t="s">
        <v>29</v>
      </c>
      <c r="B40" s="78"/>
      <c r="C40" s="78"/>
      <c r="D40" s="79">
        <f>MAX(D8:D36)</f>
        <v>12.1761</v>
      </c>
      <c r="E40" s="78"/>
      <c r="F40" s="79">
        <f>MAX(F8:F36)</f>
        <v>37.247900000000001</v>
      </c>
      <c r="G40" s="78"/>
      <c r="H40" s="79">
        <f>MAX(H8:H36)</f>
        <v>43.413800000000002</v>
      </c>
      <c r="I40" s="78"/>
      <c r="J40" s="79">
        <f>MAX(J8:J36)</f>
        <v>62.370399999999997</v>
      </c>
      <c r="K40" s="78"/>
      <c r="L40" s="79">
        <f>MAX(L8:L36)</f>
        <v>19.636299999999999</v>
      </c>
      <c r="M40" s="78"/>
      <c r="N40" s="79">
        <f>MAX(N8:N36)</f>
        <v>15.4245</v>
      </c>
      <c r="O40" s="78"/>
      <c r="P40" s="79">
        <f>MAX(P8:P36)</f>
        <v>16.224799999999998</v>
      </c>
      <c r="Q40" s="78"/>
      <c r="R40" s="79">
        <f>MAX(R8:R36)</f>
        <v>19.889700000000001</v>
      </c>
      <c r="S40" s="80"/>
    </row>
    <row r="41" spans="1:19" x14ac:dyDescent="0.3">
      <c r="A41" s="112" t="s">
        <v>432</v>
      </c>
    </row>
    <row r="42" spans="1:19" x14ac:dyDescent="0.3">
      <c r="A42" s="14" t="s">
        <v>340</v>
      </c>
    </row>
  </sheetData>
  <sheetProtection algorithmName="SHA-512" hashValue="BPlJMJJ9AKnvMYAbD0Zjl8tAxQ2+V0Qfl4GzjAXOqKV/o3O7xv+7/pP7CVGdg9lj/5ODKA5qyYAd7axAcBB1Pg==" saltValue="KcRAxqjHv2qwPtnNsfVY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44315</v>
      </c>
      <c r="C8" s="65">
        <f>VLOOKUP($A8,'Return Data'!$B$7:$R$2843,4,0)</f>
        <v>36.357399999999998</v>
      </c>
      <c r="D8" s="65">
        <f>VLOOKUP($A8,'Return Data'!$B$7:$R$2843,9,0)</f>
        <v>9.4725000000000001</v>
      </c>
      <c r="E8" s="66">
        <f t="shared" ref="E8:E35" si="0">RANK(D8,D$8:D$35,0)</f>
        <v>11</v>
      </c>
      <c r="F8" s="65">
        <f>VLOOKUP($A8,'Return Data'!$B$7:$R$2843,10,0)</f>
        <v>5.6929999999999996</v>
      </c>
      <c r="G8" s="66">
        <f t="shared" ref="G8:G35" si="1">RANK(F8,F$8:F$35,0)</f>
        <v>3</v>
      </c>
      <c r="H8" s="65">
        <f>VLOOKUP($A8,'Return Data'!$B$7:$R$2843,11,0)</f>
        <v>6.2423000000000002</v>
      </c>
      <c r="I8" s="66">
        <f t="shared" ref="I8:I35" si="2">RANK(H8,H$8:H$35,0)</f>
        <v>3</v>
      </c>
      <c r="J8" s="65">
        <f>VLOOKUP($A8,'Return Data'!$B$7:$R$2843,12,0)</f>
        <v>6.5575999999999999</v>
      </c>
      <c r="K8" s="66">
        <f t="shared" ref="K8:K33" si="3">RANK(J8,J$8:J$35,0)</f>
        <v>2</v>
      </c>
      <c r="L8" s="65">
        <f>VLOOKUP($A8,'Return Data'!$B$7:$R$2843,13,0)</f>
        <v>11.8276</v>
      </c>
      <c r="M8" s="66">
        <f>RANK(L8,L$8:L$35,0)</f>
        <v>1</v>
      </c>
      <c r="N8" s="65">
        <f>VLOOKUP($A8,'Return Data'!$B$7:$R$2843,17,0)</f>
        <v>5.5579999999999998</v>
      </c>
      <c r="O8" s="66">
        <f>RANK(N8,N$8:N$35,0)</f>
        <v>21</v>
      </c>
      <c r="P8" s="65">
        <f>VLOOKUP($A8,'Return Data'!$B$7:$R$2843,14,0)</f>
        <v>5.9417</v>
      </c>
      <c r="Q8" s="66">
        <f>RANK(P8,P$8:P$35,0)</f>
        <v>22</v>
      </c>
      <c r="R8" s="65">
        <f>VLOOKUP($A8,'Return Data'!$B$7:$R$2843,16,0)</f>
        <v>7.8117999999999999</v>
      </c>
      <c r="S8" s="67">
        <f t="shared" ref="S8:S35" si="4">RANK(R8,R$8:R$35,0)</f>
        <v>20</v>
      </c>
    </row>
    <row r="9" spans="1:19" x14ac:dyDescent="0.3">
      <c r="A9" s="82" t="s">
        <v>54</v>
      </c>
      <c r="B9" s="64">
        <f>VLOOKUP($A9,'Return Data'!$B$7:$R$2843,3,0)</f>
        <v>44315</v>
      </c>
      <c r="C9" s="65">
        <f>VLOOKUP($A9,'Return Data'!$B$7:$R$2843,4,0)</f>
        <v>1.4522999999999999</v>
      </c>
      <c r="D9" s="65">
        <f>VLOOKUP($A9,'Return Data'!$B$7:$R$2843,9,0)</f>
        <v>0</v>
      </c>
      <c r="E9" s="66">
        <f t="shared" si="0"/>
        <v>27</v>
      </c>
      <c r="F9" s="65">
        <f>VLOOKUP($A9,'Return Data'!$B$7:$R$2843,10,0)</f>
        <v>0</v>
      </c>
      <c r="G9" s="66">
        <f t="shared" si="1"/>
        <v>18</v>
      </c>
      <c r="H9" s="65">
        <f>VLOOKUP($A9,'Return Data'!$B$7:$R$2843,11,0)</f>
        <v>0</v>
      </c>
      <c r="I9" s="66">
        <f t="shared" si="2"/>
        <v>26</v>
      </c>
      <c r="J9" s="65">
        <f>VLOOKUP($A9,'Return Data'!$B$7:$R$2843,12,0)</f>
        <v>0</v>
      </c>
      <c r="K9" s="66">
        <f t="shared" si="3"/>
        <v>26</v>
      </c>
      <c r="L9" s="65"/>
      <c r="M9" s="66"/>
      <c r="N9" s="65"/>
      <c r="O9" s="66"/>
      <c r="P9" s="65"/>
      <c r="Q9" s="66"/>
      <c r="R9" s="65">
        <f>VLOOKUP($A9,'Return Data'!$B$7:$R$2843,16,0)</f>
        <v>-17.445</v>
      </c>
      <c r="S9" s="67">
        <f t="shared" si="4"/>
        <v>27</v>
      </c>
    </row>
    <row r="10" spans="1:19" x14ac:dyDescent="0.3">
      <c r="A10" s="82" t="s">
        <v>55</v>
      </c>
      <c r="B10" s="64">
        <f>VLOOKUP($A10,'Return Data'!$B$7:$R$2843,3,0)</f>
        <v>44315</v>
      </c>
      <c r="C10" s="65">
        <f>VLOOKUP($A10,'Return Data'!$B$7:$R$2843,4,0)</f>
        <v>25.0366</v>
      </c>
      <c r="D10" s="65">
        <f>VLOOKUP($A10,'Return Data'!$B$7:$R$2843,9,0)</f>
        <v>10.1195</v>
      </c>
      <c r="E10" s="66">
        <f t="shared" si="0"/>
        <v>9</v>
      </c>
      <c r="F10" s="65">
        <f>VLOOKUP($A10,'Return Data'!$B$7:$R$2843,10,0)</f>
        <v>1.5153000000000001</v>
      </c>
      <c r="G10" s="66">
        <f t="shared" si="1"/>
        <v>14</v>
      </c>
      <c r="H10" s="65">
        <f>VLOOKUP($A10,'Return Data'!$B$7:$R$2843,11,0)</f>
        <v>2.4445000000000001</v>
      </c>
      <c r="I10" s="66">
        <f t="shared" si="2"/>
        <v>15</v>
      </c>
      <c r="J10" s="65">
        <f>VLOOKUP($A10,'Return Data'!$B$7:$R$2843,12,0)</f>
        <v>4.0307000000000004</v>
      </c>
      <c r="K10" s="66">
        <f t="shared" si="3"/>
        <v>13</v>
      </c>
      <c r="L10" s="65">
        <f>VLOOKUP($A10,'Return Data'!$B$7:$R$2843,13,0)</f>
        <v>9.3028999999999993</v>
      </c>
      <c r="M10" s="66">
        <f t="shared" ref="M10:M33" si="5">RANK(L10,L$8:L$35,0)</f>
        <v>6</v>
      </c>
      <c r="N10" s="65">
        <f>VLOOKUP($A10,'Return Data'!$B$7:$R$2843,17,0)</f>
        <v>11.2112</v>
      </c>
      <c r="O10" s="66">
        <f t="shared" ref="O10:O21" si="6">RANK(N10,N$8:N$35,0)</f>
        <v>2</v>
      </c>
      <c r="P10" s="65">
        <f>VLOOKUP($A10,'Return Data'!$B$7:$R$2843,14,0)</f>
        <v>10.398300000000001</v>
      </c>
      <c r="Q10" s="66">
        <f t="shared" ref="Q10:Q21" si="7">RANK(P10,P$8:P$35,0)</f>
        <v>2</v>
      </c>
      <c r="R10" s="65">
        <f>VLOOKUP($A10,'Return Data'!$B$7:$R$2843,16,0)</f>
        <v>9.6159999999999997</v>
      </c>
      <c r="S10" s="67">
        <f t="shared" si="4"/>
        <v>3</v>
      </c>
    </row>
    <row r="11" spans="1:19" x14ac:dyDescent="0.3">
      <c r="A11" s="82" t="s">
        <v>56</v>
      </c>
      <c r="B11" s="64">
        <f>VLOOKUP($A11,'Return Data'!$B$7:$R$2843,3,0)</f>
        <v>44315</v>
      </c>
      <c r="C11" s="65">
        <f>VLOOKUP($A11,'Return Data'!$B$7:$R$2843,4,0)</f>
        <v>19.421199999999999</v>
      </c>
      <c r="D11" s="65">
        <f>VLOOKUP($A11,'Return Data'!$B$7:$R$2843,9,0)</f>
        <v>8.5917999999999992</v>
      </c>
      <c r="E11" s="66">
        <f t="shared" si="0"/>
        <v>16</v>
      </c>
      <c r="F11" s="65">
        <f>VLOOKUP($A11,'Return Data'!$B$7:$R$2843,10,0)</f>
        <v>-0.1169</v>
      </c>
      <c r="G11" s="66">
        <f t="shared" si="1"/>
        <v>20</v>
      </c>
      <c r="H11" s="65">
        <f>VLOOKUP($A11,'Return Data'!$B$7:$R$2843,11,0)</f>
        <v>7.5799000000000003</v>
      </c>
      <c r="I11" s="66">
        <f t="shared" si="2"/>
        <v>2</v>
      </c>
      <c r="J11" s="65">
        <f>VLOOKUP($A11,'Return Data'!$B$7:$R$2843,12,0)</f>
        <v>6.4287000000000001</v>
      </c>
      <c r="K11" s="66">
        <f t="shared" si="3"/>
        <v>4</v>
      </c>
      <c r="L11" s="65">
        <f>VLOOKUP($A11,'Return Data'!$B$7:$R$2843,13,0)</f>
        <v>6.2324000000000002</v>
      </c>
      <c r="M11" s="66">
        <f t="shared" si="5"/>
        <v>14</v>
      </c>
      <c r="N11" s="65">
        <f>VLOOKUP($A11,'Return Data'!$B$7:$R$2843,17,0)</f>
        <v>3.4788999999999999</v>
      </c>
      <c r="O11" s="66">
        <f t="shared" si="6"/>
        <v>23</v>
      </c>
      <c r="P11" s="65">
        <f>VLOOKUP($A11,'Return Data'!$B$7:$R$2843,14,0)</f>
        <v>4.5498000000000003</v>
      </c>
      <c r="Q11" s="66">
        <f t="shared" si="7"/>
        <v>23</v>
      </c>
      <c r="R11" s="65">
        <f>VLOOKUP($A11,'Return Data'!$B$7:$R$2843,16,0)</f>
        <v>7.6260000000000003</v>
      </c>
      <c r="S11" s="67">
        <f t="shared" si="4"/>
        <v>21</v>
      </c>
    </row>
    <row r="12" spans="1:19" x14ac:dyDescent="0.3">
      <c r="A12" s="82" t="s">
        <v>57</v>
      </c>
      <c r="B12" s="64">
        <f>VLOOKUP($A12,'Return Data'!$B$7:$R$2843,3,0)</f>
        <v>44315</v>
      </c>
      <c r="C12" s="65">
        <f>VLOOKUP($A12,'Return Data'!$B$7:$R$2843,4,0)</f>
        <v>38.5428</v>
      </c>
      <c r="D12" s="65">
        <f>VLOOKUP($A12,'Return Data'!$B$7:$R$2843,9,0)</f>
        <v>9.4323999999999995</v>
      </c>
      <c r="E12" s="66">
        <f t="shared" si="0"/>
        <v>12</v>
      </c>
      <c r="F12" s="65">
        <f>VLOOKUP($A12,'Return Data'!$B$7:$R$2843,10,0)</f>
        <v>0.46139999999999998</v>
      </c>
      <c r="G12" s="66">
        <f t="shared" si="1"/>
        <v>16</v>
      </c>
      <c r="H12" s="65">
        <f>VLOOKUP($A12,'Return Data'!$B$7:$R$2843,11,0)</f>
        <v>2.1440999999999999</v>
      </c>
      <c r="I12" s="66">
        <f t="shared" si="2"/>
        <v>16</v>
      </c>
      <c r="J12" s="65">
        <f>VLOOKUP($A12,'Return Data'!$B$7:$R$2843,12,0)</f>
        <v>3.2999000000000001</v>
      </c>
      <c r="K12" s="66">
        <f t="shared" si="3"/>
        <v>15</v>
      </c>
      <c r="L12" s="65">
        <f>VLOOKUP($A12,'Return Data'!$B$7:$R$2843,13,0)</f>
        <v>5.1326999999999998</v>
      </c>
      <c r="M12" s="66">
        <f t="shared" si="5"/>
        <v>24</v>
      </c>
      <c r="N12" s="65">
        <f>VLOOKUP($A12,'Return Data'!$B$7:$R$2843,17,0)</f>
        <v>8.3657000000000004</v>
      </c>
      <c r="O12" s="66">
        <f t="shared" si="6"/>
        <v>16</v>
      </c>
      <c r="P12" s="65">
        <f>VLOOKUP($A12,'Return Data'!$B$7:$R$2843,14,0)</f>
        <v>8.1161999999999992</v>
      </c>
      <c r="Q12" s="66">
        <f t="shared" si="7"/>
        <v>16</v>
      </c>
      <c r="R12" s="65">
        <f>VLOOKUP($A12,'Return Data'!$B$7:$R$2843,16,0)</f>
        <v>8.7354000000000003</v>
      </c>
      <c r="S12" s="67">
        <f t="shared" si="4"/>
        <v>11</v>
      </c>
    </row>
    <row r="13" spans="1:19" x14ac:dyDescent="0.3">
      <c r="A13" s="82" t="s">
        <v>58</v>
      </c>
      <c r="B13" s="64">
        <f>VLOOKUP($A13,'Return Data'!$B$7:$R$2843,3,0)</f>
        <v>44315</v>
      </c>
      <c r="C13" s="65">
        <f>VLOOKUP($A13,'Return Data'!$B$7:$R$2843,4,0)</f>
        <v>25.212499999999999</v>
      </c>
      <c r="D13" s="65">
        <f>VLOOKUP($A13,'Return Data'!$B$7:$R$2843,9,0)</f>
        <v>3.2458</v>
      </c>
      <c r="E13" s="66">
        <f t="shared" si="0"/>
        <v>26</v>
      </c>
      <c r="F13" s="65">
        <f>VLOOKUP($A13,'Return Data'!$B$7:$R$2843,10,0)</f>
        <v>-0.745</v>
      </c>
      <c r="G13" s="66">
        <f t="shared" si="1"/>
        <v>25</v>
      </c>
      <c r="H13" s="65">
        <f>VLOOKUP($A13,'Return Data'!$B$7:$R$2843,11,0)</f>
        <v>1.5503</v>
      </c>
      <c r="I13" s="66">
        <f t="shared" si="2"/>
        <v>22</v>
      </c>
      <c r="J13" s="65">
        <f>VLOOKUP($A13,'Return Data'!$B$7:$R$2843,12,0)</f>
        <v>2.4300999999999999</v>
      </c>
      <c r="K13" s="66">
        <f t="shared" si="3"/>
        <v>23</v>
      </c>
      <c r="L13" s="65">
        <f>VLOOKUP($A13,'Return Data'!$B$7:$R$2843,13,0)</f>
        <v>5.5914999999999999</v>
      </c>
      <c r="M13" s="66">
        <f t="shared" si="5"/>
        <v>22</v>
      </c>
      <c r="N13" s="65">
        <f>VLOOKUP($A13,'Return Data'!$B$7:$R$2843,17,0)</f>
        <v>8.9504999999999999</v>
      </c>
      <c r="O13" s="66">
        <f t="shared" si="6"/>
        <v>14</v>
      </c>
      <c r="P13" s="65">
        <f>VLOOKUP($A13,'Return Data'!$B$7:$R$2843,14,0)</f>
        <v>8.2857000000000003</v>
      </c>
      <c r="Q13" s="66">
        <f t="shared" si="7"/>
        <v>15</v>
      </c>
      <c r="R13" s="65">
        <f>VLOOKUP($A13,'Return Data'!$B$7:$R$2843,16,0)</f>
        <v>8.7215000000000007</v>
      </c>
      <c r="S13" s="67">
        <f t="shared" si="4"/>
        <v>12</v>
      </c>
    </row>
    <row r="14" spans="1:19" x14ac:dyDescent="0.3">
      <c r="A14" s="82" t="s">
        <v>59</v>
      </c>
      <c r="B14" s="64">
        <f>VLOOKUP($A14,'Return Data'!$B$7:$R$2843,3,0)</f>
        <v>44315</v>
      </c>
      <c r="C14" s="65">
        <f>VLOOKUP($A14,'Return Data'!$B$7:$R$2843,4,0)</f>
        <v>2720.6579999999999</v>
      </c>
      <c r="D14" s="65">
        <f>VLOOKUP($A14,'Return Data'!$B$7:$R$2843,9,0)</f>
        <v>9.2212999999999994</v>
      </c>
      <c r="E14" s="66">
        <f t="shared" si="0"/>
        <v>14</v>
      </c>
      <c r="F14" s="65">
        <f>VLOOKUP($A14,'Return Data'!$B$7:$R$2843,10,0)</f>
        <v>-0.50429999999999997</v>
      </c>
      <c r="G14" s="66">
        <f t="shared" si="1"/>
        <v>22</v>
      </c>
      <c r="H14" s="65">
        <f>VLOOKUP($A14,'Return Data'!$B$7:$R$2843,11,0)</f>
        <v>1.6918</v>
      </c>
      <c r="I14" s="66">
        <f t="shared" si="2"/>
        <v>20</v>
      </c>
      <c r="J14" s="65">
        <f>VLOOKUP($A14,'Return Data'!$B$7:$R$2843,12,0)</f>
        <v>2.7469000000000001</v>
      </c>
      <c r="K14" s="66">
        <f t="shared" si="3"/>
        <v>20</v>
      </c>
      <c r="L14" s="65">
        <f>VLOOKUP($A14,'Return Data'!$B$7:$R$2843,13,0)</f>
        <v>6.1025</v>
      </c>
      <c r="M14" s="66">
        <f t="shared" si="5"/>
        <v>16</v>
      </c>
      <c r="N14" s="65">
        <f>VLOOKUP($A14,'Return Data'!$B$7:$R$2843,17,0)</f>
        <v>10.672800000000001</v>
      </c>
      <c r="O14" s="66">
        <f t="shared" si="6"/>
        <v>6</v>
      </c>
      <c r="P14" s="65">
        <f>VLOOKUP($A14,'Return Data'!$B$7:$R$2843,14,0)</f>
        <v>10.071</v>
      </c>
      <c r="Q14" s="66">
        <f t="shared" si="7"/>
        <v>5</v>
      </c>
      <c r="R14" s="65">
        <f>VLOOKUP($A14,'Return Data'!$B$7:$R$2843,16,0)</f>
        <v>8.9315999999999995</v>
      </c>
      <c r="S14" s="67">
        <f t="shared" si="4"/>
        <v>9</v>
      </c>
    </row>
    <row r="15" spans="1:19" x14ac:dyDescent="0.3">
      <c r="A15" s="82" t="s">
        <v>61</v>
      </c>
      <c r="B15" s="64">
        <f>VLOOKUP($A15,'Return Data'!$B$7:$R$2843,3,0)</f>
        <v>44315</v>
      </c>
      <c r="C15" s="65">
        <f>VLOOKUP($A15,'Return Data'!$B$7:$R$2843,4,0)</f>
        <v>76.747200000000007</v>
      </c>
      <c r="D15" s="65">
        <f>VLOOKUP($A15,'Return Data'!$B$7:$R$2843,9,0)</f>
        <v>21.365100000000002</v>
      </c>
      <c r="E15" s="66">
        <f t="shared" si="0"/>
        <v>1</v>
      </c>
      <c r="F15" s="65">
        <f>VLOOKUP($A15,'Return Data'!$B$7:$R$2843,10,0)</f>
        <v>18.63</v>
      </c>
      <c r="G15" s="66">
        <f t="shared" si="1"/>
        <v>1</v>
      </c>
      <c r="H15" s="65">
        <f>VLOOKUP($A15,'Return Data'!$B$7:$R$2843,11,0)</f>
        <v>18.340399999999999</v>
      </c>
      <c r="I15" s="66">
        <f t="shared" si="2"/>
        <v>1</v>
      </c>
      <c r="J15" s="65">
        <f>VLOOKUP($A15,'Return Data'!$B$7:$R$2843,12,0)</f>
        <v>11.3004</v>
      </c>
      <c r="K15" s="66">
        <f t="shared" si="3"/>
        <v>1</v>
      </c>
      <c r="L15" s="65">
        <f>VLOOKUP($A15,'Return Data'!$B$7:$R$2843,13,0)</f>
        <v>11.047700000000001</v>
      </c>
      <c r="M15" s="66">
        <f t="shared" si="5"/>
        <v>2</v>
      </c>
      <c r="N15" s="65">
        <f>VLOOKUP($A15,'Return Data'!$B$7:$R$2843,17,0)</f>
        <v>4.6224999999999996</v>
      </c>
      <c r="O15" s="66">
        <f t="shared" si="6"/>
        <v>22</v>
      </c>
      <c r="P15" s="65">
        <f>VLOOKUP($A15,'Return Data'!$B$7:$R$2843,14,0)</f>
        <v>6.3334999999999999</v>
      </c>
      <c r="Q15" s="66">
        <f t="shared" si="7"/>
        <v>20</v>
      </c>
      <c r="R15" s="65">
        <f>VLOOKUP($A15,'Return Data'!$B$7:$R$2843,16,0)</f>
        <v>8.4750999999999994</v>
      </c>
      <c r="S15" s="67">
        <f t="shared" si="4"/>
        <v>14</v>
      </c>
    </row>
    <row r="16" spans="1:19" x14ac:dyDescent="0.3">
      <c r="A16" s="82" t="s">
        <v>62</v>
      </c>
      <c r="B16" s="64">
        <f>VLOOKUP($A16,'Return Data'!$B$7:$R$2843,3,0)</f>
        <v>44315</v>
      </c>
      <c r="C16" s="65">
        <f>VLOOKUP($A16,'Return Data'!$B$7:$R$2843,4,0)</f>
        <v>72.256600000000006</v>
      </c>
      <c r="D16" s="65">
        <f>VLOOKUP($A16,'Return Data'!$B$7:$R$2843,9,0)</f>
        <v>5.6215000000000002</v>
      </c>
      <c r="E16" s="66">
        <f t="shared" si="0"/>
        <v>23</v>
      </c>
      <c r="F16" s="65">
        <f>VLOOKUP($A16,'Return Data'!$B$7:$R$2843,10,0)</f>
        <v>-0.25130000000000002</v>
      </c>
      <c r="G16" s="66">
        <f t="shared" si="1"/>
        <v>21</v>
      </c>
      <c r="H16" s="65">
        <f>VLOOKUP($A16,'Return Data'!$B$7:$R$2843,11,0)</f>
        <v>2.7166000000000001</v>
      </c>
      <c r="I16" s="66">
        <f t="shared" si="2"/>
        <v>13</v>
      </c>
      <c r="J16" s="65">
        <f>VLOOKUP($A16,'Return Data'!$B$7:$R$2843,12,0)</f>
        <v>3.9756999999999998</v>
      </c>
      <c r="K16" s="66">
        <f t="shared" si="3"/>
        <v>14</v>
      </c>
      <c r="L16" s="65">
        <f>VLOOKUP($A16,'Return Data'!$B$7:$R$2843,13,0)</f>
        <v>8.0791000000000004</v>
      </c>
      <c r="M16" s="66">
        <f t="shared" si="5"/>
        <v>7</v>
      </c>
      <c r="N16" s="65">
        <f>VLOOKUP($A16,'Return Data'!$B$7:$R$2843,17,0)</f>
        <v>7.5654000000000003</v>
      </c>
      <c r="O16" s="66">
        <f t="shared" si="6"/>
        <v>19</v>
      </c>
      <c r="P16" s="65">
        <f>VLOOKUP($A16,'Return Data'!$B$7:$R$2843,14,0)</f>
        <v>6.0425000000000004</v>
      </c>
      <c r="Q16" s="66">
        <f t="shared" si="7"/>
        <v>21</v>
      </c>
      <c r="R16" s="65">
        <f>VLOOKUP($A16,'Return Data'!$B$7:$R$2843,16,0)</f>
        <v>7.8615000000000004</v>
      </c>
      <c r="S16" s="67">
        <f t="shared" si="4"/>
        <v>18</v>
      </c>
    </row>
    <row r="17" spans="1:19" x14ac:dyDescent="0.3">
      <c r="A17" s="82" t="s">
        <v>63</v>
      </c>
      <c r="B17" s="64">
        <f>VLOOKUP($A17,'Return Data'!$B$7:$R$2843,3,0)</f>
        <v>44315</v>
      </c>
      <c r="C17" s="65">
        <f>VLOOKUP($A17,'Return Data'!$B$7:$R$2843,4,0)</f>
        <v>30.138300000000001</v>
      </c>
      <c r="D17" s="65">
        <f>VLOOKUP($A17,'Return Data'!$B$7:$R$2843,9,0)</f>
        <v>7.5833000000000004</v>
      </c>
      <c r="E17" s="66">
        <f t="shared" si="0"/>
        <v>20</v>
      </c>
      <c r="F17" s="65">
        <f>VLOOKUP($A17,'Return Data'!$B$7:$R$2843,10,0)</f>
        <v>-0.109</v>
      </c>
      <c r="G17" s="66">
        <f t="shared" si="1"/>
        <v>19</v>
      </c>
      <c r="H17" s="65">
        <f>VLOOKUP($A17,'Return Data'!$B$7:$R$2843,11,0)</f>
        <v>1.8007</v>
      </c>
      <c r="I17" s="66">
        <f t="shared" si="2"/>
        <v>18</v>
      </c>
      <c r="J17" s="65">
        <f>VLOOKUP($A17,'Return Data'!$B$7:$R$2843,12,0)</f>
        <v>2.8241999999999998</v>
      </c>
      <c r="K17" s="66">
        <f t="shared" si="3"/>
        <v>19</v>
      </c>
      <c r="L17" s="65">
        <f>VLOOKUP($A17,'Return Data'!$B$7:$R$2843,13,0)</f>
        <v>5.9935</v>
      </c>
      <c r="M17" s="66">
        <f t="shared" si="5"/>
        <v>19</v>
      </c>
      <c r="N17" s="65">
        <f>VLOOKUP($A17,'Return Data'!$B$7:$R$2843,17,0)</f>
        <v>8.9507999999999992</v>
      </c>
      <c r="O17" s="66">
        <f t="shared" si="6"/>
        <v>13</v>
      </c>
      <c r="P17" s="65">
        <f>VLOOKUP($A17,'Return Data'!$B$7:$R$2843,14,0)</f>
        <v>8.7744</v>
      </c>
      <c r="Q17" s="66">
        <f t="shared" si="7"/>
        <v>11</v>
      </c>
      <c r="R17" s="65">
        <f>VLOOKUP($A17,'Return Data'!$B$7:$R$2843,16,0)</f>
        <v>7.8426</v>
      </c>
      <c r="S17" s="67">
        <f t="shared" si="4"/>
        <v>19</v>
      </c>
    </row>
    <row r="18" spans="1:19" x14ac:dyDescent="0.3">
      <c r="A18" s="82" t="s">
        <v>64</v>
      </c>
      <c r="B18" s="64">
        <f>VLOOKUP($A18,'Return Data'!$B$7:$R$2843,3,0)</f>
        <v>44315</v>
      </c>
      <c r="C18" s="65">
        <f>VLOOKUP($A18,'Return Data'!$B$7:$R$2843,4,0)</f>
        <v>29.505299999999998</v>
      </c>
      <c r="D18" s="65">
        <f>VLOOKUP($A18,'Return Data'!$B$7:$R$2843,9,0)</f>
        <v>9.7589000000000006</v>
      </c>
      <c r="E18" s="66">
        <f t="shared" si="0"/>
        <v>10</v>
      </c>
      <c r="F18" s="65">
        <f>VLOOKUP($A18,'Return Data'!$B$7:$R$2843,10,0)</f>
        <v>5.4465000000000003</v>
      </c>
      <c r="G18" s="66">
        <f t="shared" si="1"/>
        <v>5</v>
      </c>
      <c r="H18" s="65">
        <f>VLOOKUP($A18,'Return Data'!$B$7:$R$2843,11,0)</f>
        <v>5.6997999999999998</v>
      </c>
      <c r="I18" s="66">
        <f t="shared" si="2"/>
        <v>5</v>
      </c>
      <c r="J18" s="65">
        <f>VLOOKUP($A18,'Return Data'!$B$7:$R$2843,12,0)</f>
        <v>6.3308</v>
      </c>
      <c r="K18" s="66">
        <f t="shared" si="3"/>
        <v>5</v>
      </c>
      <c r="L18" s="65">
        <f>VLOOKUP($A18,'Return Data'!$B$7:$R$2843,13,0)</f>
        <v>10.0726</v>
      </c>
      <c r="M18" s="66">
        <f t="shared" si="5"/>
        <v>3</v>
      </c>
      <c r="N18" s="65">
        <f>VLOOKUP($A18,'Return Data'!$B$7:$R$2843,17,0)</f>
        <v>11.072699999999999</v>
      </c>
      <c r="O18" s="66">
        <f t="shared" si="6"/>
        <v>3</v>
      </c>
      <c r="P18" s="65">
        <f>VLOOKUP($A18,'Return Data'!$B$7:$R$2843,14,0)</f>
        <v>10.0327</v>
      </c>
      <c r="Q18" s="66">
        <f t="shared" si="7"/>
        <v>6</v>
      </c>
      <c r="R18" s="65">
        <f>VLOOKUP($A18,'Return Data'!$B$7:$R$2843,16,0)</f>
        <v>10.8369</v>
      </c>
      <c r="S18" s="67">
        <f t="shared" si="4"/>
        <v>1</v>
      </c>
    </row>
    <row r="19" spans="1:19" x14ac:dyDescent="0.3">
      <c r="A19" s="82" t="s">
        <v>65</v>
      </c>
      <c r="B19" s="64">
        <f>VLOOKUP($A19,'Return Data'!$B$7:$R$2843,3,0)</f>
        <v>44315</v>
      </c>
      <c r="C19" s="65">
        <f>VLOOKUP($A19,'Return Data'!$B$7:$R$2843,4,0)</f>
        <v>18.533200000000001</v>
      </c>
      <c r="D19" s="65">
        <f>VLOOKUP($A19,'Return Data'!$B$7:$R$2843,9,0)</f>
        <v>10.2334</v>
      </c>
      <c r="E19" s="66">
        <f t="shared" si="0"/>
        <v>8</v>
      </c>
      <c r="F19" s="65">
        <f>VLOOKUP($A19,'Return Data'!$B$7:$R$2843,10,0)</f>
        <v>2.2090000000000001</v>
      </c>
      <c r="G19" s="66">
        <f t="shared" si="1"/>
        <v>12</v>
      </c>
      <c r="H19" s="65">
        <f>VLOOKUP($A19,'Return Data'!$B$7:$R$2843,11,0)</f>
        <v>5.2706999999999997</v>
      </c>
      <c r="I19" s="66">
        <f t="shared" si="2"/>
        <v>6</v>
      </c>
      <c r="J19" s="65">
        <f>VLOOKUP($A19,'Return Data'!$B$7:$R$2843,12,0)</f>
        <v>5.5292000000000003</v>
      </c>
      <c r="K19" s="66">
        <f t="shared" si="3"/>
        <v>6</v>
      </c>
      <c r="L19" s="65">
        <f>VLOOKUP($A19,'Return Data'!$B$7:$R$2843,13,0)</f>
        <v>9.9580000000000002</v>
      </c>
      <c r="M19" s="66">
        <f t="shared" si="5"/>
        <v>4</v>
      </c>
      <c r="N19" s="65">
        <f>VLOOKUP($A19,'Return Data'!$B$7:$R$2843,17,0)</f>
        <v>7.6420000000000003</v>
      </c>
      <c r="O19" s="66">
        <f t="shared" si="6"/>
        <v>18</v>
      </c>
      <c r="P19" s="65">
        <f>VLOOKUP($A19,'Return Data'!$B$7:$R$2843,14,0)</f>
        <v>8.0291999999999994</v>
      </c>
      <c r="Q19" s="66">
        <f t="shared" si="7"/>
        <v>17</v>
      </c>
      <c r="R19" s="65">
        <f>VLOOKUP($A19,'Return Data'!$B$7:$R$2843,16,0)</f>
        <v>6.6504000000000003</v>
      </c>
      <c r="S19" s="67">
        <f t="shared" si="4"/>
        <v>25</v>
      </c>
    </row>
    <row r="20" spans="1:19" x14ac:dyDescent="0.3">
      <c r="A20" s="82" t="s">
        <v>66</v>
      </c>
      <c r="B20" s="64">
        <f>VLOOKUP($A20,'Return Data'!$B$7:$R$2843,3,0)</f>
        <v>44315</v>
      </c>
      <c r="C20" s="65">
        <f>VLOOKUP($A20,'Return Data'!$B$7:$R$2843,4,0)</f>
        <v>29.1265</v>
      </c>
      <c r="D20" s="65">
        <f>VLOOKUP($A20,'Return Data'!$B$7:$R$2843,9,0)</f>
        <v>11.56</v>
      </c>
      <c r="E20" s="66">
        <f t="shared" si="0"/>
        <v>3</v>
      </c>
      <c r="F20" s="65">
        <f>VLOOKUP($A20,'Return Data'!$B$7:$R$2843,10,0)</f>
        <v>-0.62009999999999998</v>
      </c>
      <c r="G20" s="66">
        <f t="shared" si="1"/>
        <v>23</v>
      </c>
      <c r="H20" s="65">
        <f>VLOOKUP($A20,'Return Data'!$B$7:$R$2843,11,0)</f>
        <v>1.641</v>
      </c>
      <c r="I20" s="66">
        <f t="shared" si="2"/>
        <v>21</v>
      </c>
      <c r="J20" s="65">
        <f>VLOOKUP($A20,'Return Data'!$B$7:$R$2843,12,0)</f>
        <v>2.6560999999999999</v>
      </c>
      <c r="K20" s="66">
        <f t="shared" si="3"/>
        <v>21</v>
      </c>
      <c r="L20" s="65">
        <f>VLOOKUP($A20,'Return Data'!$B$7:$R$2843,13,0)</f>
        <v>6.9128999999999996</v>
      </c>
      <c r="M20" s="66">
        <f t="shared" si="5"/>
        <v>11</v>
      </c>
      <c r="N20" s="65">
        <f>VLOOKUP($A20,'Return Data'!$B$7:$R$2843,17,0)</f>
        <v>11.456099999999999</v>
      </c>
      <c r="O20" s="66">
        <f t="shared" si="6"/>
        <v>1</v>
      </c>
      <c r="P20" s="65">
        <f>VLOOKUP($A20,'Return Data'!$B$7:$R$2843,14,0)</f>
        <v>10.7363</v>
      </c>
      <c r="Q20" s="66">
        <f t="shared" si="7"/>
        <v>1</v>
      </c>
      <c r="R20" s="65">
        <f>VLOOKUP($A20,'Return Data'!$B$7:$R$2843,16,0)</f>
        <v>9.5223999999999993</v>
      </c>
      <c r="S20" s="67">
        <f t="shared" si="4"/>
        <v>4</v>
      </c>
    </row>
    <row r="21" spans="1:19" x14ac:dyDescent="0.3">
      <c r="A21" s="82" t="s">
        <v>67</v>
      </c>
      <c r="B21" s="64">
        <f>VLOOKUP($A21,'Return Data'!$B$7:$R$2843,3,0)</f>
        <v>44315</v>
      </c>
      <c r="C21" s="65">
        <f>VLOOKUP($A21,'Return Data'!$B$7:$R$2843,4,0)</f>
        <v>17.732299999999999</v>
      </c>
      <c r="D21" s="65">
        <f>VLOOKUP($A21,'Return Data'!$B$7:$R$2843,9,0)</f>
        <v>11.9801</v>
      </c>
      <c r="E21" s="66">
        <f t="shared" si="0"/>
        <v>2</v>
      </c>
      <c r="F21" s="65">
        <f>VLOOKUP($A21,'Return Data'!$B$7:$R$2843,10,0)</f>
        <v>5.6443000000000003</v>
      </c>
      <c r="G21" s="66">
        <f t="shared" si="1"/>
        <v>4</v>
      </c>
      <c r="H21" s="65">
        <f>VLOOKUP($A21,'Return Data'!$B$7:$R$2843,11,0)</f>
        <v>5.7220000000000004</v>
      </c>
      <c r="I21" s="66">
        <f t="shared" si="2"/>
        <v>4</v>
      </c>
      <c r="J21" s="65">
        <f>VLOOKUP($A21,'Return Data'!$B$7:$R$2843,12,0)</f>
        <v>6.4744999999999999</v>
      </c>
      <c r="K21" s="66">
        <f t="shared" si="3"/>
        <v>3</v>
      </c>
      <c r="L21" s="65">
        <f>VLOOKUP($A21,'Return Data'!$B$7:$R$2843,13,0)</f>
        <v>7.9664000000000001</v>
      </c>
      <c r="M21" s="66">
        <f t="shared" si="5"/>
        <v>9</v>
      </c>
      <c r="N21" s="65">
        <f>VLOOKUP($A21,'Return Data'!$B$7:$R$2843,17,0)</f>
        <v>7.7507999999999999</v>
      </c>
      <c r="O21" s="66">
        <f t="shared" si="6"/>
        <v>17</v>
      </c>
      <c r="P21" s="65">
        <f>VLOOKUP($A21,'Return Data'!$B$7:$R$2843,14,0)</f>
        <v>7.5891000000000002</v>
      </c>
      <c r="Q21" s="66">
        <f t="shared" si="7"/>
        <v>18</v>
      </c>
      <c r="R21" s="65">
        <f>VLOOKUP($A21,'Return Data'!$B$7:$R$2843,16,0)</f>
        <v>7.5675999999999997</v>
      </c>
      <c r="S21" s="67">
        <f t="shared" si="4"/>
        <v>22</v>
      </c>
    </row>
    <row r="22" spans="1:19" x14ac:dyDescent="0.3">
      <c r="A22" s="82" t="s">
        <v>68</v>
      </c>
      <c r="B22" s="64">
        <f>VLOOKUP($A22,'Return Data'!$B$7:$R$2843,3,0)</f>
        <v>44315</v>
      </c>
      <c r="C22" s="65">
        <f>VLOOKUP($A22,'Return Data'!$B$7:$R$2843,4,0)</f>
        <v>1203.8119999999999</v>
      </c>
      <c r="D22" s="65">
        <f>VLOOKUP($A22,'Return Data'!$B$7:$R$2843,9,0)</f>
        <v>7.5881999999999996</v>
      </c>
      <c r="E22" s="66">
        <f t="shared" si="0"/>
        <v>19</v>
      </c>
      <c r="F22" s="65">
        <f>VLOOKUP($A22,'Return Data'!$B$7:$R$2843,10,0)</f>
        <v>3.4916999999999998</v>
      </c>
      <c r="G22" s="66">
        <f t="shared" si="1"/>
        <v>9</v>
      </c>
      <c r="H22" s="65">
        <f>VLOOKUP($A22,'Return Data'!$B$7:$R$2843,11,0)</f>
        <v>4.5278</v>
      </c>
      <c r="I22" s="66">
        <f t="shared" si="2"/>
        <v>7</v>
      </c>
      <c r="J22" s="65">
        <f>VLOOKUP($A22,'Return Data'!$B$7:$R$2843,12,0)</f>
        <v>5.0168999999999997</v>
      </c>
      <c r="K22" s="66">
        <f t="shared" si="3"/>
        <v>7</v>
      </c>
      <c r="L22" s="65">
        <f>VLOOKUP($A22,'Return Data'!$B$7:$R$2843,13,0)</f>
        <v>5.78</v>
      </c>
      <c r="M22" s="66">
        <f t="shared" si="5"/>
        <v>21</v>
      </c>
      <c r="N22" s="65"/>
      <c r="O22" s="66"/>
      <c r="P22" s="65"/>
      <c r="Q22" s="66"/>
      <c r="R22" s="65">
        <f>VLOOKUP($A22,'Return Data'!$B$7:$R$2843,16,0)</f>
        <v>8.0259</v>
      </c>
      <c r="S22" s="67">
        <f t="shared" si="4"/>
        <v>17</v>
      </c>
    </row>
    <row r="23" spans="1:19" x14ac:dyDescent="0.3">
      <c r="A23" s="82" t="s">
        <v>69</v>
      </c>
      <c r="B23" s="64">
        <f>VLOOKUP($A23,'Return Data'!$B$7:$R$2843,3,0)</f>
        <v>44315</v>
      </c>
      <c r="C23" s="65">
        <f>VLOOKUP($A23,'Return Data'!$B$7:$R$2843,4,0)</f>
        <v>34.059199999999997</v>
      </c>
      <c r="D23" s="65">
        <f>VLOOKUP($A23,'Return Data'!$B$7:$R$2843,9,0)</f>
        <v>9.4276</v>
      </c>
      <c r="E23" s="66">
        <f t="shared" si="0"/>
        <v>13</v>
      </c>
      <c r="F23" s="65">
        <f>VLOOKUP($A23,'Return Data'!$B$7:$R$2843,10,0)</f>
        <v>4.0236999999999998</v>
      </c>
      <c r="G23" s="66">
        <f t="shared" si="1"/>
        <v>7</v>
      </c>
      <c r="H23" s="65">
        <f>VLOOKUP($A23,'Return Data'!$B$7:$R$2843,11,0)</f>
        <v>3.7311999999999999</v>
      </c>
      <c r="I23" s="66">
        <f t="shared" si="2"/>
        <v>9</v>
      </c>
      <c r="J23" s="65">
        <f>VLOOKUP($A23,'Return Data'!$B$7:$R$2843,12,0)</f>
        <v>4.3510999999999997</v>
      </c>
      <c r="K23" s="66">
        <f t="shared" si="3"/>
        <v>11</v>
      </c>
      <c r="L23" s="65">
        <f>VLOOKUP($A23,'Return Data'!$B$7:$R$2843,13,0)</f>
        <v>7.3964999999999996</v>
      </c>
      <c r="M23" s="66">
        <f t="shared" si="5"/>
        <v>10</v>
      </c>
      <c r="N23" s="65">
        <f>VLOOKUP($A23,'Return Data'!$B$7:$R$2843,17,0)</f>
        <v>6.6628999999999996</v>
      </c>
      <c r="O23" s="66">
        <f t="shared" ref="O23:O33" si="8">RANK(N23,N$8:N$35,0)</f>
        <v>20</v>
      </c>
      <c r="P23" s="65">
        <f>VLOOKUP($A23,'Return Data'!$B$7:$R$2843,14,0)</f>
        <v>7.0651999999999999</v>
      </c>
      <c r="Q23" s="66">
        <f t="shared" ref="Q23:Q33" si="9">RANK(P23,P$8:P$35,0)</f>
        <v>19</v>
      </c>
      <c r="R23" s="65">
        <f>VLOOKUP($A23,'Return Data'!$B$7:$R$2843,16,0)</f>
        <v>8.2203999999999997</v>
      </c>
      <c r="S23" s="67">
        <f t="shared" si="4"/>
        <v>16</v>
      </c>
    </row>
    <row r="24" spans="1:19" x14ac:dyDescent="0.3">
      <c r="A24" s="82" t="s">
        <v>70</v>
      </c>
      <c r="B24" s="64">
        <f>VLOOKUP($A24,'Return Data'!$B$7:$R$2843,3,0)</f>
        <v>44315</v>
      </c>
      <c r="C24" s="65">
        <f>VLOOKUP($A24,'Return Data'!$B$7:$R$2843,4,0)</f>
        <v>30.683900000000001</v>
      </c>
      <c r="D24" s="65">
        <f>VLOOKUP($A24,'Return Data'!$B$7:$R$2843,9,0)</f>
        <v>6.5046999999999997</v>
      </c>
      <c r="E24" s="66">
        <f t="shared" si="0"/>
        <v>22</v>
      </c>
      <c r="F24" s="65">
        <f>VLOOKUP($A24,'Return Data'!$B$7:$R$2843,10,0)</f>
        <v>-0.97440000000000004</v>
      </c>
      <c r="G24" s="66">
        <f t="shared" si="1"/>
        <v>26</v>
      </c>
      <c r="H24" s="65">
        <f>VLOOKUP($A24,'Return Data'!$B$7:$R$2843,11,0)</f>
        <v>2.4773000000000001</v>
      </c>
      <c r="I24" s="66">
        <f t="shared" si="2"/>
        <v>14</v>
      </c>
      <c r="J24" s="65">
        <f>VLOOKUP($A24,'Return Data'!$B$7:$R$2843,12,0)</f>
        <v>4.6405000000000003</v>
      </c>
      <c r="K24" s="66">
        <f t="shared" si="3"/>
        <v>9</v>
      </c>
      <c r="L24" s="65">
        <f>VLOOKUP($A24,'Return Data'!$B$7:$R$2843,13,0)</f>
        <v>9.4657</v>
      </c>
      <c r="M24" s="66">
        <f t="shared" si="5"/>
        <v>5</v>
      </c>
      <c r="N24" s="65">
        <f>VLOOKUP($A24,'Return Data'!$B$7:$R$2843,17,0)</f>
        <v>10.348100000000001</v>
      </c>
      <c r="O24" s="66">
        <f t="shared" si="8"/>
        <v>7</v>
      </c>
      <c r="P24" s="65">
        <f>VLOOKUP($A24,'Return Data'!$B$7:$R$2843,14,0)</f>
        <v>10.210800000000001</v>
      </c>
      <c r="Q24" s="66">
        <f t="shared" si="9"/>
        <v>3</v>
      </c>
      <c r="R24" s="65">
        <f>VLOOKUP($A24,'Return Data'!$B$7:$R$2843,16,0)</f>
        <v>9.6975999999999996</v>
      </c>
      <c r="S24" s="67">
        <f t="shared" si="4"/>
        <v>2</v>
      </c>
    </row>
    <row r="25" spans="1:19" x14ac:dyDescent="0.3">
      <c r="A25" s="82" t="s">
        <v>71</v>
      </c>
      <c r="B25" s="64">
        <f>VLOOKUP($A25,'Return Data'!$B$7:$R$2843,3,0)</f>
        <v>44315</v>
      </c>
      <c r="C25" s="65">
        <f>VLOOKUP($A25,'Return Data'!$B$7:$R$2843,4,0)</f>
        <v>24.691099999999999</v>
      </c>
      <c r="D25" s="65">
        <f>VLOOKUP($A25,'Return Data'!$B$7:$R$2843,9,0)</f>
        <v>6.7465000000000002</v>
      </c>
      <c r="E25" s="66">
        <f t="shared" si="0"/>
        <v>21</v>
      </c>
      <c r="F25" s="65">
        <f>VLOOKUP($A25,'Return Data'!$B$7:$R$2843,10,0)</f>
        <v>-2.1337999999999999</v>
      </c>
      <c r="G25" s="66">
        <f t="shared" si="1"/>
        <v>27</v>
      </c>
      <c r="H25" s="65">
        <f>VLOOKUP($A25,'Return Data'!$B$7:$R$2843,11,0)</f>
        <v>0.78610000000000002</v>
      </c>
      <c r="I25" s="66">
        <f t="shared" si="2"/>
        <v>25</v>
      </c>
      <c r="J25" s="65">
        <f>VLOOKUP($A25,'Return Data'!$B$7:$R$2843,12,0)</f>
        <v>2.5356000000000001</v>
      </c>
      <c r="K25" s="66">
        <f t="shared" si="3"/>
        <v>22</v>
      </c>
      <c r="L25" s="65">
        <f>VLOOKUP($A25,'Return Data'!$B$7:$R$2843,13,0)</f>
        <v>5.9763000000000002</v>
      </c>
      <c r="M25" s="66">
        <f t="shared" si="5"/>
        <v>20</v>
      </c>
      <c r="N25" s="65">
        <f>VLOOKUP($A25,'Return Data'!$B$7:$R$2843,17,0)</f>
        <v>9.2194000000000003</v>
      </c>
      <c r="O25" s="66">
        <f t="shared" si="8"/>
        <v>12</v>
      </c>
      <c r="P25" s="65">
        <f>VLOOKUP($A25,'Return Data'!$B$7:$R$2843,14,0)</f>
        <v>8.9163999999999994</v>
      </c>
      <c r="Q25" s="66">
        <f t="shared" si="9"/>
        <v>9</v>
      </c>
      <c r="R25" s="65">
        <f>VLOOKUP($A25,'Return Data'!$B$7:$R$2843,16,0)</f>
        <v>8.9762000000000004</v>
      </c>
      <c r="S25" s="67">
        <f t="shared" si="4"/>
        <v>7</v>
      </c>
    </row>
    <row r="26" spans="1:19" x14ac:dyDescent="0.3">
      <c r="A26" s="82" t="s">
        <v>72</v>
      </c>
      <c r="B26" s="64">
        <f>VLOOKUP($A26,'Return Data'!$B$7:$R$2843,3,0)</f>
        <v>44315</v>
      </c>
      <c r="C26" s="65">
        <f>VLOOKUP($A26,'Return Data'!$B$7:$R$2843,4,0)</f>
        <v>13.9329</v>
      </c>
      <c r="D26" s="65">
        <f>VLOOKUP($A26,'Return Data'!$B$7:$R$2843,9,0)</f>
        <v>8.6056000000000008</v>
      </c>
      <c r="E26" s="66">
        <f t="shared" si="0"/>
        <v>15</v>
      </c>
      <c r="F26" s="65">
        <f>VLOOKUP($A26,'Return Data'!$B$7:$R$2843,10,0)</f>
        <v>3.5884</v>
      </c>
      <c r="G26" s="66">
        <f t="shared" si="1"/>
        <v>8</v>
      </c>
      <c r="H26" s="65">
        <f>VLOOKUP($A26,'Return Data'!$B$7:$R$2843,11,0)</f>
        <v>3.1758999999999999</v>
      </c>
      <c r="I26" s="66">
        <f t="shared" si="2"/>
        <v>11</v>
      </c>
      <c r="J26" s="65">
        <f>VLOOKUP($A26,'Return Data'!$B$7:$R$2843,12,0)</f>
        <v>3.1966000000000001</v>
      </c>
      <c r="K26" s="66">
        <f t="shared" si="3"/>
        <v>17</v>
      </c>
      <c r="L26" s="65">
        <f>VLOOKUP($A26,'Return Data'!$B$7:$R$2843,13,0)</f>
        <v>4.8848000000000003</v>
      </c>
      <c r="M26" s="66">
        <f t="shared" si="5"/>
        <v>25</v>
      </c>
      <c r="N26" s="65">
        <f>VLOOKUP($A26,'Return Data'!$B$7:$R$2843,17,0)</f>
        <v>10.7178</v>
      </c>
      <c r="O26" s="66">
        <f t="shared" si="8"/>
        <v>5</v>
      </c>
      <c r="P26" s="65">
        <f>VLOOKUP($A26,'Return Data'!$B$7:$R$2843,14,0)</f>
        <v>9.9214000000000002</v>
      </c>
      <c r="Q26" s="66">
        <f t="shared" si="9"/>
        <v>7</v>
      </c>
      <c r="R26" s="65">
        <f>VLOOKUP($A26,'Return Data'!$B$7:$R$2843,16,0)</f>
        <v>8.4227000000000007</v>
      </c>
      <c r="S26" s="67">
        <f t="shared" si="4"/>
        <v>15</v>
      </c>
    </row>
    <row r="27" spans="1:19" x14ac:dyDescent="0.3">
      <c r="A27" s="82" t="s">
        <v>73</v>
      </c>
      <c r="B27" s="64">
        <f>VLOOKUP($A27,'Return Data'!$B$7:$R$2843,3,0)</f>
        <v>44315</v>
      </c>
      <c r="C27" s="65">
        <f>VLOOKUP($A27,'Return Data'!$B$7:$R$2843,4,0)</f>
        <v>30.652699999999999</v>
      </c>
      <c r="D27" s="65">
        <f>VLOOKUP($A27,'Return Data'!$B$7:$R$2843,9,0)</f>
        <v>10.4177</v>
      </c>
      <c r="E27" s="66">
        <f t="shared" si="0"/>
        <v>7</v>
      </c>
      <c r="F27" s="65">
        <f>VLOOKUP($A27,'Return Data'!$B$7:$R$2843,10,0)</f>
        <v>3.04E-2</v>
      </c>
      <c r="G27" s="66">
        <f t="shared" si="1"/>
        <v>17</v>
      </c>
      <c r="H27" s="65">
        <f>VLOOKUP($A27,'Return Data'!$B$7:$R$2843,11,0)</f>
        <v>1.5381</v>
      </c>
      <c r="I27" s="66">
        <f t="shared" si="2"/>
        <v>23</v>
      </c>
      <c r="J27" s="65">
        <f>VLOOKUP($A27,'Return Data'!$B$7:$R$2843,12,0)</f>
        <v>2.9826999999999999</v>
      </c>
      <c r="K27" s="66">
        <f t="shared" si="3"/>
        <v>18</v>
      </c>
      <c r="L27" s="65">
        <f>VLOOKUP($A27,'Return Data'!$B$7:$R$2843,13,0)</f>
        <v>6.2750000000000004</v>
      </c>
      <c r="M27" s="66">
        <f t="shared" si="5"/>
        <v>13</v>
      </c>
      <c r="N27" s="65">
        <f>VLOOKUP($A27,'Return Data'!$B$7:$R$2843,17,0)</f>
        <v>9.5174000000000003</v>
      </c>
      <c r="O27" s="66">
        <f t="shared" si="8"/>
        <v>10</v>
      </c>
      <c r="P27" s="65">
        <f>VLOOKUP($A27,'Return Data'!$B$7:$R$2843,14,0)</f>
        <v>8.8026999999999997</v>
      </c>
      <c r="Q27" s="66">
        <f t="shared" si="9"/>
        <v>10</v>
      </c>
      <c r="R27" s="65">
        <f>VLOOKUP($A27,'Return Data'!$B$7:$R$2843,16,0)</f>
        <v>8.6233000000000004</v>
      </c>
      <c r="S27" s="67">
        <f t="shared" si="4"/>
        <v>13</v>
      </c>
    </row>
    <row r="28" spans="1:19" x14ac:dyDescent="0.3">
      <c r="A28" s="82" t="s">
        <v>74</v>
      </c>
      <c r="B28" s="64">
        <f>VLOOKUP($A28,'Return Data'!$B$7:$R$2843,3,0)</f>
        <v>44315</v>
      </c>
      <c r="C28" s="65">
        <f>VLOOKUP($A28,'Return Data'!$B$7:$R$2843,4,0)</f>
        <v>2258.4319</v>
      </c>
      <c r="D28" s="65">
        <f>VLOOKUP($A28,'Return Data'!$B$7:$R$2843,9,0)</f>
        <v>10.600899999999999</v>
      </c>
      <c r="E28" s="66">
        <f t="shared" si="0"/>
        <v>5</v>
      </c>
      <c r="F28" s="65">
        <f>VLOOKUP($A28,'Return Data'!$B$7:$R$2843,10,0)</f>
        <v>2.54</v>
      </c>
      <c r="G28" s="66">
        <f t="shared" si="1"/>
        <v>11</v>
      </c>
      <c r="H28" s="65">
        <f>VLOOKUP($A28,'Return Data'!$B$7:$R$2843,11,0)</f>
        <v>3.0811999999999999</v>
      </c>
      <c r="I28" s="66">
        <f t="shared" si="2"/>
        <v>12</v>
      </c>
      <c r="J28" s="65">
        <f>VLOOKUP($A28,'Return Data'!$B$7:$R$2843,12,0)</f>
        <v>4.2226999999999997</v>
      </c>
      <c r="K28" s="66">
        <f t="shared" si="3"/>
        <v>12</v>
      </c>
      <c r="L28" s="65">
        <f>VLOOKUP($A28,'Return Data'!$B$7:$R$2843,13,0)</f>
        <v>6.7888000000000002</v>
      </c>
      <c r="M28" s="66">
        <f t="shared" si="5"/>
        <v>12</v>
      </c>
      <c r="N28" s="65">
        <f>VLOOKUP($A28,'Return Data'!$B$7:$R$2843,17,0)</f>
        <v>9.6306999999999992</v>
      </c>
      <c r="O28" s="66">
        <f t="shared" si="8"/>
        <v>8</v>
      </c>
      <c r="P28" s="65">
        <f>VLOOKUP($A28,'Return Data'!$B$7:$R$2843,14,0)</f>
        <v>9.4856999999999996</v>
      </c>
      <c r="Q28" s="66">
        <f t="shared" si="9"/>
        <v>8</v>
      </c>
      <c r="R28" s="65">
        <f>VLOOKUP($A28,'Return Data'!$B$7:$R$2843,16,0)</f>
        <v>9.0879999999999992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44315</v>
      </c>
      <c r="C30" s="65">
        <f>VLOOKUP($A30,'Return Data'!$B$7:$R$2843,4,0)</f>
        <v>16.4787</v>
      </c>
      <c r="D30" s="65">
        <f>VLOOKUP($A30,'Return Data'!$B$7:$R$2843,9,0)</f>
        <v>7.7031000000000001</v>
      </c>
      <c r="E30" s="66">
        <f t="shared" si="0"/>
        <v>18</v>
      </c>
      <c r="F30" s="65">
        <f>VLOOKUP($A30,'Return Data'!$B$7:$R$2843,10,0)</f>
        <v>3.2624</v>
      </c>
      <c r="G30" s="66">
        <f t="shared" si="1"/>
        <v>10</v>
      </c>
      <c r="H30" s="65">
        <f>VLOOKUP($A30,'Return Data'!$B$7:$R$2843,11,0)</f>
        <v>3.5699000000000001</v>
      </c>
      <c r="I30" s="66">
        <f t="shared" si="2"/>
        <v>10</v>
      </c>
      <c r="J30" s="65">
        <f>VLOOKUP($A30,'Return Data'!$B$7:$R$2843,12,0)</f>
        <v>4.9283000000000001</v>
      </c>
      <c r="K30" s="66">
        <f t="shared" si="3"/>
        <v>8</v>
      </c>
      <c r="L30" s="65">
        <f>VLOOKUP($A30,'Return Data'!$B$7:$R$2843,13,0)</f>
        <v>5.2534999999999998</v>
      </c>
      <c r="M30" s="66">
        <f t="shared" si="5"/>
        <v>23</v>
      </c>
      <c r="N30" s="65">
        <f>VLOOKUP($A30,'Return Data'!$B$7:$R$2843,17,0)</f>
        <v>9.5533999999999999</v>
      </c>
      <c r="O30" s="66">
        <f t="shared" si="8"/>
        <v>9</v>
      </c>
      <c r="P30" s="65">
        <f>VLOOKUP($A30,'Return Data'!$B$7:$R$2843,14,0)</f>
        <v>8.7609999999999992</v>
      </c>
      <c r="Q30" s="66">
        <f t="shared" si="9"/>
        <v>12</v>
      </c>
      <c r="R30" s="65">
        <f>VLOOKUP($A30,'Return Data'!$B$7:$R$2843,16,0)</f>
        <v>8.7561</v>
      </c>
      <c r="S30" s="67">
        <f t="shared" si="4"/>
        <v>10</v>
      </c>
    </row>
    <row r="31" spans="1:19" x14ac:dyDescent="0.3">
      <c r="A31" s="82" t="s">
        <v>78</v>
      </c>
      <c r="B31" s="64">
        <f>VLOOKUP($A31,'Return Data'!$B$7:$R$2843,3,0)</f>
        <v>44315</v>
      </c>
      <c r="C31" s="65">
        <f>VLOOKUP($A31,'Return Data'!$B$7:$R$2843,4,0)</f>
        <v>29.367899999999999</v>
      </c>
      <c r="D31" s="65">
        <f>VLOOKUP($A31,'Return Data'!$B$7:$R$2843,9,0)</f>
        <v>5.3598999999999997</v>
      </c>
      <c r="E31" s="66">
        <f t="shared" si="0"/>
        <v>25</v>
      </c>
      <c r="F31" s="65">
        <f>VLOOKUP($A31,'Return Data'!$B$7:$R$2843,10,0)</f>
        <v>1.8882000000000001</v>
      </c>
      <c r="G31" s="66">
        <f t="shared" si="1"/>
        <v>13</v>
      </c>
      <c r="H31" s="65">
        <f>VLOOKUP($A31,'Return Data'!$B$7:$R$2843,11,0)</f>
        <v>2.1234999999999999</v>
      </c>
      <c r="I31" s="66">
        <f t="shared" si="2"/>
        <v>17</v>
      </c>
      <c r="J31" s="65">
        <f>VLOOKUP($A31,'Return Data'!$B$7:$R$2843,12,0)</f>
        <v>3.2551000000000001</v>
      </c>
      <c r="K31" s="66">
        <f t="shared" si="3"/>
        <v>16</v>
      </c>
      <c r="L31" s="65">
        <f>VLOOKUP($A31,'Return Data'!$B$7:$R$2843,13,0)</f>
        <v>6.1524000000000001</v>
      </c>
      <c r="M31" s="66">
        <f t="shared" si="5"/>
        <v>15</v>
      </c>
      <c r="N31" s="65">
        <f>VLOOKUP($A31,'Return Data'!$B$7:$R$2843,17,0)</f>
        <v>10.974500000000001</v>
      </c>
      <c r="O31" s="66">
        <f t="shared" si="8"/>
        <v>4</v>
      </c>
      <c r="P31" s="65">
        <f>VLOOKUP($A31,'Return Data'!$B$7:$R$2843,14,0)</f>
        <v>10.081</v>
      </c>
      <c r="Q31" s="66">
        <f t="shared" si="9"/>
        <v>4</v>
      </c>
      <c r="R31" s="65">
        <f>VLOOKUP($A31,'Return Data'!$B$7:$R$2843,16,0)</f>
        <v>8.9649000000000001</v>
      </c>
      <c r="S31" s="67">
        <f t="shared" si="4"/>
        <v>8</v>
      </c>
    </row>
    <row r="32" spans="1:19" x14ac:dyDescent="0.3">
      <c r="A32" s="82" t="s">
        <v>79</v>
      </c>
      <c r="B32" s="64">
        <f>VLOOKUP($A32,'Return Data'!$B$7:$R$2843,3,0)</f>
        <v>44315</v>
      </c>
      <c r="C32" s="65">
        <f>VLOOKUP($A32,'Return Data'!$B$7:$R$2843,4,0)</f>
        <v>35.2121</v>
      </c>
      <c r="D32" s="65">
        <f>VLOOKUP($A32,'Return Data'!$B$7:$R$2843,9,0)</f>
        <v>10.585000000000001</v>
      </c>
      <c r="E32" s="66">
        <f t="shared" si="0"/>
        <v>6</v>
      </c>
      <c r="F32" s="65">
        <f>VLOOKUP($A32,'Return Data'!$B$7:$R$2843,10,0)</f>
        <v>4.8639000000000001</v>
      </c>
      <c r="G32" s="66">
        <f t="shared" si="1"/>
        <v>6</v>
      </c>
      <c r="H32" s="65">
        <f>VLOOKUP($A32,'Return Data'!$B$7:$R$2843,11,0)</f>
        <v>4.2083000000000004</v>
      </c>
      <c r="I32" s="66">
        <f t="shared" si="2"/>
        <v>8</v>
      </c>
      <c r="J32" s="65">
        <f>VLOOKUP($A32,'Return Data'!$B$7:$R$2843,12,0)</f>
        <v>4.5448000000000004</v>
      </c>
      <c r="K32" s="66">
        <f t="shared" si="3"/>
        <v>10</v>
      </c>
      <c r="L32" s="65">
        <f>VLOOKUP($A32,'Return Data'!$B$7:$R$2843,13,0)</f>
        <v>8.0510000000000002</v>
      </c>
      <c r="M32" s="66">
        <f t="shared" si="5"/>
        <v>8</v>
      </c>
      <c r="N32" s="65">
        <f>VLOOKUP($A32,'Return Data'!$B$7:$R$2843,17,0)</f>
        <v>8.5939999999999994</v>
      </c>
      <c r="O32" s="66">
        <f t="shared" si="8"/>
        <v>15</v>
      </c>
      <c r="P32" s="65">
        <f>VLOOKUP($A32,'Return Data'!$B$7:$R$2843,14,0)</f>
        <v>8.3652999999999995</v>
      </c>
      <c r="Q32" s="66">
        <f t="shared" si="9"/>
        <v>14</v>
      </c>
      <c r="R32" s="65">
        <f>VLOOKUP($A32,'Return Data'!$B$7:$R$2843,16,0)</f>
        <v>9.2294</v>
      </c>
      <c r="S32" s="67">
        <f t="shared" si="4"/>
        <v>5</v>
      </c>
    </row>
    <row r="33" spans="1:19" x14ac:dyDescent="0.3">
      <c r="A33" s="82" t="s">
        <v>80</v>
      </c>
      <c r="B33" s="64">
        <f>VLOOKUP($A33,'Return Data'!$B$7:$R$2843,3,0)</f>
        <v>44315</v>
      </c>
      <c r="C33" s="65">
        <f>VLOOKUP($A33,'Return Data'!$B$7:$R$2843,4,0)</f>
        <v>19.726700000000001</v>
      </c>
      <c r="D33" s="65">
        <f>VLOOKUP($A33,'Return Data'!$B$7:$R$2843,9,0)</f>
        <v>8.3194999999999997</v>
      </c>
      <c r="E33" s="66">
        <f t="shared" si="0"/>
        <v>17</v>
      </c>
      <c r="F33" s="65">
        <f>VLOOKUP($A33,'Return Data'!$B$7:$R$2843,10,0)</f>
        <v>-0.70189999999999997</v>
      </c>
      <c r="G33" s="66">
        <f t="shared" si="1"/>
        <v>24</v>
      </c>
      <c r="H33" s="65">
        <f>VLOOKUP($A33,'Return Data'!$B$7:$R$2843,11,0)</f>
        <v>0.81969999999999998</v>
      </c>
      <c r="I33" s="66">
        <f t="shared" si="2"/>
        <v>24</v>
      </c>
      <c r="J33" s="65">
        <f>VLOOKUP($A33,'Return Data'!$B$7:$R$2843,12,0)</f>
        <v>2.2866</v>
      </c>
      <c r="K33" s="66">
        <f t="shared" si="3"/>
        <v>24</v>
      </c>
      <c r="L33" s="65">
        <f>VLOOKUP($A33,'Return Data'!$B$7:$R$2843,13,0)</f>
        <v>6.0671999999999997</v>
      </c>
      <c r="M33" s="66">
        <f t="shared" si="5"/>
        <v>17</v>
      </c>
      <c r="N33" s="65">
        <f>VLOOKUP($A33,'Return Data'!$B$7:$R$2843,17,0)</f>
        <v>9.4961000000000002</v>
      </c>
      <c r="O33" s="66">
        <f t="shared" si="8"/>
        <v>11</v>
      </c>
      <c r="P33" s="65">
        <f>VLOOKUP($A33,'Return Data'!$B$7:$R$2843,14,0)</f>
        <v>8.5688999999999993</v>
      </c>
      <c r="Q33" s="66">
        <f t="shared" si="9"/>
        <v>13</v>
      </c>
      <c r="R33" s="65">
        <f>VLOOKUP($A33,'Return Data'!$B$7:$R$2843,16,0)</f>
        <v>7.4665999999999997</v>
      </c>
      <c r="S33" s="67">
        <f t="shared" si="4"/>
        <v>23</v>
      </c>
    </row>
    <row r="34" spans="1:19" x14ac:dyDescent="0.3">
      <c r="A34" s="82" t="s">
        <v>363</v>
      </c>
      <c r="B34" s="64">
        <f>VLOOKUP($A34,'Return Data'!$B$7:$R$2843,3,0)</f>
        <v>44315</v>
      </c>
      <c r="C34" s="65">
        <f>VLOOKUP($A34,'Return Data'!$B$7:$R$2843,4,0)</f>
        <v>0.31590000000000001</v>
      </c>
      <c r="D34" s="65">
        <f>VLOOKUP($A34,'Return Data'!$B$7:$R$2843,9,0)</f>
        <v>11.332800000000001</v>
      </c>
      <c r="E34" s="66">
        <f t="shared" si="0"/>
        <v>4</v>
      </c>
      <c r="F34" s="65">
        <f>VLOOKUP($A34,'Return Data'!$B$7:$R$2843,10,0)</f>
        <v>11.4855</v>
      </c>
      <c r="G34" s="66">
        <f t="shared" si="1"/>
        <v>2</v>
      </c>
      <c r="H34" s="65">
        <f>VLOOKUP($A34,'Return Data'!$B$7:$R$2843,11,0)</f>
        <v>-40.888199999999998</v>
      </c>
      <c r="I34" s="66">
        <f t="shared" si="2"/>
        <v>27</v>
      </c>
      <c r="J34" s="65"/>
      <c r="K34" s="66"/>
      <c r="L34" s="65"/>
      <c r="M34" s="66"/>
      <c r="N34" s="65"/>
      <c r="O34" s="66"/>
      <c r="P34" s="65"/>
      <c r="Q34" s="66"/>
      <c r="R34" s="65">
        <f>VLOOKUP($A34,'Return Data'!$B$7:$R$2843,16,0)</f>
        <v>-13.0746</v>
      </c>
      <c r="S34" s="67">
        <f t="shared" si="4"/>
        <v>26</v>
      </c>
    </row>
    <row r="35" spans="1:19" x14ac:dyDescent="0.3">
      <c r="A35" s="82" t="s">
        <v>81</v>
      </c>
      <c r="B35" s="64">
        <f>VLOOKUP($A35,'Return Data'!$B$7:$R$2843,3,0)</f>
        <v>44315</v>
      </c>
      <c r="C35" s="65">
        <f>VLOOKUP($A35,'Return Data'!$B$7:$R$2843,4,0)</f>
        <v>22.251799999999999</v>
      </c>
      <c r="D35" s="65">
        <f>VLOOKUP($A35,'Return Data'!$B$7:$R$2843,9,0)</f>
        <v>5.5427999999999997</v>
      </c>
      <c r="E35" s="66">
        <f t="shared" si="0"/>
        <v>24</v>
      </c>
      <c r="F35" s="65">
        <f>VLOOKUP($A35,'Return Data'!$B$7:$R$2843,10,0)</f>
        <v>1.3</v>
      </c>
      <c r="G35" s="66">
        <f t="shared" si="1"/>
        <v>15</v>
      </c>
      <c r="H35" s="65">
        <f>VLOOKUP($A35,'Return Data'!$B$7:$R$2843,11,0)</f>
        <v>1.7189000000000001</v>
      </c>
      <c r="I35" s="66">
        <f t="shared" si="2"/>
        <v>19</v>
      </c>
      <c r="J35" s="65">
        <f>VLOOKUP($A35,'Return Data'!$B$7:$R$2843,12,0)</f>
        <v>1.9060999999999999</v>
      </c>
      <c r="K35" s="66">
        <f>RANK(J35,J$8:J$35,0)</f>
        <v>25</v>
      </c>
      <c r="L35" s="65">
        <f>VLOOKUP($A35,'Return Data'!$B$7:$R$2843,13,0)</f>
        <v>6.0609999999999999</v>
      </c>
      <c r="M35" s="66">
        <f>RANK(L35,L$8:L$35,0)</f>
        <v>18</v>
      </c>
      <c r="N35" s="65">
        <f>VLOOKUP($A35,'Return Data'!$B$7:$R$2843,17,0)</f>
        <v>1.7850999999999999</v>
      </c>
      <c r="O35" s="66">
        <f>RANK(N35,N$8:N$35,0)</f>
        <v>24</v>
      </c>
      <c r="P35" s="65">
        <f>VLOOKUP($A35,'Return Data'!$B$7:$R$2843,14,0)</f>
        <v>2.5257999999999998</v>
      </c>
      <c r="Q35" s="66">
        <f>RANK(P35,P$8:P$35,0)</f>
        <v>24</v>
      </c>
      <c r="R35" s="65">
        <f>VLOOKUP($A35,'Return Data'!$B$7:$R$2843,16,0)</f>
        <v>7.1402000000000001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8.7748111111111111</v>
      </c>
      <c r="E37" s="88"/>
      <c r="F37" s="89">
        <f>AVERAGE(F8:F35)</f>
        <v>2.5895185185185179</v>
      </c>
      <c r="G37" s="88"/>
      <c r="H37" s="89">
        <f>AVERAGE(H8:H35)</f>
        <v>1.9894000000000005</v>
      </c>
      <c r="I37" s="88"/>
      <c r="J37" s="89">
        <f>AVERAGE(J8:J35)</f>
        <v>4.1712230769230771</v>
      </c>
      <c r="K37" s="88"/>
      <c r="L37" s="89">
        <f>AVERAGE(L8:L35)</f>
        <v>7.2948799999999991</v>
      </c>
      <c r="M37" s="88"/>
      <c r="N37" s="89">
        <f>AVERAGE(N8:N35)</f>
        <v>8.4915333333333347</v>
      </c>
      <c r="O37" s="88"/>
      <c r="P37" s="89">
        <f>AVERAGE(P8:P35)</f>
        <v>8.2335250000000002</v>
      </c>
      <c r="Q37" s="88"/>
      <c r="R37" s="89">
        <f>AVERAGE(R8:R35)</f>
        <v>6.7514999999999992</v>
      </c>
      <c r="S37" s="90"/>
    </row>
    <row r="38" spans="1:19" x14ac:dyDescent="0.3">
      <c r="A38" s="87" t="s">
        <v>28</v>
      </c>
      <c r="B38" s="88"/>
      <c r="C38" s="88"/>
      <c r="D38" s="89">
        <f>MIN(D8:D35)</f>
        <v>0</v>
      </c>
      <c r="E38" s="88"/>
      <c r="F38" s="89">
        <f>MIN(F8:F35)</f>
        <v>-2.1337999999999999</v>
      </c>
      <c r="G38" s="88"/>
      <c r="H38" s="89">
        <f>MIN(H8:H35)</f>
        <v>-40.888199999999998</v>
      </c>
      <c r="I38" s="88"/>
      <c r="J38" s="89">
        <f>MIN(J8:J35)</f>
        <v>0</v>
      </c>
      <c r="K38" s="88"/>
      <c r="L38" s="89">
        <f>MIN(L8:L35)</f>
        <v>4.8848000000000003</v>
      </c>
      <c r="M38" s="88"/>
      <c r="N38" s="89">
        <f>MIN(N8:N35)</f>
        <v>1.7850999999999999</v>
      </c>
      <c r="O38" s="88"/>
      <c r="P38" s="89">
        <f>MIN(P8:P35)</f>
        <v>2.5257999999999998</v>
      </c>
      <c r="Q38" s="88"/>
      <c r="R38" s="89">
        <f>MIN(R8:R35)</f>
        <v>-17.445</v>
      </c>
      <c r="S38" s="90"/>
    </row>
    <row r="39" spans="1:19" ht="15" thickBot="1" x14ac:dyDescent="0.35">
      <c r="A39" s="91" t="s">
        <v>29</v>
      </c>
      <c r="B39" s="92"/>
      <c r="C39" s="92"/>
      <c r="D39" s="93">
        <f>MAX(D8:D35)</f>
        <v>21.365100000000002</v>
      </c>
      <c r="E39" s="92"/>
      <c r="F39" s="93">
        <f>MAX(F8:F35)</f>
        <v>18.63</v>
      </c>
      <c r="G39" s="92"/>
      <c r="H39" s="93">
        <f>MAX(H8:H35)</f>
        <v>18.340399999999999</v>
      </c>
      <c r="I39" s="92"/>
      <c r="J39" s="93">
        <f>MAX(J8:J35)</f>
        <v>11.3004</v>
      </c>
      <c r="K39" s="92"/>
      <c r="L39" s="93">
        <f>MAX(L8:L35)</f>
        <v>11.8276</v>
      </c>
      <c r="M39" s="92"/>
      <c r="N39" s="93">
        <f>MAX(N8:N35)</f>
        <v>11.456099999999999</v>
      </c>
      <c r="O39" s="92"/>
      <c r="P39" s="93">
        <f>MAX(P8:P35)</f>
        <v>10.7363</v>
      </c>
      <c r="Q39" s="92"/>
      <c r="R39" s="93">
        <f>MAX(R8:R35)</f>
        <v>10.8369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44315</v>
      </c>
      <c r="C8" s="65">
        <f>VLOOKUP($A8,'Return Data'!$B$7:$R$2843,4,0)</f>
        <v>24.023499999999999</v>
      </c>
      <c r="D8" s="65">
        <f>VLOOKUP($A8,'Return Data'!$B$7:$R$2843,9,0)</f>
        <v>9.0578000000000003</v>
      </c>
      <c r="E8" s="66">
        <f t="shared" ref="E8:E39" si="0">RANK(D8,D$8:D$39,0)</f>
        <v>11</v>
      </c>
      <c r="F8" s="65">
        <f>VLOOKUP($A8,'Return Data'!$B$7:$R$2843,10,0)</f>
        <v>5.2342000000000004</v>
      </c>
      <c r="G8" s="66">
        <f t="shared" ref="G8:G39" si="1">RANK(F8,F$8:F$39,0)</f>
        <v>5</v>
      </c>
      <c r="H8" s="65">
        <f>VLOOKUP($A8,'Return Data'!$B$7:$R$2843,11,0)</f>
        <v>5.6909999999999998</v>
      </c>
      <c r="I8" s="66">
        <f t="shared" ref="I8:I39" si="2">RANK(H8,H$8:H$39,0)</f>
        <v>4</v>
      </c>
      <c r="J8" s="65">
        <f>VLOOKUP($A8,'Return Data'!$B$7:$R$2843,12,0)</f>
        <v>5.9714999999999998</v>
      </c>
      <c r="K8" s="66">
        <f t="shared" ref="K8:K37" si="3">RANK(J8,J$8:J$39,0)</f>
        <v>5</v>
      </c>
      <c r="L8" s="65">
        <f>VLOOKUP($A8,'Return Data'!$B$7:$R$2843,13,0)</f>
        <v>11.2029</v>
      </c>
      <c r="M8" s="66">
        <f>RANK(L8,L$8:L$39,0)</f>
        <v>2</v>
      </c>
      <c r="N8" s="65">
        <f>VLOOKUP($A8,'Return Data'!$B$7:$R$2843,17,0)</f>
        <v>4.9584999999999999</v>
      </c>
      <c r="O8" s="66">
        <f>RANK(N8,N$8:N$39,0)</f>
        <v>24</v>
      </c>
      <c r="P8" s="65">
        <f>VLOOKUP($A8,'Return Data'!$B$7:$R$2843,14,0)</f>
        <v>5.3479000000000001</v>
      </c>
      <c r="Q8" s="66">
        <f>RANK(P8,P$8:P$39,0)</f>
        <v>25</v>
      </c>
      <c r="R8" s="65">
        <f>VLOOKUP($A8,'Return Data'!$B$7:$R$2843,16,0)</f>
        <v>7.5343</v>
      </c>
      <c r="S8" s="67">
        <f t="shared" ref="S8:S39" si="4">RANK(R8,R$8:R$39,0)</f>
        <v>15</v>
      </c>
    </row>
    <row r="9" spans="1:19" x14ac:dyDescent="0.3">
      <c r="A9" s="82" t="s">
        <v>83</v>
      </c>
      <c r="B9" s="64">
        <f>VLOOKUP($A9,'Return Data'!$B$7:$R$2843,3,0)</f>
        <v>44315</v>
      </c>
      <c r="C9" s="65">
        <f>VLOOKUP($A9,'Return Data'!$B$7:$R$2843,4,0)</f>
        <v>34.733800000000002</v>
      </c>
      <c r="D9" s="65">
        <f>VLOOKUP($A9,'Return Data'!$B$7:$R$2843,9,0)</f>
        <v>9.0669000000000004</v>
      </c>
      <c r="E9" s="66">
        <f t="shared" si="0"/>
        <v>10</v>
      </c>
      <c r="F9" s="65">
        <f>VLOOKUP($A9,'Return Data'!$B$7:$R$2843,10,0)</f>
        <v>5.2453000000000003</v>
      </c>
      <c r="G9" s="66">
        <f t="shared" si="1"/>
        <v>4</v>
      </c>
      <c r="H9" s="65">
        <f>VLOOKUP($A9,'Return Data'!$B$7:$R$2843,11,0)</f>
        <v>5.7047999999999996</v>
      </c>
      <c r="I9" s="66">
        <f t="shared" si="2"/>
        <v>3</v>
      </c>
      <c r="J9" s="65">
        <f>VLOOKUP($A9,'Return Data'!$B$7:$R$2843,12,0)</f>
        <v>5.984</v>
      </c>
      <c r="K9" s="66">
        <f t="shared" si="3"/>
        <v>4</v>
      </c>
      <c r="L9" s="65">
        <f>VLOOKUP($A9,'Return Data'!$B$7:$R$2843,13,0)</f>
        <v>11.2136</v>
      </c>
      <c r="M9" s="66">
        <f>RANK(L9,L$8:L$39,0)</f>
        <v>1</v>
      </c>
      <c r="N9" s="65">
        <f>VLOOKUP($A9,'Return Data'!$B$7:$R$2843,17,0)</f>
        <v>4.9656000000000002</v>
      </c>
      <c r="O9" s="66">
        <f>RANK(N9,N$8:N$39,0)</f>
        <v>23</v>
      </c>
      <c r="P9" s="65">
        <f>VLOOKUP($A9,'Return Data'!$B$7:$R$2843,14,0)</f>
        <v>5.3529</v>
      </c>
      <c r="Q9" s="66">
        <f>RANK(P9,P$8:P$39,0)</f>
        <v>24</v>
      </c>
      <c r="R9" s="65">
        <f>VLOOKUP($A9,'Return Data'!$B$7:$R$2843,16,0)</f>
        <v>7.7906000000000004</v>
      </c>
      <c r="S9" s="67">
        <f t="shared" si="4"/>
        <v>13</v>
      </c>
    </row>
    <row r="10" spans="1:19" x14ac:dyDescent="0.3">
      <c r="A10" s="82" t="s">
        <v>84</v>
      </c>
      <c r="B10" s="64">
        <f>VLOOKUP($A10,'Return Data'!$B$7:$R$2843,3,0)</f>
        <v>44315</v>
      </c>
      <c r="C10" s="65">
        <f>VLOOKUP($A10,'Return Data'!$B$7:$R$2843,4,0)</f>
        <v>0.96740000000000004</v>
      </c>
      <c r="D10" s="65">
        <f>VLOOKUP($A10,'Return Data'!$B$7:$R$2843,9,0)</f>
        <v>0</v>
      </c>
      <c r="E10" s="66">
        <f t="shared" si="0"/>
        <v>30</v>
      </c>
      <c r="F10" s="65">
        <f>VLOOKUP($A10,'Return Data'!$B$7:$R$2843,10,0)</f>
        <v>0</v>
      </c>
      <c r="G10" s="66">
        <f t="shared" si="1"/>
        <v>17</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-17.441299999999998</v>
      </c>
      <c r="S10" s="67">
        <f t="shared" si="4"/>
        <v>30</v>
      </c>
    </row>
    <row r="11" spans="1:19" x14ac:dyDescent="0.3">
      <c r="A11" s="82" t="s">
        <v>85</v>
      </c>
      <c r="B11" s="64">
        <f>VLOOKUP($A11,'Return Data'!$B$7:$R$2843,3,0)</f>
        <v>44315</v>
      </c>
      <c r="C11" s="65">
        <f>VLOOKUP($A11,'Return Data'!$B$7:$R$2843,4,0)</f>
        <v>1.3985000000000001</v>
      </c>
      <c r="D11" s="65">
        <f>VLOOKUP($A11,'Return Data'!$B$7:$R$2843,9,0)</f>
        <v>0</v>
      </c>
      <c r="E11" s="66">
        <f t="shared" si="0"/>
        <v>30</v>
      </c>
      <c r="F11" s="65">
        <f>VLOOKUP($A11,'Return Data'!$B$7:$R$2843,10,0)</f>
        <v>0</v>
      </c>
      <c r="G11" s="66">
        <f t="shared" si="1"/>
        <v>17</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-17.442900000000002</v>
      </c>
      <c r="S11" s="67">
        <f t="shared" si="4"/>
        <v>31</v>
      </c>
    </row>
    <row r="12" spans="1:19" x14ac:dyDescent="0.3">
      <c r="A12" s="82" t="s">
        <v>86</v>
      </c>
      <c r="B12" s="64">
        <f>VLOOKUP($A12,'Return Data'!$B$7:$R$2843,3,0)</f>
        <v>44315</v>
      </c>
      <c r="C12" s="65">
        <f>VLOOKUP($A12,'Return Data'!$B$7:$R$2843,4,0)</f>
        <v>23.135899999999999</v>
      </c>
      <c r="D12" s="65">
        <f>VLOOKUP($A12,'Return Data'!$B$7:$R$2843,9,0)</f>
        <v>9.7201000000000004</v>
      </c>
      <c r="E12" s="66">
        <f t="shared" si="0"/>
        <v>7</v>
      </c>
      <c r="F12" s="65">
        <f>VLOOKUP($A12,'Return Data'!$B$7:$R$2843,10,0)</f>
        <v>1.1162000000000001</v>
      </c>
      <c r="G12" s="66">
        <f t="shared" si="1"/>
        <v>15</v>
      </c>
      <c r="H12" s="65">
        <f>VLOOKUP($A12,'Return Data'!$B$7:$R$2843,11,0)</f>
        <v>2.0314000000000001</v>
      </c>
      <c r="I12" s="66">
        <f t="shared" si="2"/>
        <v>16</v>
      </c>
      <c r="J12" s="65">
        <f>VLOOKUP($A12,'Return Data'!$B$7:$R$2843,12,0)</f>
        <v>3.6067999999999998</v>
      </c>
      <c r="K12" s="66">
        <f t="shared" si="3"/>
        <v>11</v>
      </c>
      <c r="L12" s="65">
        <f>VLOOKUP($A12,'Return Data'!$B$7:$R$2843,13,0)</f>
        <v>8.8533000000000008</v>
      </c>
      <c r="M12" s="66">
        <f t="shared" ref="M12:M37" si="5">RANK(L12,L$8:L$39,0)</f>
        <v>6</v>
      </c>
      <c r="N12" s="65">
        <f>VLOOKUP($A12,'Return Data'!$B$7:$R$2843,17,0)</f>
        <v>10.632099999999999</v>
      </c>
      <c r="O12" s="66">
        <f t="shared" ref="O12:O25" si="6">RANK(N12,N$8:N$39,0)</f>
        <v>1</v>
      </c>
      <c r="P12" s="65">
        <f>VLOOKUP($A12,'Return Data'!$B$7:$R$2843,14,0)</f>
        <v>9.7120999999999995</v>
      </c>
      <c r="Q12" s="66">
        <f t="shared" ref="Q12:Q25" si="7">RANK(P12,P$8:P$39,0)</f>
        <v>2</v>
      </c>
      <c r="R12" s="65">
        <f>VLOOKUP($A12,'Return Data'!$B$7:$R$2843,16,0)</f>
        <v>8.7373999999999992</v>
      </c>
      <c r="S12" s="67">
        <f t="shared" si="4"/>
        <v>2</v>
      </c>
    </row>
    <row r="13" spans="1:19" x14ac:dyDescent="0.3">
      <c r="A13" s="82" t="s">
        <v>87</v>
      </c>
      <c r="B13" s="64">
        <f>VLOOKUP($A13,'Return Data'!$B$7:$R$2843,3,0)</f>
        <v>44315</v>
      </c>
      <c r="C13" s="65">
        <f>VLOOKUP($A13,'Return Data'!$B$7:$R$2843,4,0)</f>
        <v>18.378</v>
      </c>
      <c r="D13" s="65">
        <f>VLOOKUP($A13,'Return Data'!$B$7:$R$2843,9,0)</f>
        <v>8.2763000000000009</v>
      </c>
      <c r="E13" s="66">
        <f t="shared" si="0"/>
        <v>15</v>
      </c>
      <c r="F13" s="65">
        <f>VLOOKUP($A13,'Return Data'!$B$7:$R$2843,10,0)</f>
        <v>-0.44529999999999997</v>
      </c>
      <c r="G13" s="66">
        <f t="shared" si="1"/>
        <v>20</v>
      </c>
      <c r="H13" s="65">
        <f>VLOOKUP($A13,'Return Data'!$B$7:$R$2843,11,0)</f>
        <v>7.2394999999999996</v>
      </c>
      <c r="I13" s="66">
        <f t="shared" si="2"/>
        <v>2</v>
      </c>
      <c r="J13" s="65">
        <f>VLOOKUP($A13,'Return Data'!$B$7:$R$2843,12,0)</f>
        <v>6.0856000000000003</v>
      </c>
      <c r="K13" s="66">
        <f t="shared" si="3"/>
        <v>2</v>
      </c>
      <c r="L13" s="65">
        <f>VLOOKUP($A13,'Return Data'!$B$7:$R$2843,13,0)</f>
        <v>5.8823999999999996</v>
      </c>
      <c r="M13" s="66">
        <f t="shared" si="5"/>
        <v>15</v>
      </c>
      <c r="N13" s="65">
        <f>VLOOKUP($A13,'Return Data'!$B$7:$R$2843,17,0)</f>
        <v>3.0966</v>
      </c>
      <c r="O13" s="66">
        <f t="shared" si="6"/>
        <v>26</v>
      </c>
      <c r="P13" s="65">
        <f>VLOOKUP($A13,'Return Data'!$B$7:$R$2843,14,0)</f>
        <v>4.1204999999999998</v>
      </c>
      <c r="Q13" s="66">
        <f t="shared" si="7"/>
        <v>26</v>
      </c>
      <c r="R13" s="65">
        <f>VLOOKUP($A13,'Return Data'!$B$7:$R$2843,16,0)</f>
        <v>7.1303999999999998</v>
      </c>
      <c r="S13" s="67">
        <f t="shared" si="4"/>
        <v>19</v>
      </c>
    </row>
    <row r="14" spans="1:19" x14ac:dyDescent="0.3">
      <c r="A14" s="82" t="s">
        <v>88</v>
      </c>
      <c r="B14" s="64">
        <f>VLOOKUP($A14,'Return Data'!$B$7:$R$2843,3,0)</f>
        <v>44315</v>
      </c>
      <c r="C14" s="65">
        <f>VLOOKUP($A14,'Return Data'!$B$7:$R$2843,4,0)</f>
        <v>36.140900000000002</v>
      </c>
      <c r="D14" s="65">
        <f>VLOOKUP($A14,'Return Data'!$B$7:$R$2843,9,0)</f>
        <v>8.1015999999999995</v>
      </c>
      <c r="E14" s="66">
        <f t="shared" si="0"/>
        <v>16</v>
      </c>
      <c r="F14" s="65">
        <f>VLOOKUP($A14,'Return Data'!$B$7:$R$2843,10,0)</f>
        <v>-0.87</v>
      </c>
      <c r="G14" s="66">
        <f t="shared" si="1"/>
        <v>25</v>
      </c>
      <c r="H14" s="65">
        <f>VLOOKUP($A14,'Return Data'!$B$7:$R$2843,11,0)</f>
        <v>0.89180000000000004</v>
      </c>
      <c r="I14" s="66">
        <f t="shared" si="2"/>
        <v>24</v>
      </c>
      <c r="J14" s="65">
        <f>VLOOKUP($A14,'Return Data'!$B$7:$R$2843,12,0)</f>
        <v>2.0806</v>
      </c>
      <c r="K14" s="66">
        <f t="shared" si="3"/>
        <v>22</v>
      </c>
      <c r="L14" s="65">
        <f>VLOOKUP($A14,'Return Data'!$B$7:$R$2843,13,0)</f>
        <v>3.9338000000000002</v>
      </c>
      <c r="M14" s="66">
        <f t="shared" si="5"/>
        <v>27</v>
      </c>
      <c r="N14" s="65">
        <f>VLOOKUP($A14,'Return Data'!$B$7:$R$2843,17,0)</f>
        <v>7.2782999999999998</v>
      </c>
      <c r="O14" s="66">
        <f t="shared" si="6"/>
        <v>16</v>
      </c>
      <c r="P14" s="65">
        <f>VLOOKUP($A14,'Return Data'!$B$7:$R$2843,14,0)</f>
        <v>7.0369999999999999</v>
      </c>
      <c r="Q14" s="66">
        <f t="shared" si="7"/>
        <v>16</v>
      </c>
      <c r="R14" s="65">
        <f>VLOOKUP($A14,'Return Data'!$B$7:$R$2843,16,0)</f>
        <v>8.0433000000000003</v>
      </c>
      <c r="S14" s="67">
        <f t="shared" si="4"/>
        <v>11</v>
      </c>
    </row>
    <row r="15" spans="1:19" x14ac:dyDescent="0.3">
      <c r="A15" s="82" t="s">
        <v>89</v>
      </c>
      <c r="B15" s="64">
        <f>VLOOKUP($A15,'Return Data'!$B$7:$R$2843,3,0)</f>
        <v>44315</v>
      </c>
      <c r="C15" s="65">
        <f>VLOOKUP($A15,'Return Data'!$B$7:$R$2843,4,0)</f>
        <v>23.918500000000002</v>
      </c>
      <c r="D15" s="65">
        <f>VLOOKUP($A15,'Return Data'!$B$7:$R$2843,9,0)</f>
        <v>2.1903000000000001</v>
      </c>
      <c r="E15" s="66">
        <f t="shared" si="0"/>
        <v>29</v>
      </c>
      <c r="F15" s="65">
        <f>VLOOKUP($A15,'Return Data'!$B$7:$R$2843,10,0)</f>
        <v>-1.7574000000000001</v>
      </c>
      <c r="G15" s="66">
        <f t="shared" si="1"/>
        <v>30</v>
      </c>
      <c r="H15" s="65">
        <f>VLOOKUP($A15,'Return Data'!$B$7:$R$2843,11,0)</f>
        <v>0.56930000000000003</v>
      </c>
      <c r="I15" s="66">
        <f t="shared" si="2"/>
        <v>27</v>
      </c>
      <c r="J15" s="65">
        <f>VLOOKUP($A15,'Return Data'!$B$7:$R$2843,12,0)</f>
        <v>1.4844999999999999</v>
      </c>
      <c r="K15" s="66">
        <f t="shared" si="3"/>
        <v>27</v>
      </c>
      <c r="L15" s="65">
        <f>VLOOKUP($A15,'Return Data'!$B$7:$R$2843,13,0)</f>
        <v>4.6326000000000001</v>
      </c>
      <c r="M15" s="66">
        <f t="shared" si="5"/>
        <v>26</v>
      </c>
      <c r="N15" s="65">
        <f>VLOOKUP($A15,'Return Data'!$B$7:$R$2843,17,0)</f>
        <v>8.0183</v>
      </c>
      <c r="O15" s="66">
        <f t="shared" si="6"/>
        <v>14</v>
      </c>
      <c r="P15" s="65">
        <f>VLOOKUP($A15,'Return Data'!$B$7:$R$2843,14,0)</f>
        <v>7.3727</v>
      </c>
      <c r="Q15" s="66">
        <f t="shared" si="7"/>
        <v>14</v>
      </c>
      <c r="R15" s="65">
        <f>VLOOKUP($A15,'Return Data'!$B$7:$R$2843,16,0)</f>
        <v>7.5862999999999996</v>
      </c>
      <c r="S15" s="67">
        <f t="shared" si="4"/>
        <v>14</v>
      </c>
    </row>
    <row r="16" spans="1:19" x14ac:dyDescent="0.3">
      <c r="A16" s="82" t="s">
        <v>90</v>
      </c>
      <c r="B16" s="64">
        <f>VLOOKUP($A16,'Return Data'!$B$7:$R$2843,3,0)</f>
        <v>44315</v>
      </c>
      <c r="C16" s="65">
        <f>VLOOKUP($A16,'Return Data'!$B$7:$R$2843,4,0)</f>
        <v>2622.8471</v>
      </c>
      <c r="D16" s="65">
        <f>VLOOKUP($A16,'Return Data'!$B$7:$R$2843,9,0)</f>
        <v>8.5818999999999992</v>
      </c>
      <c r="E16" s="66">
        <f t="shared" si="0"/>
        <v>14</v>
      </c>
      <c r="F16" s="65">
        <f>VLOOKUP($A16,'Return Data'!$B$7:$R$2843,10,0)</f>
        <v>-1.1561999999999999</v>
      </c>
      <c r="G16" s="66">
        <f t="shared" si="1"/>
        <v>27</v>
      </c>
      <c r="H16" s="65">
        <f>VLOOKUP($A16,'Return Data'!$B$7:$R$2843,11,0)</f>
        <v>1.0215000000000001</v>
      </c>
      <c r="I16" s="66">
        <f t="shared" si="2"/>
        <v>22</v>
      </c>
      <c r="J16" s="65">
        <f>VLOOKUP($A16,'Return Data'!$B$7:$R$2843,12,0)</f>
        <v>2.0832999999999999</v>
      </c>
      <c r="K16" s="66">
        <f t="shared" si="3"/>
        <v>21</v>
      </c>
      <c r="L16" s="65">
        <f>VLOOKUP($A16,'Return Data'!$B$7:$R$2843,13,0)</f>
        <v>5.4241999999999999</v>
      </c>
      <c r="M16" s="66">
        <f t="shared" si="5"/>
        <v>20</v>
      </c>
      <c r="N16" s="65">
        <f>VLOOKUP($A16,'Return Data'!$B$7:$R$2843,17,0)</f>
        <v>9.9686000000000003</v>
      </c>
      <c r="O16" s="66">
        <f t="shared" si="6"/>
        <v>5</v>
      </c>
      <c r="P16" s="65">
        <f>VLOOKUP($A16,'Return Data'!$B$7:$R$2843,14,0)</f>
        <v>9.4270999999999994</v>
      </c>
      <c r="Q16" s="66">
        <f t="shared" si="7"/>
        <v>4</v>
      </c>
      <c r="R16" s="65">
        <f>VLOOKUP($A16,'Return Data'!$B$7:$R$2843,16,0)</f>
        <v>7.1390000000000002</v>
      </c>
      <c r="S16" s="67">
        <f t="shared" si="4"/>
        <v>17</v>
      </c>
    </row>
    <row r="17" spans="1:19" x14ac:dyDescent="0.3">
      <c r="A17" s="82" t="s">
        <v>92</v>
      </c>
      <c r="B17" s="64">
        <f>VLOOKUP($A17,'Return Data'!$B$7:$R$2843,3,0)</f>
        <v>44315</v>
      </c>
      <c r="C17" s="65">
        <f>VLOOKUP($A17,'Return Data'!$B$7:$R$2843,4,0)</f>
        <v>71.795000000000002</v>
      </c>
      <c r="D17" s="65">
        <f>VLOOKUP($A17,'Return Data'!$B$7:$R$2843,9,0)</f>
        <v>21.3657</v>
      </c>
      <c r="E17" s="66">
        <f t="shared" si="0"/>
        <v>1</v>
      </c>
      <c r="F17" s="65">
        <f>VLOOKUP($A17,'Return Data'!$B$7:$R$2843,10,0)</f>
        <v>18.241099999999999</v>
      </c>
      <c r="G17" s="66">
        <f t="shared" si="1"/>
        <v>1</v>
      </c>
      <c r="H17" s="65">
        <f>VLOOKUP($A17,'Return Data'!$B$7:$R$2843,11,0)</f>
        <v>17.699100000000001</v>
      </c>
      <c r="I17" s="66">
        <f t="shared" si="2"/>
        <v>1</v>
      </c>
      <c r="J17" s="65">
        <f>VLOOKUP($A17,'Return Data'!$B$7:$R$2843,12,0)</f>
        <v>10.587</v>
      </c>
      <c r="K17" s="66">
        <f t="shared" si="3"/>
        <v>1</v>
      </c>
      <c r="L17" s="65">
        <f>VLOOKUP($A17,'Return Data'!$B$7:$R$2843,13,0)</f>
        <v>10.2791</v>
      </c>
      <c r="M17" s="66">
        <f t="shared" si="5"/>
        <v>3</v>
      </c>
      <c r="N17" s="65">
        <f>VLOOKUP($A17,'Return Data'!$B$7:$R$2843,17,0)</f>
        <v>3.8102</v>
      </c>
      <c r="O17" s="66">
        <f t="shared" si="6"/>
        <v>25</v>
      </c>
      <c r="P17" s="65">
        <f>VLOOKUP($A17,'Return Data'!$B$7:$R$2843,14,0)</f>
        <v>5.4501999999999997</v>
      </c>
      <c r="Q17" s="66">
        <f t="shared" si="7"/>
        <v>20</v>
      </c>
      <c r="R17" s="65">
        <f>VLOOKUP($A17,'Return Data'!$B$7:$R$2843,16,0)</f>
        <v>8.4984999999999999</v>
      </c>
      <c r="S17" s="67">
        <f t="shared" si="4"/>
        <v>5</v>
      </c>
    </row>
    <row r="18" spans="1:19" x14ac:dyDescent="0.3">
      <c r="A18" s="82" t="s">
        <v>93</v>
      </c>
      <c r="B18" s="64">
        <f>VLOOKUP($A18,'Return Data'!$B$7:$R$2843,3,0)</f>
        <v>44315</v>
      </c>
      <c r="C18" s="65">
        <f>VLOOKUP($A18,'Return Data'!$B$7:$R$2843,4,0)</f>
        <v>68.044799999999995</v>
      </c>
      <c r="D18" s="65">
        <f>VLOOKUP($A18,'Return Data'!$B$7:$R$2843,9,0)</f>
        <v>5.4898999999999996</v>
      </c>
      <c r="E18" s="66">
        <f t="shared" si="0"/>
        <v>24</v>
      </c>
      <c r="F18" s="65">
        <f>VLOOKUP($A18,'Return Data'!$B$7:$R$2843,10,0)</f>
        <v>-0.59219999999999995</v>
      </c>
      <c r="G18" s="66">
        <f t="shared" si="1"/>
        <v>21</v>
      </c>
      <c r="H18" s="65">
        <f>VLOOKUP($A18,'Return Data'!$B$7:$R$2843,11,0)</f>
        <v>2.2263999999999999</v>
      </c>
      <c r="I18" s="66">
        <f t="shared" si="2"/>
        <v>12</v>
      </c>
      <c r="J18" s="65">
        <f>VLOOKUP($A18,'Return Data'!$B$7:$R$2843,12,0)</f>
        <v>3.4331</v>
      </c>
      <c r="K18" s="66">
        <f t="shared" si="3"/>
        <v>13</v>
      </c>
      <c r="L18" s="65">
        <f>VLOOKUP($A18,'Return Data'!$B$7:$R$2843,13,0)</f>
        <v>7.4915000000000003</v>
      </c>
      <c r="M18" s="66">
        <f t="shared" si="5"/>
        <v>8</v>
      </c>
      <c r="N18" s="65">
        <f>VLOOKUP($A18,'Return Data'!$B$7:$R$2843,17,0)</f>
        <v>6.8630000000000004</v>
      </c>
      <c r="O18" s="66">
        <f t="shared" si="6"/>
        <v>18</v>
      </c>
      <c r="P18" s="65">
        <f>VLOOKUP($A18,'Return Data'!$B$7:$R$2843,14,0)</f>
        <v>5.3733000000000004</v>
      </c>
      <c r="Q18" s="66">
        <f t="shared" si="7"/>
        <v>21</v>
      </c>
      <c r="R18" s="65">
        <f>VLOOKUP($A18,'Return Data'!$B$7:$R$2843,16,0)</f>
        <v>8.3109000000000002</v>
      </c>
      <c r="S18" s="67">
        <f t="shared" si="4"/>
        <v>7</v>
      </c>
    </row>
    <row r="19" spans="1:19" x14ac:dyDescent="0.3">
      <c r="A19" s="82" t="s">
        <v>94</v>
      </c>
      <c r="B19" s="64">
        <f>VLOOKUP($A19,'Return Data'!$B$7:$R$2843,3,0)</f>
        <v>44315</v>
      </c>
      <c r="C19" s="65">
        <f>VLOOKUP($A19,'Return Data'!$B$7:$R$2843,4,0)</f>
        <v>68.044799999999995</v>
      </c>
      <c r="D19" s="65">
        <f>VLOOKUP($A19,'Return Data'!$B$7:$R$2843,9,0)</f>
        <v>5.4898999999999996</v>
      </c>
      <c r="E19" s="66">
        <f t="shared" si="0"/>
        <v>24</v>
      </c>
      <c r="F19" s="65">
        <f>VLOOKUP($A19,'Return Data'!$B$7:$R$2843,10,0)</f>
        <v>-0.59219999999999995</v>
      </c>
      <c r="G19" s="66">
        <f t="shared" si="1"/>
        <v>21</v>
      </c>
      <c r="H19" s="65">
        <f>VLOOKUP($A19,'Return Data'!$B$7:$R$2843,11,0)</f>
        <v>2.2263999999999999</v>
      </c>
      <c r="I19" s="66">
        <f t="shared" si="2"/>
        <v>12</v>
      </c>
      <c r="J19" s="65">
        <f>VLOOKUP($A19,'Return Data'!$B$7:$R$2843,12,0)</f>
        <v>3.4331</v>
      </c>
      <c r="K19" s="66">
        <f t="shared" si="3"/>
        <v>13</v>
      </c>
      <c r="L19" s="65">
        <f>VLOOKUP($A19,'Return Data'!$B$7:$R$2843,13,0)</f>
        <v>7.4915000000000003</v>
      </c>
      <c r="M19" s="66">
        <f t="shared" si="5"/>
        <v>8</v>
      </c>
      <c r="N19" s="65">
        <f>VLOOKUP($A19,'Return Data'!$B$7:$R$2843,17,0)</f>
        <v>6.8630000000000004</v>
      </c>
      <c r="O19" s="66">
        <f t="shared" si="6"/>
        <v>18</v>
      </c>
      <c r="P19" s="65">
        <f>VLOOKUP($A19,'Return Data'!$B$7:$R$2843,14,0)</f>
        <v>5.3733000000000004</v>
      </c>
      <c r="Q19" s="66">
        <f t="shared" si="7"/>
        <v>21</v>
      </c>
      <c r="R19" s="65">
        <f>VLOOKUP($A19,'Return Data'!$B$7:$R$2843,16,0)</f>
        <v>8.3109000000000002</v>
      </c>
      <c r="S19" s="67">
        <f t="shared" si="4"/>
        <v>7</v>
      </c>
    </row>
    <row r="20" spans="1:19" x14ac:dyDescent="0.3">
      <c r="A20" s="82" t="s">
        <v>95</v>
      </c>
      <c r="B20" s="64">
        <f>VLOOKUP($A20,'Return Data'!$B$7:$R$2843,3,0)</f>
        <v>44315</v>
      </c>
      <c r="C20" s="65">
        <f>VLOOKUP($A20,'Return Data'!$B$7:$R$2843,4,0)</f>
        <v>68.044799999999995</v>
      </c>
      <c r="D20" s="65">
        <f>VLOOKUP($A20,'Return Data'!$B$7:$R$2843,9,0)</f>
        <v>5.4898999999999996</v>
      </c>
      <c r="E20" s="66">
        <f t="shared" si="0"/>
        <v>24</v>
      </c>
      <c r="F20" s="65">
        <f>VLOOKUP($A20,'Return Data'!$B$7:$R$2843,10,0)</f>
        <v>-0.59219999999999995</v>
      </c>
      <c r="G20" s="66">
        <f t="shared" si="1"/>
        <v>21</v>
      </c>
      <c r="H20" s="65">
        <f>VLOOKUP($A20,'Return Data'!$B$7:$R$2843,11,0)</f>
        <v>2.2263999999999999</v>
      </c>
      <c r="I20" s="66">
        <f t="shared" si="2"/>
        <v>12</v>
      </c>
      <c r="J20" s="65">
        <f>VLOOKUP($A20,'Return Data'!$B$7:$R$2843,12,0)</f>
        <v>3.4331</v>
      </c>
      <c r="K20" s="66">
        <f t="shared" si="3"/>
        <v>13</v>
      </c>
      <c r="L20" s="65">
        <f>VLOOKUP($A20,'Return Data'!$B$7:$R$2843,13,0)</f>
        <v>7.4915000000000003</v>
      </c>
      <c r="M20" s="66">
        <f t="shared" si="5"/>
        <v>8</v>
      </c>
      <c r="N20" s="65">
        <f>VLOOKUP($A20,'Return Data'!$B$7:$R$2843,17,0)</f>
        <v>6.8630000000000004</v>
      </c>
      <c r="O20" s="66">
        <f t="shared" si="6"/>
        <v>18</v>
      </c>
      <c r="P20" s="65">
        <f>VLOOKUP($A20,'Return Data'!$B$7:$R$2843,14,0)</f>
        <v>5.3733000000000004</v>
      </c>
      <c r="Q20" s="66">
        <f t="shared" si="7"/>
        <v>21</v>
      </c>
      <c r="R20" s="65">
        <f>VLOOKUP($A20,'Return Data'!$B$7:$R$2843,16,0)</f>
        <v>8.3109000000000002</v>
      </c>
      <c r="S20" s="67">
        <f t="shared" si="4"/>
        <v>7</v>
      </c>
    </row>
    <row r="21" spans="1:19" x14ac:dyDescent="0.3">
      <c r="A21" s="82" t="s">
        <v>96</v>
      </c>
      <c r="B21" s="64">
        <f>VLOOKUP($A21,'Return Data'!$B$7:$R$2843,3,0)</f>
        <v>44315</v>
      </c>
      <c r="C21" s="65">
        <f>VLOOKUP($A21,'Return Data'!$B$7:$R$2843,4,0)</f>
        <v>28.276800000000001</v>
      </c>
      <c r="D21" s="65">
        <f>VLOOKUP($A21,'Return Data'!$B$7:$R$2843,9,0)</f>
        <v>6.7929000000000004</v>
      </c>
      <c r="E21" s="66">
        <f t="shared" si="0"/>
        <v>21</v>
      </c>
      <c r="F21" s="65">
        <f>VLOOKUP($A21,'Return Data'!$B$7:$R$2843,10,0)</f>
        <v>-0.89729999999999999</v>
      </c>
      <c r="G21" s="66">
        <f t="shared" si="1"/>
        <v>26</v>
      </c>
      <c r="H21" s="65">
        <f>VLOOKUP($A21,'Return Data'!$B$7:$R$2843,11,0)</f>
        <v>1.0072000000000001</v>
      </c>
      <c r="I21" s="66">
        <f t="shared" si="2"/>
        <v>23</v>
      </c>
      <c r="J21" s="65">
        <f>VLOOKUP($A21,'Return Data'!$B$7:$R$2843,12,0)</f>
        <v>2.0234999999999999</v>
      </c>
      <c r="K21" s="66">
        <f t="shared" si="3"/>
        <v>24</v>
      </c>
      <c r="L21" s="65">
        <f>VLOOKUP($A21,'Return Data'!$B$7:$R$2843,13,0)</f>
        <v>5.1658999999999997</v>
      </c>
      <c r="M21" s="66">
        <f t="shared" si="5"/>
        <v>24</v>
      </c>
      <c r="N21" s="65">
        <f>VLOOKUP($A21,'Return Data'!$B$7:$R$2843,17,0)</f>
        <v>8.1062999999999992</v>
      </c>
      <c r="O21" s="66">
        <f t="shared" si="6"/>
        <v>13</v>
      </c>
      <c r="P21" s="65">
        <f>VLOOKUP($A21,'Return Data'!$B$7:$R$2843,14,0)</f>
        <v>7.9421999999999997</v>
      </c>
      <c r="Q21" s="66">
        <f t="shared" si="7"/>
        <v>13</v>
      </c>
      <c r="R21" s="65">
        <f>VLOOKUP($A21,'Return Data'!$B$7:$R$2843,16,0)</f>
        <v>7.9577</v>
      </c>
      <c r="S21" s="67">
        <f t="shared" si="4"/>
        <v>12</v>
      </c>
    </row>
    <row r="22" spans="1:19" x14ac:dyDescent="0.3">
      <c r="A22" s="82" t="s">
        <v>97</v>
      </c>
      <c r="B22" s="64">
        <f>VLOOKUP($A22,'Return Data'!$B$7:$R$2843,3,0)</f>
        <v>44315</v>
      </c>
      <c r="C22" s="65">
        <f>VLOOKUP($A22,'Return Data'!$B$7:$R$2843,4,0)</f>
        <v>28.1646</v>
      </c>
      <c r="D22" s="65">
        <f>VLOOKUP($A22,'Return Data'!$B$7:$R$2843,9,0)</f>
        <v>8.9667999999999992</v>
      </c>
      <c r="E22" s="66">
        <f t="shared" si="0"/>
        <v>12</v>
      </c>
      <c r="F22" s="65">
        <f>VLOOKUP($A22,'Return Data'!$B$7:$R$2843,10,0)</f>
        <v>4.649</v>
      </c>
      <c r="G22" s="66">
        <f t="shared" si="1"/>
        <v>6</v>
      </c>
      <c r="H22" s="65">
        <f>VLOOKUP($A22,'Return Data'!$B$7:$R$2843,11,0)</f>
        <v>4.9065000000000003</v>
      </c>
      <c r="I22" s="66">
        <f t="shared" si="2"/>
        <v>6</v>
      </c>
      <c r="J22" s="65">
        <f>VLOOKUP($A22,'Return Data'!$B$7:$R$2843,12,0)</f>
        <v>5.5423999999999998</v>
      </c>
      <c r="K22" s="66">
        <f t="shared" si="3"/>
        <v>6</v>
      </c>
      <c r="L22" s="65">
        <f>VLOOKUP($A22,'Return Data'!$B$7:$R$2843,13,0)</f>
        <v>9.2777999999999992</v>
      </c>
      <c r="M22" s="66">
        <f t="shared" si="5"/>
        <v>4</v>
      </c>
      <c r="N22" s="65">
        <f>VLOOKUP($A22,'Return Data'!$B$7:$R$2843,17,0)</f>
        <v>10.3086</v>
      </c>
      <c r="O22" s="66">
        <f t="shared" si="6"/>
        <v>3</v>
      </c>
      <c r="P22" s="65">
        <f>VLOOKUP($A22,'Return Data'!$B$7:$R$2843,14,0)</f>
        <v>9.2653999999999996</v>
      </c>
      <c r="Q22" s="66">
        <f t="shared" si="7"/>
        <v>6</v>
      </c>
      <c r="R22" s="65">
        <f>VLOOKUP($A22,'Return Data'!$B$7:$R$2843,16,0)</f>
        <v>9.6148000000000007</v>
      </c>
      <c r="S22" s="67">
        <f t="shared" si="4"/>
        <v>1</v>
      </c>
    </row>
    <row r="23" spans="1:19" x14ac:dyDescent="0.3">
      <c r="A23" s="82" t="s">
        <v>98</v>
      </c>
      <c r="B23" s="64">
        <f>VLOOKUP($A23,'Return Data'!$B$7:$R$2843,3,0)</f>
        <v>44315</v>
      </c>
      <c r="C23" s="65">
        <f>VLOOKUP($A23,'Return Data'!$B$7:$R$2843,4,0)</f>
        <v>17.3248</v>
      </c>
      <c r="D23" s="65">
        <f>VLOOKUP($A23,'Return Data'!$B$7:$R$2843,9,0)</f>
        <v>9.4893999999999998</v>
      </c>
      <c r="E23" s="66">
        <f t="shared" si="0"/>
        <v>8</v>
      </c>
      <c r="F23" s="65">
        <f>VLOOKUP($A23,'Return Data'!$B$7:$R$2843,10,0)</f>
        <v>1.4801</v>
      </c>
      <c r="G23" s="66">
        <f t="shared" si="1"/>
        <v>12</v>
      </c>
      <c r="H23" s="65">
        <f>VLOOKUP($A23,'Return Data'!$B$7:$R$2843,11,0)</f>
        <v>4.5289000000000001</v>
      </c>
      <c r="I23" s="66">
        <f t="shared" si="2"/>
        <v>7</v>
      </c>
      <c r="J23" s="65">
        <f>VLOOKUP($A23,'Return Data'!$B$7:$R$2843,12,0)</f>
        <v>4.7575000000000003</v>
      </c>
      <c r="K23" s="66">
        <f t="shared" si="3"/>
        <v>8</v>
      </c>
      <c r="L23" s="65">
        <f>VLOOKUP($A23,'Return Data'!$B$7:$R$2843,13,0)</f>
        <v>9.1340000000000003</v>
      </c>
      <c r="M23" s="66">
        <f t="shared" si="5"/>
        <v>5</v>
      </c>
      <c r="N23" s="65">
        <f>VLOOKUP($A23,'Return Data'!$B$7:$R$2843,17,0)</f>
        <v>6.8169000000000004</v>
      </c>
      <c r="O23" s="66">
        <f t="shared" si="6"/>
        <v>21</v>
      </c>
      <c r="P23" s="65">
        <f>VLOOKUP($A23,'Return Data'!$B$7:$R$2843,14,0)</f>
        <v>7.0323000000000002</v>
      </c>
      <c r="Q23" s="66">
        <f t="shared" si="7"/>
        <v>17</v>
      </c>
      <c r="R23" s="65">
        <f>VLOOKUP($A23,'Return Data'!$B$7:$R$2843,16,0)</f>
        <v>6.1611000000000002</v>
      </c>
      <c r="S23" s="67">
        <f t="shared" si="4"/>
        <v>26</v>
      </c>
    </row>
    <row r="24" spans="1:19" x14ac:dyDescent="0.3">
      <c r="A24" s="82" t="s">
        <v>99</v>
      </c>
      <c r="B24" s="64">
        <f>VLOOKUP($A24,'Return Data'!$B$7:$R$2843,3,0)</f>
        <v>44315</v>
      </c>
      <c r="C24" s="65">
        <f>VLOOKUP($A24,'Return Data'!$B$7:$R$2843,4,0)</f>
        <v>27.1678</v>
      </c>
      <c r="D24" s="65">
        <f>VLOOKUP($A24,'Return Data'!$B$7:$R$2843,9,0)</f>
        <v>10.626899999999999</v>
      </c>
      <c r="E24" s="66">
        <f t="shared" si="0"/>
        <v>4</v>
      </c>
      <c r="F24" s="65">
        <f>VLOOKUP($A24,'Return Data'!$B$7:$R$2843,10,0)</f>
        <v>-1.5821000000000001</v>
      </c>
      <c r="G24" s="66">
        <f t="shared" si="1"/>
        <v>28</v>
      </c>
      <c r="H24" s="65">
        <f>VLOOKUP($A24,'Return Data'!$B$7:$R$2843,11,0)</f>
        <v>0.7238</v>
      </c>
      <c r="I24" s="66">
        <f t="shared" si="2"/>
        <v>25</v>
      </c>
      <c r="J24" s="65">
        <f>VLOOKUP($A24,'Return Data'!$B$7:$R$2843,12,0)</f>
        <v>1.7677</v>
      </c>
      <c r="K24" s="66">
        <f t="shared" si="3"/>
        <v>26</v>
      </c>
      <c r="L24" s="65">
        <f>VLOOKUP($A24,'Return Data'!$B$7:$R$2843,13,0)</f>
        <v>6.0099</v>
      </c>
      <c r="M24" s="66">
        <f t="shared" si="5"/>
        <v>14</v>
      </c>
      <c r="N24" s="65">
        <f>VLOOKUP($A24,'Return Data'!$B$7:$R$2843,17,0)</f>
        <v>10.568</v>
      </c>
      <c r="O24" s="66">
        <f t="shared" si="6"/>
        <v>2</v>
      </c>
      <c r="P24" s="65">
        <f>VLOOKUP($A24,'Return Data'!$B$7:$R$2843,14,0)</f>
        <v>9.8864999999999998</v>
      </c>
      <c r="Q24" s="66">
        <f t="shared" si="7"/>
        <v>1</v>
      </c>
      <c r="R24" s="65">
        <f>VLOOKUP($A24,'Return Data'!$B$7:$R$2843,16,0)</f>
        <v>8.3821999999999992</v>
      </c>
      <c r="S24" s="67">
        <f t="shared" si="4"/>
        <v>6</v>
      </c>
    </row>
    <row r="25" spans="1:19" x14ac:dyDescent="0.3">
      <c r="A25" s="82" t="s">
        <v>100</v>
      </c>
      <c r="B25" s="64">
        <f>VLOOKUP($A25,'Return Data'!$B$7:$R$2843,3,0)</f>
        <v>44315</v>
      </c>
      <c r="C25" s="65">
        <f>VLOOKUP($A25,'Return Data'!$B$7:$R$2843,4,0)</f>
        <v>16.984200000000001</v>
      </c>
      <c r="D25" s="65">
        <f>VLOOKUP($A25,'Return Data'!$B$7:$R$2843,9,0)</f>
        <v>11.7317</v>
      </c>
      <c r="E25" s="66">
        <f t="shared" si="0"/>
        <v>2</v>
      </c>
      <c r="F25" s="65">
        <f>VLOOKUP($A25,'Return Data'!$B$7:$R$2843,10,0)</f>
        <v>5.2560000000000002</v>
      </c>
      <c r="G25" s="66">
        <f t="shared" si="1"/>
        <v>3</v>
      </c>
      <c r="H25" s="65">
        <f>VLOOKUP($A25,'Return Data'!$B$7:$R$2843,11,0)</f>
        <v>5.2678000000000003</v>
      </c>
      <c r="I25" s="66">
        <f t="shared" si="2"/>
        <v>5</v>
      </c>
      <c r="J25" s="65">
        <f>VLOOKUP($A25,'Return Data'!$B$7:$R$2843,12,0)</f>
        <v>5.9912999999999998</v>
      </c>
      <c r="K25" s="66">
        <f t="shared" si="3"/>
        <v>3</v>
      </c>
      <c r="L25" s="65">
        <f>VLOOKUP($A25,'Return Data'!$B$7:$R$2843,13,0)</f>
        <v>7.4202000000000004</v>
      </c>
      <c r="M25" s="66">
        <f t="shared" si="5"/>
        <v>11</v>
      </c>
      <c r="N25" s="65">
        <f>VLOOKUP($A25,'Return Data'!$B$7:$R$2843,17,0)</f>
        <v>7.1296999999999997</v>
      </c>
      <c r="O25" s="66">
        <f t="shared" si="6"/>
        <v>17</v>
      </c>
      <c r="P25" s="65">
        <f>VLOOKUP($A25,'Return Data'!$B$7:$R$2843,14,0)</f>
        <v>6.9435000000000002</v>
      </c>
      <c r="Q25" s="66">
        <f t="shared" si="7"/>
        <v>18</v>
      </c>
      <c r="R25" s="65">
        <f>VLOOKUP($A25,'Return Data'!$B$7:$R$2843,16,0)</f>
        <v>6.9786999999999999</v>
      </c>
      <c r="S25" s="67">
        <f t="shared" si="4"/>
        <v>22</v>
      </c>
    </row>
    <row r="26" spans="1:19" x14ac:dyDescent="0.3">
      <c r="A26" s="82" t="s">
        <v>101</v>
      </c>
      <c r="B26" s="64">
        <f>VLOOKUP($A26,'Return Data'!$B$7:$R$2843,3,0)</f>
        <v>44315</v>
      </c>
      <c r="C26" s="65">
        <f>VLOOKUP($A26,'Return Data'!$B$7:$R$2843,4,0)</f>
        <v>1188.9580000000001</v>
      </c>
      <c r="D26" s="65">
        <f>VLOOKUP($A26,'Return Data'!$B$7:$R$2843,9,0)</f>
        <v>7.0632999999999999</v>
      </c>
      <c r="E26" s="66">
        <f t="shared" si="0"/>
        <v>20</v>
      </c>
      <c r="F26" s="65">
        <f>VLOOKUP($A26,'Return Data'!$B$7:$R$2843,10,0)</f>
        <v>2.9704000000000002</v>
      </c>
      <c r="G26" s="66">
        <f t="shared" si="1"/>
        <v>10</v>
      </c>
      <c r="H26" s="65">
        <f>VLOOKUP($A26,'Return Data'!$B$7:$R$2843,11,0)</f>
        <v>4.0019999999999998</v>
      </c>
      <c r="I26" s="66">
        <f t="shared" si="2"/>
        <v>8</v>
      </c>
      <c r="J26" s="65">
        <f>VLOOKUP($A26,'Return Data'!$B$7:$R$2843,12,0)</f>
        <v>4.4797000000000002</v>
      </c>
      <c r="K26" s="66">
        <f t="shared" si="3"/>
        <v>9</v>
      </c>
      <c r="L26" s="65">
        <f>VLOOKUP($A26,'Return Data'!$B$7:$R$2843,13,0)</f>
        <v>5.2317999999999998</v>
      </c>
      <c r="M26" s="66">
        <f t="shared" si="5"/>
        <v>23</v>
      </c>
      <c r="N26" s="65"/>
      <c r="O26" s="66"/>
      <c r="P26" s="65"/>
      <c r="Q26" s="66"/>
      <c r="R26" s="65">
        <f>VLOOKUP($A26,'Return Data'!$B$7:$R$2843,16,0)</f>
        <v>7.4691000000000001</v>
      </c>
      <c r="S26" s="67">
        <f t="shared" si="4"/>
        <v>16</v>
      </c>
    </row>
    <row r="27" spans="1:19" x14ac:dyDescent="0.3">
      <c r="A27" s="82" t="s">
        <v>102</v>
      </c>
      <c r="B27" s="64">
        <f>VLOOKUP($A27,'Return Data'!$B$7:$R$2843,3,0)</f>
        <v>44315</v>
      </c>
      <c r="C27" s="65">
        <f>VLOOKUP($A27,'Return Data'!$B$7:$R$2843,4,0)</f>
        <v>32.526200000000003</v>
      </c>
      <c r="D27" s="65">
        <f>VLOOKUP($A27,'Return Data'!$B$7:$R$2843,9,0)</f>
        <v>8.6941000000000006</v>
      </c>
      <c r="E27" s="66">
        <f t="shared" si="0"/>
        <v>13</v>
      </c>
      <c r="F27" s="65">
        <f>VLOOKUP($A27,'Return Data'!$B$7:$R$2843,10,0)</f>
        <v>3.2869999999999999</v>
      </c>
      <c r="G27" s="66">
        <f t="shared" si="1"/>
        <v>8</v>
      </c>
      <c r="H27" s="65">
        <f>VLOOKUP($A27,'Return Data'!$B$7:$R$2843,11,0)</f>
        <v>2.9893000000000001</v>
      </c>
      <c r="I27" s="66">
        <f t="shared" si="2"/>
        <v>11</v>
      </c>
      <c r="J27" s="65">
        <f>VLOOKUP($A27,'Return Data'!$B$7:$R$2843,12,0)</f>
        <v>3.5992000000000002</v>
      </c>
      <c r="K27" s="66">
        <f t="shared" si="3"/>
        <v>12</v>
      </c>
      <c r="L27" s="65">
        <f>VLOOKUP($A27,'Return Data'!$B$7:$R$2843,13,0)</f>
        <v>6.6153000000000004</v>
      </c>
      <c r="M27" s="66">
        <f t="shared" si="5"/>
        <v>13</v>
      </c>
      <c r="N27" s="65">
        <f>VLOOKUP($A27,'Return Data'!$B$7:$R$2843,17,0)</f>
        <v>5.9847000000000001</v>
      </c>
      <c r="O27" s="66">
        <f t="shared" ref="O27:O37" si="8">RANK(N27,N$8:N$39,0)</f>
        <v>22</v>
      </c>
      <c r="P27" s="65">
        <f>VLOOKUP($A27,'Return Data'!$B$7:$R$2843,14,0)</f>
        <v>6.4332000000000003</v>
      </c>
      <c r="Q27" s="66">
        <f t="shared" ref="Q27:Q37" si="9">RANK(P27,P$8:P$39,0)</f>
        <v>19</v>
      </c>
      <c r="R27" s="65">
        <f>VLOOKUP($A27,'Return Data'!$B$7:$R$2843,16,0)</f>
        <v>6.8277999999999999</v>
      </c>
      <c r="S27" s="67">
        <f t="shared" si="4"/>
        <v>24</v>
      </c>
    </row>
    <row r="28" spans="1:19" x14ac:dyDescent="0.3">
      <c r="A28" s="82" t="s">
        <v>103</v>
      </c>
      <c r="B28" s="64">
        <f>VLOOKUP($A28,'Return Data'!$B$7:$R$2843,3,0)</f>
        <v>44315</v>
      </c>
      <c r="C28" s="65">
        <f>VLOOKUP($A28,'Return Data'!$B$7:$R$2843,4,0)</f>
        <v>29.131900000000002</v>
      </c>
      <c r="D28" s="65">
        <f>VLOOKUP($A28,'Return Data'!$B$7:$R$2843,9,0)</f>
        <v>5.7648000000000001</v>
      </c>
      <c r="E28" s="66">
        <f t="shared" si="0"/>
        <v>23</v>
      </c>
      <c r="F28" s="65">
        <f>VLOOKUP($A28,'Return Data'!$B$7:$R$2843,10,0)</f>
        <v>-1.7079</v>
      </c>
      <c r="G28" s="66">
        <f t="shared" si="1"/>
        <v>29</v>
      </c>
      <c r="H28" s="65">
        <f>VLOOKUP($A28,'Return Data'!$B$7:$R$2843,11,0)</f>
        <v>1.7472000000000001</v>
      </c>
      <c r="I28" s="66">
        <f t="shared" si="2"/>
        <v>18</v>
      </c>
      <c r="J28" s="65">
        <f>VLOOKUP($A28,'Return Data'!$B$7:$R$2843,12,0)</f>
        <v>3.9076</v>
      </c>
      <c r="K28" s="66">
        <f t="shared" si="3"/>
        <v>10</v>
      </c>
      <c r="L28" s="65">
        <f>VLOOKUP($A28,'Return Data'!$B$7:$R$2843,13,0)</f>
        <v>8.7112999999999996</v>
      </c>
      <c r="M28" s="66">
        <f t="shared" si="5"/>
        <v>7</v>
      </c>
      <c r="N28" s="65">
        <f>VLOOKUP($A28,'Return Data'!$B$7:$R$2843,17,0)</f>
        <v>9.6054999999999993</v>
      </c>
      <c r="O28" s="66">
        <f t="shared" si="8"/>
        <v>6</v>
      </c>
      <c r="P28" s="65">
        <f>VLOOKUP($A28,'Return Data'!$B$7:$R$2843,14,0)</f>
        <v>9.4962</v>
      </c>
      <c r="Q28" s="66">
        <f t="shared" si="9"/>
        <v>3</v>
      </c>
      <c r="R28" s="65">
        <f>VLOOKUP($A28,'Return Data'!$B$7:$R$2843,16,0)</f>
        <v>8.6198999999999995</v>
      </c>
      <c r="S28" s="67">
        <f t="shared" si="4"/>
        <v>4</v>
      </c>
    </row>
    <row r="29" spans="1:19" x14ac:dyDescent="0.3">
      <c r="A29" s="82" t="s">
        <v>104</v>
      </c>
      <c r="B29" s="64">
        <f>VLOOKUP($A29,'Return Data'!$B$7:$R$2843,3,0)</f>
        <v>44315</v>
      </c>
      <c r="C29" s="65">
        <f>VLOOKUP($A29,'Return Data'!$B$7:$R$2843,4,0)</f>
        <v>23.379899999999999</v>
      </c>
      <c r="D29" s="65">
        <f>VLOOKUP($A29,'Return Data'!$B$7:$R$2843,9,0)</f>
        <v>6.0210999999999997</v>
      </c>
      <c r="E29" s="66">
        <f t="shared" si="0"/>
        <v>22</v>
      </c>
      <c r="F29" s="65">
        <f>VLOOKUP($A29,'Return Data'!$B$7:$R$2843,10,0)</f>
        <v>-2.8489</v>
      </c>
      <c r="G29" s="66">
        <f t="shared" si="1"/>
        <v>31</v>
      </c>
      <c r="H29" s="65">
        <f>VLOOKUP($A29,'Return Data'!$B$7:$R$2843,11,0)</f>
        <v>8.0699999999999994E-2</v>
      </c>
      <c r="I29" s="66">
        <f t="shared" si="2"/>
        <v>28</v>
      </c>
      <c r="J29" s="65">
        <f>VLOOKUP($A29,'Return Data'!$B$7:$R$2843,12,0)</f>
        <v>1.8345</v>
      </c>
      <c r="K29" s="66">
        <f t="shared" si="3"/>
        <v>25</v>
      </c>
      <c r="L29" s="65">
        <f>VLOOKUP($A29,'Return Data'!$B$7:$R$2843,13,0)</f>
        <v>5.2556000000000003</v>
      </c>
      <c r="M29" s="66">
        <f t="shared" si="5"/>
        <v>22</v>
      </c>
      <c r="N29" s="65">
        <f>VLOOKUP($A29,'Return Data'!$B$7:$R$2843,17,0)</f>
        <v>8.4772999999999996</v>
      </c>
      <c r="O29" s="66">
        <f t="shared" si="8"/>
        <v>12</v>
      </c>
      <c r="P29" s="65">
        <f>VLOOKUP($A29,'Return Data'!$B$7:$R$2843,14,0)</f>
        <v>8.1252999999999993</v>
      </c>
      <c r="Q29" s="66">
        <f t="shared" si="9"/>
        <v>12</v>
      </c>
      <c r="R29" s="65">
        <f>VLOOKUP($A29,'Return Data'!$B$7:$R$2843,16,0)</f>
        <v>5.9584999999999999</v>
      </c>
      <c r="S29" s="67">
        <f t="shared" si="4"/>
        <v>28</v>
      </c>
    </row>
    <row r="30" spans="1:19" x14ac:dyDescent="0.3">
      <c r="A30" s="82" t="s">
        <v>105</v>
      </c>
      <c r="B30" s="64">
        <f>VLOOKUP($A30,'Return Data'!$B$7:$R$2843,3,0)</f>
        <v>44315</v>
      </c>
      <c r="C30" s="65">
        <f>VLOOKUP($A30,'Return Data'!$B$7:$R$2843,4,0)</f>
        <v>13.2446</v>
      </c>
      <c r="D30" s="65">
        <f>VLOOKUP($A30,'Return Data'!$B$7:$R$2843,9,0)</f>
        <v>7.6323999999999996</v>
      </c>
      <c r="E30" s="66">
        <f t="shared" si="0"/>
        <v>18</v>
      </c>
      <c r="F30" s="65">
        <f>VLOOKUP($A30,'Return Data'!$B$7:$R$2843,10,0)</f>
        <v>2.6133000000000002</v>
      </c>
      <c r="G30" s="66">
        <f t="shared" si="1"/>
        <v>11</v>
      </c>
      <c r="H30" s="65">
        <f>VLOOKUP($A30,'Return Data'!$B$7:$R$2843,11,0)</f>
        <v>2.2075</v>
      </c>
      <c r="I30" s="66">
        <f t="shared" si="2"/>
        <v>15</v>
      </c>
      <c r="J30" s="65">
        <f>VLOOKUP($A30,'Return Data'!$B$7:$R$2843,12,0)</f>
        <v>2.2376</v>
      </c>
      <c r="K30" s="66">
        <f t="shared" si="3"/>
        <v>20</v>
      </c>
      <c r="L30" s="65">
        <f>VLOOKUP($A30,'Return Data'!$B$7:$R$2843,13,0)</f>
        <v>3.9094000000000002</v>
      </c>
      <c r="M30" s="66">
        <f t="shared" si="5"/>
        <v>28</v>
      </c>
      <c r="N30" s="65">
        <f>VLOOKUP($A30,'Return Data'!$B$7:$R$2843,17,0)</f>
        <v>9.5985999999999994</v>
      </c>
      <c r="O30" s="66">
        <f t="shared" si="8"/>
        <v>7</v>
      </c>
      <c r="P30" s="65">
        <f>VLOOKUP($A30,'Return Data'!$B$7:$R$2843,14,0)</f>
        <v>8.6636000000000006</v>
      </c>
      <c r="Q30" s="66">
        <f t="shared" si="9"/>
        <v>7</v>
      </c>
      <c r="R30" s="65">
        <f>VLOOKUP($A30,'Return Data'!$B$7:$R$2843,16,0)</f>
        <v>7.0917000000000003</v>
      </c>
      <c r="S30" s="67">
        <f t="shared" si="4"/>
        <v>21</v>
      </c>
    </row>
    <row r="31" spans="1:19" x14ac:dyDescent="0.3">
      <c r="A31" s="82" t="s">
        <v>106</v>
      </c>
      <c r="B31" s="64">
        <f>VLOOKUP($A31,'Return Data'!$B$7:$R$2843,3,0)</f>
        <v>44315</v>
      </c>
      <c r="C31" s="65">
        <f>VLOOKUP($A31,'Return Data'!$B$7:$R$2843,4,0)</f>
        <v>29.055199999999999</v>
      </c>
      <c r="D31" s="65">
        <f>VLOOKUP($A31,'Return Data'!$B$7:$R$2843,9,0)</f>
        <v>10.001799999999999</v>
      </c>
      <c r="E31" s="66">
        <f t="shared" si="0"/>
        <v>5</v>
      </c>
      <c r="F31" s="65">
        <f>VLOOKUP($A31,'Return Data'!$B$7:$R$2843,10,0)</f>
        <v>-0.38769999999999999</v>
      </c>
      <c r="G31" s="66">
        <f t="shared" si="1"/>
        <v>19</v>
      </c>
      <c r="H31" s="65">
        <f>VLOOKUP($A31,'Return Data'!$B$7:$R$2843,11,0)</f>
        <v>1.1042000000000001</v>
      </c>
      <c r="I31" s="66">
        <f t="shared" si="2"/>
        <v>21</v>
      </c>
      <c r="J31" s="65">
        <f>VLOOKUP($A31,'Return Data'!$B$7:$R$2843,12,0)</f>
        <v>2.5388999999999999</v>
      </c>
      <c r="K31" s="66">
        <f t="shared" si="3"/>
        <v>18</v>
      </c>
      <c r="L31" s="65">
        <f>VLOOKUP($A31,'Return Data'!$B$7:$R$2843,13,0)</f>
        <v>5.8102999999999998</v>
      </c>
      <c r="M31" s="66">
        <f t="shared" si="5"/>
        <v>17</v>
      </c>
      <c r="N31" s="65">
        <f>VLOOKUP($A31,'Return Data'!$B$7:$R$2843,17,0)</f>
        <v>8.9038000000000004</v>
      </c>
      <c r="O31" s="66">
        <f t="shared" si="8"/>
        <v>10</v>
      </c>
      <c r="P31" s="65">
        <f>VLOOKUP($A31,'Return Data'!$B$7:$R$2843,14,0)</f>
        <v>8.1390999999999991</v>
      </c>
      <c r="Q31" s="66">
        <f t="shared" si="9"/>
        <v>11</v>
      </c>
      <c r="R31" s="65">
        <f>VLOOKUP($A31,'Return Data'!$B$7:$R$2843,16,0)</f>
        <v>6.6932999999999998</v>
      </c>
      <c r="S31" s="67">
        <f t="shared" si="4"/>
        <v>25</v>
      </c>
    </row>
    <row r="32" spans="1:19" x14ac:dyDescent="0.3">
      <c r="A32" s="82" t="s">
        <v>107</v>
      </c>
      <c r="B32" s="64">
        <f>VLOOKUP($A32,'Return Data'!$B$7:$R$2843,3,0)</f>
        <v>44315</v>
      </c>
      <c r="C32" s="65">
        <f>VLOOKUP($A32,'Return Data'!$B$7:$R$2843,4,0)</f>
        <v>2094.4263999999998</v>
      </c>
      <c r="D32" s="65">
        <f>VLOOKUP($A32,'Return Data'!$B$7:$R$2843,9,0)</f>
        <v>9.3794000000000004</v>
      </c>
      <c r="E32" s="66">
        <f t="shared" si="0"/>
        <v>9</v>
      </c>
      <c r="F32" s="65">
        <f>VLOOKUP($A32,'Return Data'!$B$7:$R$2843,10,0)</f>
        <v>1.3226</v>
      </c>
      <c r="G32" s="66">
        <f t="shared" si="1"/>
        <v>13</v>
      </c>
      <c r="H32" s="65">
        <f>VLOOKUP($A32,'Return Data'!$B$7:$R$2843,11,0)</f>
        <v>1.9173</v>
      </c>
      <c r="I32" s="66">
        <f t="shared" si="2"/>
        <v>17</v>
      </c>
      <c r="J32" s="65">
        <f>VLOOKUP($A32,'Return Data'!$B$7:$R$2843,12,0)</f>
        <v>3.1312000000000002</v>
      </c>
      <c r="K32" s="66">
        <f t="shared" si="3"/>
        <v>17</v>
      </c>
      <c r="L32" s="65">
        <f>VLOOKUP($A32,'Return Data'!$B$7:$R$2843,13,0)</f>
        <v>5.6978999999999997</v>
      </c>
      <c r="M32" s="66">
        <f t="shared" si="5"/>
        <v>18</v>
      </c>
      <c r="N32" s="65">
        <f>VLOOKUP($A32,'Return Data'!$B$7:$R$2843,17,0)</f>
        <v>8.6647999999999996</v>
      </c>
      <c r="O32" s="66">
        <f t="shared" si="8"/>
        <v>11</v>
      </c>
      <c r="P32" s="65">
        <f>VLOOKUP($A32,'Return Data'!$B$7:$R$2843,14,0)</f>
        <v>8.5497999999999994</v>
      </c>
      <c r="Q32" s="66">
        <f t="shared" si="9"/>
        <v>9</v>
      </c>
      <c r="R32" s="65">
        <f>VLOOKUP($A32,'Return Data'!$B$7:$R$2843,16,0)</f>
        <v>8.2725000000000009</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44315</v>
      </c>
      <c r="C34" s="65">
        <f>VLOOKUP($A34,'Return Data'!$B$7:$R$2843,4,0)</f>
        <v>16.4039</v>
      </c>
      <c r="D34" s="65">
        <f>VLOOKUP($A34,'Return Data'!$B$7:$R$2843,9,0)</f>
        <v>7.5791000000000004</v>
      </c>
      <c r="E34" s="66">
        <f t="shared" si="0"/>
        <v>19</v>
      </c>
      <c r="F34" s="65">
        <f>VLOOKUP($A34,'Return Data'!$B$7:$R$2843,10,0)</f>
        <v>3.1417000000000002</v>
      </c>
      <c r="G34" s="66">
        <f t="shared" si="1"/>
        <v>9</v>
      </c>
      <c r="H34" s="65">
        <f>VLOOKUP($A34,'Return Data'!$B$7:$R$2843,11,0)</f>
        <v>3.4485000000000001</v>
      </c>
      <c r="I34" s="66">
        <f t="shared" si="2"/>
        <v>9</v>
      </c>
      <c r="J34" s="65">
        <f>VLOOKUP($A34,'Return Data'!$B$7:$R$2843,12,0)</f>
        <v>4.8049999999999997</v>
      </c>
      <c r="K34" s="66">
        <f t="shared" si="3"/>
        <v>7</v>
      </c>
      <c r="L34" s="65">
        <f>VLOOKUP($A34,'Return Data'!$B$7:$R$2843,13,0)</f>
        <v>5.1269</v>
      </c>
      <c r="M34" s="66">
        <f t="shared" si="5"/>
        <v>25</v>
      </c>
      <c r="N34" s="65">
        <f>VLOOKUP($A34,'Return Data'!$B$7:$R$2843,17,0)</f>
        <v>9.4174000000000007</v>
      </c>
      <c r="O34" s="66">
        <f t="shared" si="8"/>
        <v>8</v>
      </c>
      <c r="P34" s="65">
        <f>VLOOKUP($A34,'Return Data'!$B$7:$R$2843,14,0)</f>
        <v>8.6325000000000003</v>
      </c>
      <c r="Q34" s="66">
        <f t="shared" si="9"/>
        <v>8</v>
      </c>
      <c r="R34" s="65">
        <f>VLOOKUP($A34,'Return Data'!$B$7:$R$2843,16,0)</f>
        <v>8.6387999999999998</v>
      </c>
      <c r="S34" s="67">
        <f t="shared" si="4"/>
        <v>3</v>
      </c>
    </row>
    <row r="35" spans="1:19" x14ac:dyDescent="0.3">
      <c r="A35" s="82" t="s">
        <v>111</v>
      </c>
      <c r="B35" s="64">
        <f>VLOOKUP($A35,'Return Data'!$B$7:$R$2843,3,0)</f>
        <v>44315</v>
      </c>
      <c r="C35" s="65">
        <f>VLOOKUP($A35,'Return Data'!$B$7:$R$2843,4,0)</f>
        <v>27.744199999999999</v>
      </c>
      <c r="D35" s="65">
        <f>VLOOKUP($A35,'Return Data'!$B$7:$R$2843,9,0)</f>
        <v>4.5892999999999997</v>
      </c>
      <c r="E35" s="66">
        <f t="shared" si="0"/>
        <v>28</v>
      </c>
      <c r="F35" s="65">
        <f>VLOOKUP($A35,'Return Data'!$B$7:$R$2843,10,0)</f>
        <v>1.1169</v>
      </c>
      <c r="G35" s="66">
        <f t="shared" si="1"/>
        <v>14</v>
      </c>
      <c r="H35" s="65">
        <f>VLOOKUP($A35,'Return Data'!$B$7:$R$2843,11,0)</f>
        <v>1.3476999999999999</v>
      </c>
      <c r="I35" s="66">
        <f t="shared" si="2"/>
        <v>19</v>
      </c>
      <c r="J35" s="65">
        <f>VLOOKUP($A35,'Return Data'!$B$7:$R$2843,12,0)</f>
        <v>2.4681999999999999</v>
      </c>
      <c r="K35" s="66">
        <f t="shared" si="3"/>
        <v>19</v>
      </c>
      <c r="L35" s="65">
        <f>VLOOKUP($A35,'Return Data'!$B$7:$R$2843,13,0)</f>
        <v>5.3674999999999997</v>
      </c>
      <c r="M35" s="66">
        <f t="shared" si="5"/>
        <v>21</v>
      </c>
      <c r="N35" s="65">
        <f>VLOOKUP($A35,'Return Data'!$B$7:$R$2843,17,0)</f>
        <v>10.2347</v>
      </c>
      <c r="O35" s="66">
        <f t="shared" si="8"/>
        <v>4</v>
      </c>
      <c r="P35" s="65">
        <f>VLOOKUP($A35,'Return Data'!$B$7:$R$2843,14,0)</f>
        <v>9.2863000000000007</v>
      </c>
      <c r="Q35" s="66">
        <f t="shared" si="9"/>
        <v>5</v>
      </c>
      <c r="R35" s="65">
        <f>VLOOKUP($A35,'Return Data'!$B$7:$R$2843,16,0)</f>
        <v>6.0744999999999996</v>
      </c>
      <c r="S35" s="67">
        <f t="shared" si="4"/>
        <v>27</v>
      </c>
    </row>
    <row r="36" spans="1:19" x14ac:dyDescent="0.3">
      <c r="A36" s="82" t="s">
        <v>112</v>
      </c>
      <c r="B36" s="64">
        <f>VLOOKUP($A36,'Return Data'!$B$7:$R$2843,3,0)</f>
        <v>44315</v>
      </c>
      <c r="C36" s="65">
        <f>VLOOKUP($A36,'Return Data'!$B$7:$R$2843,4,0)</f>
        <v>32.323700000000002</v>
      </c>
      <c r="D36" s="65">
        <f>VLOOKUP($A36,'Return Data'!$B$7:$R$2843,9,0)</f>
        <v>9.9079999999999995</v>
      </c>
      <c r="E36" s="66">
        <f t="shared" si="0"/>
        <v>6</v>
      </c>
      <c r="F36" s="65">
        <f>VLOOKUP($A36,'Return Data'!$B$7:$R$2843,10,0)</f>
        <v>4.2138999999999998</v>
      </c>
      <c r="G36" s="66">
        <f t="shared" si="1"/>
        <v>7</v>
      </c>
      <c r="H36" s="65">
        <f>VLOOKUP($A36,'Return Data'!$B$7:$R$2843,11,0)</f>
        <v>3.2065999999999999</v>
      </c>
      <c r="I36" s="66">
        <f t="shared" si="2"/>
        <v>10</v>
      </c>
      <c r="J36" s="65">
        <f>VLOOKUP($A36,'Return Data'!$B$7:$R$2843,12,0)</f>
        <v>3.4321999999999999</v>
      </c>
      <c r="K36" s="66">
        <f t="shared" si="3"/>
        <v>16</v>
      </c>
      <c r="L36" s="65">
        <f>VLOOKUP($A36,'Return Data'!$B$7:$R$2843,13,0)</f>
        <v>6.8375000000000004</v>
      </c>
      <c r="M36" s="66">
        <f t="shared" si="5"/>
        <v>12</v>
      </c>
      <c r="N36" s="65">
        <f>VLOOKUP($A36,'Return Data'!$B$7:$R$2843,17,0)</f>
        <v>7.4234</v>
      </c>
      <c r="O36" s="66">
        <f t="shared" si="8"/>
        <v>15</v>
      </c>
      <c r="P36" s="65">
        <f>VLOOKUP($A36,'Return Data'!$B$7:$R$2843,14,0)</f>
        <v>7.2068000000000003</v>
      </c>
      <c r="Q36" s="66">
        <f t="shared" si="9"/>
        <v>15</v>
      </c>
      <c r="R36" s="65">
        <f>VLOOKUP($A36,'Return Data'!$B$7:$R$2843,16,0)</f>
        <v>6.8666999999999998</v>
      </c>
      <c r="S36" s="67">
        <f t="shared" si="4"/>
        <v>23</v>
      </c>
    </row>
    <row r="37" spans="1:19" x14ac:dyDescent="0.3">
      <c r="A37" s="82" t="s">
        <v>113</v>
      </c>
      <c r="B37" s="64">
        <f>VLOOKUP($A37,'Return Data'!$B$7:$R$2843,3,0)</f>
        <v>44315</v>
      </c>
      <c r="C37" s="65">
        <f>VLOOKUP($A37,'Return Data'!$B$7:$R$2843,4,0)</f>
        <v>18.875</v>
      </c>
      <c r="D37" s="65">
        <f>VLOOKUP($A37,'Return Data'!$B$7:$R$2843,9,0)</f>
        <v>7.9874999999999998</v>
      </c>
      <c r="E37" s="66">
        <f t="shared" si="0"/>
        <v>17</v>
      </c>
      <c r="F37" s="65">
        <f>VLOOKUP($A37,'Return Data'!$B$7:$R$2843,10,0)</f>
        <v>-0.86409999999999998</v>
      </c>
      <c r="G37" s="66">
        <f t="shared" si="1"/>
        <v>24</v>
      </c>
      <c r="H37" s="65">
        <f>VLOOKUP($A37,'Return Data'!$B$7:$R$2843,11,0)</f>
        <v>0.65769999999999995</v>
      </c>
      <c r="I37" s="66">
        <f t="shared" si="2"/>
        <v>26</v>
      </c>
      <c r="J37" s="65">
        <f>VLOOKUP($A37,'Return Data'!$B$7:$R$2843,12,0)</f>
        <v>2.0640999999999998</v>
      </c>
      <c r="K37" s="66">
        <f t="shared" si="3"/>
        <v>23</v>
      </c>
      <c r="L37" s="65">
        <f>VLOOKUP($A37,'Return Data'!$B$7:$R$2843,13,0)</f>
        <v>5.8182</v>
      </c>
      <c r="M37" s="66">
        <f t="shared" si="5"/>
        <v>16</v>
      </c>
      <c r="N37" s="65">
        <f>VLOOKUP($A37,'Return Data'!$B$7:$R$2843,17,0)</f>
        <v>9.2131000000000007</v>
      </c>
      <c r="O37" s="66">
        <f t="shared" si="8"/>
        <v>9</v>
      </c>
      <c r="P37" s="65">
        <f>VLOOKUP($A37,'Return Data'!$B$7:$R$2843,14,0)</f>
        <v>8.2941000000000003</v>
      </c>
      <c r="Q37" s="66">
        <f t="shared" si="9"/>
        <v>10</v>
      </c>
      <c r="R37" s="65">
        <f>VLOOKUP($A37,'Return Data'!$B$7:$R$2843,16,0)</f>
        <v>7.1379000000000001</v>
      </c>
      <c r="S37" s="67">
        <f t="shared" si="4"/>
        <v>18</v>
      </c>
    </row>
    <row r="38" spans="1:19" x14ac:dyDescent="0.3">
      <c r="A38" s="82" t="s">
        <v>367</v>
      </c>
      <c r="B38" s="64">
        <f>VLOOKUP($A38,'Return Data'!$B$7:$R$2843,3,0)</f>
        <v>44315</v>
      </c>
      <c r="C38" s="65">
        <f>VLOOKUP($A38,'Return Data'!$B$7:$R$2843,4,0)</f>
        <v>0.30120000000000002</v>
      </c>
      <c r="D38" s="65">
        <f>VLOOKUP($A38,'Return Data'!$B$7:$R$2843,9,0)</f>
        <v>11.1638</v>
      </c>
      <c r="E38" s="66">
        <f t="shared" si="0"/>
        <v>3</v>
      </c>
      <c r="F38" s="65">
        <f>VLOOKUP($A38,'Return Data'!$B$7:$R$2843,10,0)</f>
        <v>11.4924</v>
      </c>
      <c r="G38" s="66">
        <f t="shared" si="1"/>
        <v>2</v>
      </c>
      <c r="H38" s="65">
        <f>VLOOKUP($A38,'Return Data'!$B$7:$R$2843,11,0)</f>
        <v>-41.2102</v>
      </c>
      <c r="I38" s="66">
        <f t="shared" si="2"/>
        <v>31</v>
      </c>
      <c r="J38" s="65"/>
      <c r="K38" s="66"/>
      <c r="L38" s="65"/>
      <c r="M38" s="66"/>
      <c r="N38" s="65"/>
      <c r="O38" s="66"/>
      <c r="P38" s="65"/>
      <c r="Q38" s="66"/>
      <c r="R38" s="65">
        <f>VLOOKUP($A38,'Return Data'!$B$7:$R$2843,16,0)</f>
        <v>-13.234299999999999</v>
      </c>
      <c r="S38" s="67">
        <f t="shared" si="4"/>
        <v>29</v>
      </c>
    </row>
    <row r="39" spans="1:19" x14ac:dyDescent="0.3">
      <c r="A39" s="82" t="s">
        <v>114</v>
      </c>
      <c r="B39" s="64">
        <f>VLOOKUP($A39,'Return Data'!$B$7:$R$2843,3,0)</f>
        <v>44315</v>
      </c>
      <c r="C39" s="65">
        <f>VLOOKUP($A39,'Return Data'!$B$7:$R$2843,4,0)</f>
        <v>21.115300000000001</v>
      </c>
      <c r="D39" s="65">
        <f>VLOOKUP($A39,'Return Data'!$B$7:$R$2843,9,0)</f>
        <v>4.9748999999999999</v>
      </c>
      <c r="E39" s="66">
        <f t="shared" si="0"/>
        <v>27</v>
      </c>
      <c r="F39" s="65">
        <f>VLOOKUP($A39,'Return Data'!$B$7:$R$2843,10,0)</f>
        <v>0.73309999999999997</v>
      </c>
      <c r="G39" s="66">
        <f t="shared" si="1"/>
        <v>16</v>
      </c>
      <c r="H39" s="65">
        <f>VLOOKUP($A39,'Return Data'!$B$7:$R$2843,11,0)</f>
        <v>1.1424000000000001</v>
      </c>
      <c r="I39" s="66">
        <f t="shared" si="2"/>
        <v>20</v>
      </c>
      <c r="J39" s="65">
        <f>VLOOKUP($A39,'Return Data'!$B$7:$R$2843,12,0)</f>
        <v>1.3266</v>
      </c>
      <c r="K39" s="66">
        <f>RANK(J39,J$8:J$39,0)</f>
        <v>28</v>
      </c>
      <c r="L39" s="65">
        <f>VLOOKUP($A39,'Return Data'!$B$7:$R$2843,13,0)</f>
        <v>5.4526000000000003</v>
      </c>
      <c r="M39" s="66">
        <f>RANK(L39,L$8:L$39,0)</f>
        <v>19</v>
      </c>
      <c r="N39" s="65">
        <f>VLOOKUP($A39,'Return Data'!$B$7:$R$2843,17,0)</f>
        <v>1.1780999999999999</v>
      </c>
      <c r="O39" s="66">
        <f>RANK(N39,N$8:N$39,0)</f>
        <v>27</v>
      </c>
      <c r="P39" s="65">
        <f>VLOOKUP($A39,'Return Data'!$B$7:$R$2843,14,0)</f>
        <v>1.8709</v>
      </c>
      <c r="Q39" s="66">
        <f>RANK(P39,P$8:P$39,0)</f>
        <v>27</v>
      </c>
      <c r="R39" s="65">
        <f>VLOOKUP($A39,'Return Data'!$B$7:$R$2843,16,0)</f>
        <v>7.1262999999999996</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7.780564516129032</v>
      </c>
      <c r="E41" s="88"/>
      <c r="F41" s="89">
        <f>AVERAGE(F8:F39)</f>
        <v>1.865151612903226</v>
      </c>
      <c r="G41" s="88"/>
      <c r="H41" s="89">
        <f>AVERAGE(H8:H39)</f>
        <v>1.5033129032258061</v>
      </c>
      <c r="I41" s="88"/>
      <c r="J41" s="89">
        <f>AVERAGE(J8:J39)</f>
        <v>3.4696600000000002</v>
      </c>
      <c r="K41" s="88"/>
      <c r="L41" s="89">
        <f>AVERAGE(L8:L39)</f>
        <v>6.8120892857142854</v>
      </c>
      <c r="M41" s="88"/>
      <c r="N41" s="89">
        <f>AVERAGE(N8:N39)</f>
        <v>7.5906703703703693</v>
      </c>
      <c r="O41" s="88"/>
      <c r="P41" s="89">
        <f>AVERAGE(P8:P39)</f>
        <v>7.2484444444444458</v>
      </c>
      <c r="Q41" s="88"/>
      <c r="R41" s="89">
        <f>AVERAGE(R8:R39)</f>
        <v>5.327274193548388</v>
      </c>
      <c r="S41" s="90"/>
    </row>
    <row r="42" spans="1:19" x14ac:dyDescent="0.3">
      <c r="A42" s="87" t="s">
        <v>28</v>
      </c>
      <c r="B42" s="88"/>
      <c r="C42" s="88"/>
      <c r="D42" s="89">
        <f>MIN(D8:D39)</f>
        <v>0</v>
      </c>
      <c r="E42" s="88"/>
      <c r="F42" s="89">
        <f>MIN(F8:F39)</f>
        <v>-2.8489</v>
      </c>
      <c r="G42" s="88"/>
      <c r="H42" s="89">
        <f>MIN(H8:H39)</f>
        <v>-41.2102</v>
      </c>
      <c r="I42" s="88"/>
      <c r="J42" s="89">
        <f>MIN(J8:J39)</f>
        <v>0</v>
      </c>
      <c r="K42" s="88"/>
      <c r="L42" s="89">
        <f>MIN(L8:L39)</f>
        <v>3.9094000000000002</v>
      </c>
      <c r="M42" s="88"/>
      <c r="N42" s="89">
        <f>MIN(N8:N39)</f>
        <v>1.1780999999999999</v>
      </c>
      <c r="O42" s="88"/>
      <c r="P42" s="89">
        <f>MIN(P8:P39)</f>
        <v>1.8709</v>
      </c>
      <c r="Q42" s="88"/>
      <c r="R42" s="89">
        <f>MIN(R8:R39)</f>
        <v>-17.442900000000002</v>
      </c>
      <c r="S42" s="90"/>
    </row>
    <row r="43" spans="1:19" ht="15" thickBot="1" x14ac:dyDescent="0.35">
      <c r="A43" s="91" t="s">
        <v>29</v>
      </c>
      <c r="B43" s="92"/>
      <c r="C43" s="92"/>
      <c r="D43" s="93">
        <f>MAX(D8:D39)</f>
        <v>21.3657</v>
      </c>
      <c r="E43" s="92"/>
      <c r="F43" s="93">
        <f>MAX(F8:F39)</f>
        <v>18.241099999999999</v>
      </c>
      <c r="G43" s="92"/>
      <c r="H43" s="93">
        <f>MAX(H8:H39)</f>
        <v>17.699100000000001</v>
      </c>
      <c r="I43" s="92"/>
      <c r="J43" s="93">
        <f>MAX(J8:J39)</f>
        <v>10.587</v>
      </c>
      <c r="K43" s="92"/>
      <c r="L43" s="93">
        <f>MAX(L8:L39)</f>
        <v>11.2136</v>
      </c>
      <c r="M43" s="92"/>
      <c r="N43" s="93">
        <f>MAX(N8:N39)</f>
        <v>10.632099999999999</v>
      </c>
      <c r="O43" s="92"/>
      <c r="P43" s="93">
        <f>MAX(P8:P39)</f>
        <v>9.8864999999999998</v>
      </c>
      <c r="Q43" s="92"/>
      <c r="R43" s="93">
        <f>MAX(R8:R39)</f>
        <v>9.6148000000000007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1592</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1291</v>
      </c>
      <c r="B8" s="64">
        <f>VLOOKUP($A8,'Return Data'!$B$7:$R$2843,3,0)</f>
        <v>44315</v>
      </c>
      <c r="C8" s="65">
        <f>VLOOKUP($A8,'Return Data'!$B$7:$R$2843,4,0)</f>
        <v>1115.7387000000001</v>
      </c>
      <c r="D8" s="65">
        <f>VLOOKUP($A8,'Return Data'!$B$7:$R$2843,5,0)</f>
        <v>3.1701999999999999</v>
      </c>
      <c r="E8" s="66">
        <f t="shared" ref="E8:E37" si="0">RANK(D8,D$8:D$37,0)</f>
        <v>8</v>
      </c>
      <c r="F8" s="65">
        <f>VLOOKUP($A8,'Return Data'!$B$7:$R$2843,6,0)</f>
        <v>3.1686000000000001</v>
      </c>
      <c r="G8" s="66">
        <f t="shared" ref="G8:G37" si="1">RANK(F8,F$8:F$37,0)</f>
        <v>8</v>
      </c>
      <c r="H8" s="65">
        <f>VLOOKUP($A8,'Return Data'!$B$7:$R$2843,7,0)</f>
        <v>3.1387</v>
      </c>
      <c r="I8" s="66">
        <f t="shared" ref="I8:I37" si="2">RANK(H8,H$8:H$37,0)</f>
        <v>11</v>
      </c>
      <c r="J8" s="65">
        <f>VLOOKUP($A8,'Return Data'!$B$7:$R$2843,8,0)</f>
        <v>3.1724000000000001</v>
      </c>
      <c r="K8" s="66">
        <f t="shared" ref="K8:K37" si="3">RANK(J8,J$8:J$37,0)</f>
        <v>6</v>
      </c>
      <c r="L8" s="65">
        <f>VLOOKUP($A8,'Return Data'!$B$7:$R$2843,9,0)</f>
        <v>3.1781999999999999</v>
      </c>
      <c r="M8" s="66">
        <f t="shared" ref="M8:M37" si="4">RANK(L8,L$8:L$37,0)</f>
        <v>4</v>
      </c>
      <c r="N8" s="65">
        <f>VLOOKUP($A8,'Return Data'!$B$7:$R$2843,10,0)</f>
        <v>3.1078999999999999</v>
      </c>
      <c r="O8" s="66">
        <f t="shared" ref="O8:O37" si="5">RANK(N8,N$8:N$37,0)</f>
        <v>9</v>
      </c>
      <c r="P8" s="65">
        <f>VLOOKUP($A8,'Return Data'!$B$7:$R$2843,11,0)</f>
        <v>3.0383</v>
      </c>
      <c r="Q8" s="66">
        <f>RANK(P8,P$8:P$37,0)</f>
        <v>12</v>
      </c>
      <c r="R8" s="65">
        <f>VLOOKUP($A8,'Return Data'!$B$7:$R$2843,12,0)</f>
        <v>3.0638999999999998</v>
      </c>
      <c r="S8" s="66">
        <f>RANK(R8,R$8:R$37,0)</f>
        <v>13</v>
      </c>
      <c r="T8" s="65">
        <f>VLOOKUP($A8,'Return Data'!$B$7:$R$2843,13,0)</f>
        <v>3.0665</v>
      </c>
      <c r="U8" s="66">
        <f>RANK(T8,T$8:T$37,0)</f>
        <v>14</v>
      </c>
      <c r="V8" s="65">
        <f>VLOOKUP($A8,'Return Data'!$B$7:$R$2843,17,0)</f>
        <v>4.0163000000000002</v>
      </c>
      <c r="W8" s="66">
        <f t="shared" ref="W8" si="6">RANK(V8,V$8:V$37,0)</f>
        <v>3</v>
      </c>
      <c r="X8" s="65"/>
      <c r="Y8" s="66"/>
      <c r="Z8" s="65">
        <f>VLOOKUP($A8,'Return Data'!$B$7:$R$2843,16,0)</f>
        <v>4.4905999999999997</v>
      </c>
      <c r="AA8" s="67">
        <f t="shared" ref="AA8:AA37" si="7">RANK(Z8,Z$8:Z$37,0)</f>
        <v>5</v>
      </c>
    </row>
    <row r="9" spans="1:27" x14ac:dyDescent="0.3">
      <c r="A9" s="63" t="s">
        <v>1293</v>
      </c>
      <c r="B9" s="64">
        <f>VLOOKUP($A9,'Return Data'!$B$7:$R$2843,3,0)</f>
        <v>44315</v>
      </c>
      <c r="C9" s="65">
        <f>VLOOKUP($A9,'Return Data'!$B$7:$R$2843,4,0)</f>
        <v>1090.6172999999999</v>
      </c>
      <c r="D9" s="65">
        <f>VLOOKUP($A9,'Return Data'!$B$7:$R$2843,5,0)</f>
        <v>3.1998000000000002</v>
      </c>
      <c r="E9" s="66">
        <f t="shared" si="0"/>
        <v>4</v>
      </c>
      <c r="F9" s="65">
        <f>VLOOKUP($A9,'Return Data'!$B$7:$R$2843,6,0)</f>
        <v>3.1779999999999999</v>
      </c>
      <c r="G9" s="66">
        <f t="shared" si="1"/>
        <v>7</v>
      </c>
      <c r="H9" s="65">
        <f>VLOOKUP($A9,'Return Data'!$B$7:$R$2843,7,0)</f>
        <v>3.1593</v>
      </c>
      <c r="I9" s="66">
        <f t="shared" si="2"/>
        <v>5</v>
      </c>
      <c r="J9" s="65">
        <f>VLOOKUP($A9,'Return Data'!$B$7:$R$2843,8,0)</f>
        <v>3.1690999999999998</v>
      </c>
      <c r="K9" s="66">
        <f t="shared" si="3"/>
        <v>7</v>
      </c>
      <c r="L9" s="65">
        <f>VLOOKUP($A9,'Return Data'!$B$7:$R$2843,9,0)</f>
        <v>3.1303999999999998</v>
      </c>
      <c r="M9" s="66">
        <f t="shared" si="4"/>
        <v>9</v>
      </c>
      <c r="N9" s="65">
        <f>VLOOKUP($A9,'Return Data'!$B$7:$R$2843,10,0)</f>
        <v>3.1002000000000001</v>
      </c>
      <c r="O9" s="66">
        <f t="shared" si="5"/>
        <v>10</v>
      </c>
      <c r="P9" s="65">
        <f>VLOOKUP($A9,'Return Data'!$B$7:$R$2843,11,0)</f>
        <v>3.0449000000000002</v>
      </c>
      <c r="Q9" s="66">
        <f>RANK(P9,P$8:P$37,0)</f>
        <v>11</v>
      </c>
      <c r="R9" s="65">
        <f>VLOOKUP($A9,'Return Data'!$B$7:$R$2843,12,0)</f>
        <v>3.0766</v>
      </c>
      <c r="S9" s="66">
        <f>RANK(R9,R$8:R$37,0)</f>
        <v>11</v>
      </c>
      <c r="T9" s="65">
        <f>VLOOKUP($A9,'Return Data'!$B$7:$R$2843,13,0)</f>
        <v>3.0990000000000002</v>
      </c>
      <c r="U9" s="66">
        <f>RANK(T9,T$8:T$37,0)</f>
        <v>8</v>
      </c>
      <c r="V9" s="65"/>
      <c r="W9" s="66"/>
      <c r="X9" s="65"/>
      <c r="Y9" s="66"/>
      <c r="Z9" s="65">
        <f>VLOOKUP($A9,'Return Data'!$B$7:$R$2843,16,0)</f>
        <v>4.1645000000000003</v>
      </c>
      <c r="AA9" s="67">
        <f t="shared" si="7"/>
        <v>12</v>
      </c>
    </row>
    <row r="10" spans="1:27" x14ac:dyDescent="0.3">
      <c r="A10" s="63" t="s">
        <v>1295</v>
      </c>
      <c r="B10" s="64">
        <f>VLOOKUP($A10,'Return Data'!$B$7:$R$2843,3,0)</f>
        <v>44315</v>
      </c>
      <c r="C10" s="65">
        <f>VLOOKUP($A10,'Return Data'!$B$7:$R$2843,4,0)</f>
        <v>1083.6352999999999</v>
      </c>
      <c r="D10" s="65">
        <f>VLOOKUP($A10,'Return Data'!$B$7:$R$2843,5,0)</f>
        <v>3.1665000000000001</v>
      </c>
      <c r="E10" s="66">
        <f t="shared" si="0"/>
        <v>12</v>
      </c>
      <c r="F10" s="65">
        <f>VLOOKUP($A10,'Return Data'!$B$7:$R$2843,6,0)</f>
        <v>3.1591999999999998</v>
      </c>
      <c r="G10" s="66">
        <f t="shared" si="1"/>
        <v>10</v>
      </c>
      <c r="H10" s="65">
        <f>VLOOKUP($A10,'Return Data'!$B$7:$R$2843,7,0)</f>
        <v>3.1301000000000001</v>
      </c>
      <c r="I10" s="66">
        <f t="shared" si="2"/>
        <v>17</v>
      </c>
      <c r="J10" s="65">
        <f>VLOOKUP($A10,'Return Data'!$B$7:$R$2843,8,0)</f>
        <v>3.1415999999999999</v>
      </c>
      <c r="K10" s="66">
        <f t="shared" si="3"/>
        <v>11</v>
      </c>
      <c r="L10" s="65">
        <f>VLOOKUP($A10,'Return Data'!$B$7:$R$2843,9,0)</f>
        <v>3.1204000000000001</v>
      </c>
      <c r="M10" s="66">
        <f t="shared" si="4"/>
        <v>13</v>
      </c>
      <c r="N10" s="65">
        <f>VLOOKUP($A10,'Return Data'!$B$7:$R$2843,10,0)</f>
        <v>3.1114000000000002</v>
      </c>
      <c r="O10" s="66">
        <f t="shared" si="5"/>
        <v>8</v>
      </c>
      <c r="P10" s="65">
        <f>VLOOKUP($A10,'Return Data'!$B$7:$R$2843,11,0)</f>
        <v>3.0648</v>
      </c>
      <c r="Q10" s="66">
        <f>RANK(P10,P$8:P$37,0)</f>
        <v>6</v>
      </c>
      <c r="R10" s="65">
        <f>VLOOKUP($A10,'Return Data'!$B$7:$R$2843,12,0)</f>
        <v>3.0964999999999998</v>
      </c>
      <c r="S10" s="66">
        <f>RANK(R10,R$8:R$37,0)</f>
        <v>7</v>
      </c>
      <c r="T10" s="65">
        <f>VLOOKUP($A10,'Return Data'!$B$7:$R$2843,13,0)</f>
        <v>3.1006999999999998</v>
      </c>
      <c r="U10" s="66">
        <f>RANK(T10,T$8:T$37,0)</f>
        <v>7</v>
      </c>
      <c r="V10" s="65"/>
      <c r="W10" s="66"/>
      <c r="X10" s="65"/>
      <c r="Y10" s="66"/>
      <c r="Z10" s="65">
        <f>VLOOKUP($A10,'Return Data'!$B$7:$R$2843,16,0)</f>
        <v>4.0605000000000002</v>
      </c>
      <c r="AA10" s="67">
        <f t="shared" si="7"/>
        <v>15</v>
      </c>
    </row>
    <row r="11" spans="1:27" x14ac:dyDescent="0.3">
      <c r="A11" s="63" t="s">
        <v>1297</v>
      </c>
      <c r="B11" s="64">
        <f>VLOOKUP($A11,'Return Data'!$B$7:$R$2843,3,0)</f>
        <v>44315</v>
      </c>
      <c r="C11" s="65">
        <f>VLOOKUP($A11,'Return Data'!$B$7:$R$2843,4,0)</f>
        <v>1085.9349</v>
      </c>
      <c r="D11" s="65">
        <f>VLOOKUP($A11,'Return Data'!$B$7:$R$2843,5,0)</f>
        <v>3.1463000000000001</v>
      </c>
      <c r="E11" s="66">
        <f t="shared" si="0"/>
        <v>16</v>
      </c>
      <c r="F11" s="65">
        <f>VLOOKUP($A11,'Return Data'!$B$7:$R$2843,6,0)</f>
        <v>3.1413000000000002</v>
      </c>
      <c r="G11" s="66">
        <f t="shared" si="1"/>
        <v>17</v>
      </c>
      <c r="H11" s="65">
        <f>VLOOKUP($A11,'Return Data'!$B$7:$R$2843,7,0)</f>
        <v>3.1335000000000002</v>
      </c>
      <c r="I11" s="66">
        <f t="shared" si="2"/>
        <v>14</v>
      </c>
      <c r="J11" s="65">
        <f>VLOOKUP($A11,'Return Data'!$B$7:$R$2843,8,0)</f>
        <v>3.1291000000000002</v>
      </c>
      <c r="K11" s="66">
        <f t="shared" si="3"/>
        <v>15</v>
      </c>
      <c r="L11" s="65">
        <f>VLOOKUP($A11,'Return Data'!$B$7:$R$2843,9,0)</f>
        <v>3.0939000000000001</v>
      </c>
      <c r="M11" s="66">
        <f t="shared" si="4"/>
        <v>23</v>
      </c>
      <c r="N11" s="65">
        <f>VLOOKUP($A11,'Return Data'!$B$7:$R$2843,10,0)</f>
        <v>3.0891000000000002</v>
      </c>
      <c r="O11" s="66">
        <f t="shared" si="5"/>
        <v>11</v>
      </c>
      <c r="P11" s="65">
        <f>VLOOKUP($A11,'Return Data'!$B$7:$R$2843,11,0)</f>
        <v>3.0598000000000001</v>
      </c>
      <c r="Q11" s="66">
        <f>RANK(P11,P$8:P$37,0)</f>
        <v>7</v>
      </c>
      <c r="R11" s="65">
        <f>VLOOKUP($A11,'Return Data'!$B$7:$R$2843,12,0)</f>
        <v>3.0777000000000001</v>
      </c>
      <c r="S11" s="66">
        <f>RANK(R11,R$8:R$37,0)</f>
        <v>10</v>
      </c>
      <c r="T11" s="65">
        <f>VLOOKUP($A11,'Return Data'!$B$7:$R$2843,13,0)</f>
        <v>3.0884999999999998</v>
      </c>
      <c r="U11" s="66">
        <f>RANK(T11,T$8:T$37,0)</f>
        <v>10</v>
      </c>
      <c r="V11" s="65"/>
      <c r="W11" s="66"/>
      <c r="X11" s="65"/>
      <c r="Y11" s="66"/>
      <c r="Z11" s="65">
        <f>VLOOKUP($A11,'Return Data'!$B$7:$R$2843,16,0)</f>
        <v>4.0937999999999999</v>
      </c>
      <c r="AA11" s="67">
        <f t="shared" si="7"/>
        <v>14</v>
      </c>
    </row>
    <row r="12" spans="1:27" x14ac:dyDescent="0.3">
      <c r="A12" s="63" t="s">
        <v>1299</v>
      </c>
      <c r="B12" s="64">
        <f>VLOOKUP($A12,'Return Data'!$B$7:$R$2843,3,0)</f>
        <v>44315</v>
      </c>
      <c r="C12" s="65">
        <f>VLOOKUP($A12,'Return Data'!$B$7:$R$2843,4,0)</f>
        <v>1043.4711</v>
      </c>
      <c r="D12" s="65">
        <f>VLOOKUP($A12,'Return Data'!$B$7:$R$2843,5,0)</f>
        <v>3.2079</v>
      </c>
      <c r="E12" s="66">
        <f t="shared" si="0"/>
        <v>3</v>
      </c>
      <c r="F12" s="65">
        <f>VLOOKUP($A12,'Return Data'!$B$7:$R$2843,6,0)</f>
        <v>3.2084999999999999</v>
      </c>
      <c r="G12" s="66">
        <f t="shared" si="1"/>
        <v>4</v>
      </c>
      <c r="H12" s="65">
        <f>VLOOKUP($A12,'Return Data'!$B$7:$R$2843,7,0)</f>
        <v>3.1551</v>
      </c>
      <c r="I12" s="66">
        <f t="shared" si="2"/>
        <v>6</v>
      </c>
      <c r="J12" s="65">
        <f>VLOOKUP($A12,'Return Data'!$B$7:$R$2843,8,0)</f>
        <v>3.1629999999999998</v>
      </c>
      <c r="K12" s="66">
        <f t="shared" si="3"/>
        <v>8</v>
      </c>
      <c r="L12" s="65">
        <f>VLOOKUP($A12,'Return Data'!$B$7:$R$2843,9,0)</f>
        <v>3.1556999999999999</v>
      </c>
      <c r="M12" s="66">
        <f t="shared" si="4"/>
        <v>7</v>
      </c>
      <c r="N12" s="65">
        <f>VLOOKUP($A12,'Return Data'!$B$7:$R$2843,10,0)</f>
        <v>3.1343000000000001</v>
      </c>
      <c r="O12" s="66">
        <f t="shared" si="5"/>
        <v>4</v>
      </c>
      <c r="P12" s="65">
        <f>VLOOKUP($A12,'Return Data'!$B$7:$R$2843,11,0)</f>
        <v>3.1059000000000001</v>
      </c>
      <c r="Q12" s="66">
        <f t="shared" ref="Q12:Q37" si="8">RANK(P12,P$8:P$37,0)</f>
        <v>1</v>
      </c>
      <c r="R12" s="65">
        <f>VLOOKUP($A12,'Return Data'!$B$7:$R$2843,12,0)</f>
        <v>3.1562000000000001</v>
      </c>
      <c r="S12" s="66">
        <f t="shared" ref="S12" si="9">RANK(R12,R$8:R$37,0)</f>
        <v>1</v>
      </c>
      <c r="T12" s="65"/>
      <c r="U12" s="66"/>
      <c r="V12" s="65"/>
      <c r="W12" s="66"/>
      <c r="X12" s="65"/>
      <c r="Y12" s="66"/>
      <c r="Z12" s="65">
        <f>VLOOKUP($A12,'Return Data'!$B$7:$R$2843,16,0)</f>
        <v>3.4464999999999999</v>
      </c>
      <c r="AA12" s="67">
        <f t="shared" si="7"/>
        <v>28</v>
      </c>
    </row>
    <row r="13" spans="1:27" x14ac:dyDescent="0.3">
      <c r="A13" s="63" t="s">
        <v>1301</v>
      </c>
      <c r="B13" s="64">
        <f>VLOOKUP($A13,'Return Data'!$B$7:$R$2843,3,0)</f>
        <v>44315</v>
      </c>
      <c r="C13" s="65">
        <f>VLOOKUP($A13,'Return Data'!$B$7:$R$2843,4,0)</f>
        <v>1068.3777</v>
      </c>
      <c r="D13" s="65">
        <f>VLOOKUP($A13,'Return Data'!$B$7:$R$2843,5,0)</f>
        <v>3.1331000000000002</v>
      </c>
      <c r="E13" s="66">
        <f t="shared" si="0"/>
        <v>19</v>
      </c>
      <c r="F13" s="65">
        <f>VLOOKUP($A13,'Return Data'!$B$7:$R$2843,6,0)</f>
        <v>3.1234000000000002</v>
      </c>
      <c r="G13" s="66">
        <f t="shared" si="1"/>
        <v>21</v>
      </c>
      <c r="H13" s="65">
        <f>VLOOKUP($A13,'Return Data'!$B$7:$R$2843,7,0)</f>
        <v>3.1097999999999999</v>
      </c>
      <c r="I13" s="66">
        <f t="shared" si="2"/>
        <v>22</v>
      </c>
      <c r="J13" s="65">
        <f>VLOOKUP($A13,'Return Data'!$B$7:$R$2843,8,0)</f>
        <v>3.1065</v>
      </c>
      <c r="K13" s="66">
        <f t="shared" si="3"/>
        <v>22</v>
      </c>
      <c r="L13" s="65">
        <f>VLOOKUP($A13,'Return Data'!$B$7:$R$2843,9,0)</f>
        <v>3.1162999999999998</v>
      </c>
      <c r="M13" s="66">
        <f t="shared" si="4"/>
        <v>15</v>
      </c>
      <c r="N13" s="65">
        <f>VLOOKUP($A13,'Return Data'!$B$7:$R$2843,10,0)</f>
        <v>3.0548999999999999</v>
      </c>
      <c r="O13" s="66">
        <f t="shared" si="5"/>
        <v>23</v>
      </c>
      <c r="P13" s="65">
        <f>VLOOKUP($A13,'Return Data'!$B$7:$R$2843,11,0)</f>
        <v>3.0137</v>
      </c>
      <c r="Q13" s="66">
        <f t="shared" si="8"/>
        <v>18</v>
      </c>
      <c r="R13" s="65">
        <f>VLOOKUP($A13,'Return Data'!$B$7:$R$2843,12,0)</f>
        <v>3.0487000000000002</v>
      </c>
      <c r="S13" s="66">
        <f t="shared" ref="S13:S37" si="10">RANK(R13,R$8:R$37,0)</f>
        <v>18</v>
      </c>
      <c r="T13" s="65">
        <f>VLOOKUP($A13,'Return Data'!$B$7:$R$2843,13,0)</f>
        <v>3.0790999999999999</v>
      </c>
      <c r="U13" s="66">
        <f t="shared" ref="U13:U37" si="11">RANK(T13,T$8:T$37,0)</f>
        <v>11</v>
      </c>
      <c r="V13" s="65"/>
      <c r="W13" s="66"/>
      <c r="X13" s="65"/>
      <c r="Y13" s="66"/>
      <c r="Z13" s="65">
        <f>VLOOKUP($A13,'Return Data'!$B$7:$R$2843,16,0)</f>
        <v>3.8022</v>
      </c>
      <c r="AA13" s="67">
        <f t="shared" si="7"/>
        <v>21</v>
      </c>
    </row>
    <row r="14" spans="1:27" x14ac:dyDescent="0.3">
      <c r="A14" s="63" t="s">
        <v>1303</v>
      </c>
      <c r="B14" s="64">
        <f>VLOOKUP($A14,'Return Data'!$B$7:$R$2843,3,0)</f>
        <v>44315</v>
      </c>
      <c r="C14" s="65">
        <f>VLOOKUP($A14,'Return Data'!$B$7:$R$2843,4,0)</f>
        <v>1104.9413999999999</v>
      </c>
      <c r="D14" s="65">
        <f>VLOOKUP($A14,'Return Data'!$B$7:$R$2843,5,0)</f>
        <v>3.1120000000000001</v>
      </c>
      <c r="E14" s="66">
        <f t="shared" si="0"/>
        <v>25</v>
      </c>
      <c r="F14" s="65">
        <f>VLOOKUP($A14,'Return Data'!$B$7:$R$2843,6,0)</f>
        <v>3.1080999999999999</v>
      </c>
      <c r="G14" s="66">
        <f t="shared" si="1"/>
        <v>24</v>
      </c>
      <c r="H14" s="65">
        <f>VLOOKUP($A14,'Return Data'!$B$7:$R$2843,7,0)</f>
        <v>3.1017999999999999</v>
      </c>
      <c r="I14" s="66">
        <f t="shared" si="2"/>
        <v>24</v>
      </c>
      <c r="J14" s="65">
        <f>VLOOKUP($A14,'Return Data'!$B$7:$R$2843,8,0)</f>
        <v>3.1002999999999998</v>
      </c>
      <c r="K14" s="66">
        <f t="shared" si="3"/>
        <v>25</v>
      </c>
      <c r="L14" s="65">
        <f>VLOOKUP($A14,'Return Data'!$B$7:$R$2843,9,0)</f>
        <v>3.0951</v>
      </c>
      <c r="M14" s="66">
        <f t="shared" si="4"/>
        <v>20</v>
      </c>
      <c r="N14" s="65">
        <f>VLOOKUP($A14,'Return Data'!$B$7:$R$2843,10,0)</f>
        <v>3.0581</v>
      </c>
      <c r="O14" s="66">
        <f t="shared" si="5"/>
        <v>20</v>
      </c>
      <c r="P14" s="65">
        <f>VLOOKUP($A14,'Return Data'!$B$7:$R$2843,11,0)</f>
        <v>3.0335999999999999</v>
      </c>
      <c r="Q14" s="66">
        <f t="shared" si="8"/>
        <v>13</v>
      </c>
      <c r="R14" s="65">
        <f>VLOOKUP($A14,'Return Data'!$B$7:$R$2843,12,0)</f>
        <v>3.0764999999999998</v>
      </c>
      <c r="S14" s="66">
        <f t="shared" si="10"/>
        <v>12</v>
      </c>
      <c r="T14" s="65">
        <f>VLOOKUP($A14,'Return Data'!$B$7:$R$2843,13,0)</f>
        <v>3.1088</v>
      </c>
      <c r="U14" s="66">
        <f t="shared" si="11"/>
        <v>5</v>
      </c>
      <c r="V14" s="65"/>
      <c r="W14" s="66"/>
      <c r="X14" s="65"/>
      <c r="Y14" s="66"/>
      <c r="Z14" s="65">
        <f>VLOOKUP($A14,'Return Data'!$B$7:$R$2843,16,0)</f>
        <v>4.4180999999999999</v>
      </c>
      <c r="AA14" s="67">
        <f t="shared" si="7"/>
        <v>8</v>
      </c>
    </row>
    <row r="15" spans="1:27" x14ac:dyDescent="0.3">
      <c r="A15" s="63" t="s">
        <v>1305</v>
      </c>
      <c r="B15" s="64">
        <f>VLOOKUP($A15,'Return Data'!$B$7:$R$2843,3,0)</f>
        <v>44315</v>
      </c>
      <c r="C15" s="65">
        <f>VLOOKUP($A15,'Return Data'!$B$7:$R$2843,4,0)</f>
        <v>1070.2777000000001</v>
      </c>
      <c r="D15" s="65">
        <f>VLOOKUP($A15,'Return Data'!$B$7:$R$2843,5,0)</f>
        <v>3.1105</v>
      </c>
      <c r="E15" s="66">
        <f t="shared" si="0"/>
        <v>26</v>
      </c>
      <c r="F15" s="65">
        <f>VLOOKUP($A15,'Return Data'!$B$7:$R$2843,6,0)</f>
        <v>3.1031</v>
      </c>
      <c r="G15" s="66">
        <f t="shared" si="1"/>
        <v>25</v>
      </c>
      <c r="H15" s="65">
        <f>VLOOKUP($A15,'Return Data'!$B$7:$R$2843,7,0)</f>
        <v>3.1311</v>
      </c>
      <c r="I15" s="66">
        <f t="shared" si="2"/>
        <v>16</v>
      </c>
      <c r="J15" s="65">
        <f>VLOOKUP($A15,'Return Data'!$B$7:$R$2843,8,0)</f>
        <v>3.1337000000000002</v>
      </c>
      <c r="K15" s="66">
        <f t="shared" si="3"/>
        <v>14</v>
      </c>
      <c r="L15" s="65">
        <f>VLOOKUP($A15,'Return Data'!$B$7:$R$2843,9,0)</f>
        <v>3.0507</v>
      </c>
      <c r="M15" s="66">
        <f t="shared" si="4"/>
        <v>27</v>
      </c>
      <c r="N15" s="65">
        <f>VLOOKUP($A15,'Return Data'!$B$7:$R$2843,10,0)</f>
        <v>3.0579000000000001</v>
      </c>
      <c r="O15" s="66">
        <f t="shared" si="5"/>
        <v>21</v>
      </c>
      <c r="P15" s="65">
        <f>VLOOKUP($A15,'Return Data'!$B$7:$R$2843,11,0)</f>
        <v>3.0562999999999998</v>
      </c>
      <c r="Q15" s="66">
        <f t="shared" si="8"/>
        <v>9</v>
      </c>
      <c r="R15" s="65">
        <f>VLOOKUP($A15,'Return Data'!$B$7:$R$2843,12,0)</f>
        <v>3.1213000000000002</v>
      </c>
      <c r="S15" s="66">
        <f t="shared" si="10"/>
        <v>3</v>
      </c>
      <c r="T15" s="65">
        <f>VLOOKUP($A15,'Return Data'!$B$7:$R$2843,13,0)</f>
        <v>3.1522000000000001</v>
      </c>
      <c r="U15" s="66">
        <f t="shared" si="11"/>
        <v>2</v>
      </c>
      <c r="V15" s="65"/>
      <c r="W15" s="66"/>
      <c r="X15" s="65"/>
      <c r="Y15" s="66"/>
      <c r="Z15" s="65">
        <f>VLOOKUP($A15,'Return Data'!$B$7:$R$2843,16,0)</f>
        <v>3.9091999999999998</v>
      </c>
      <c r="AA15" s="67">
        <f t="shared" si="7"/>
        <v>18</v>
      </c>
    </row>
    <row r="16" spans="1:27" x14ac:dyDescent="0.3">
      <c r="A16" s="63" t="s">
        <v>1308</v>
      </c>
      <c r="B16" s="64">
        <f>VLOOKUP($A16,'Return Data'!$B$7:$R$2843,3,0)</f>
        <v>44315</v>
      </c>
      <c r="C16" s="65">
        <f>VLOOKUP($A16,'Return Data'!$B$7:$R$2843,4,0)</f>
        <v>1078.1511</v>
      </c>
      <c r="D16" s="65">
        <f>VLOOKUP($A16,'Return Data'!$B$7:$R$2843,5,0)</f>
        <v>3.0979000000000001</v>
      </c>
      <c r="E16" s="66">
        <f t="shared" si="0"/>
        <v>27</v>
      </c>
      <c r="F16" s="65">
        <f>VLOOKUP($A16,'Return Data'!$B$7:$R$2843,6,0)</f>
        <v>3.0804</v>
      </c>
      <c r="G16" s="66">
        <f t="shared" si="1"/>
        <v>27</v>
      </c>
      <c r="H16" s="65">
        <f>VLOOKUP($A16,'Return Data'!$B$7:$R$2843,7,0)</f>
        <v>3.0758000000000001</v>
      </c>
      <c r="I16" s="66">
        <f t="shared" si="2"/>
        <v>27</v>
      </c>
      <c r="J16" s="65">
        <f>VLOOKUP($A16,'Return Data'!$B$7:$R$2843,8,0)</f>
        <v>3.0697999999999999</v>
      </c>
      <c r="K16" s="66">
        <f t="shared" si="3"/>
        <v>28</v>
      </c>
      <c r="L16" s="65">
        <f>VLOOKUP($A16,'Return Data'!$B$7:$R$2843,9,0)</f>
        <v>3.0762999999999998</v>
      </c>
      <c r="M16" s="66">
        <f t="shared" si="4"/>
        <v>26</v>
      </c>
      <c r="N16" s="65">
        <f>VLOOKUP($A16,'Return Data'!$B$7:$R$2843,10,0)</f>
        <v>3.0158999999999998</v>
      </c>
      <c r="O16" s="66">
        <f t="shared" si="5"/>
        <v>28</v>
      </c>
      <c r="P16" s="65">
        <f>VLOOKUP($A16,'Return Data'!$B$7:$R$2843,11,0)</f>
        <v>2.9639000000000002</v>
      </c>
      <c r="Q16" s="66">
        <f t="shared" si="8"/>
        <v>28</v>
      </c>
      <c r="R16" s="65">
        <f>VLOOKUP($A16,'Return Data'!$B$7:$R$2843,12,0)</f>
        <v>3.0028999999999999</v>
      </c>
      <c r="S16" s="66">
        <f t="shared" si="10"/>
        <v>27</v>
      </c>
      <c r="T16" s="65">
        <f>VLOOKUP($A16,'Return Data'!$B$7:$R$2843,13,0)</f>
        <v>2.9906999999999999</v>
      </c>
      <c r="U16" s="66">
        <f t="shared" si="11"/>
        <v>26</v>
      </c>
      <c r="V16" s="65"/>
      <c r="W16" s="66"/>
      <c r="X16" s="65"/>
      <c r="Y16" s="66"/>
      <c r="Z16" s="65">
        <f>VLOOKUP($A16,'Return Data'!$B$7:$R$2843,16,0)</f>
        <v>3.8774000000000002</v>
      </c>
      <c r="AA16" s="67">
        <f t="shared" si="7"/>
        <v>19</v>
      </c>
    </row>
    <row r="17" spans="1:27" x14ac:dyDescent="0.3">
      <c r="A17" s="63" t="s">
        <v>1310</v>
      </c>
      <c r="B17" s="64">
        <f>VLOOKUP($A17,'Return Data'!$B$7:$R$2843,3,0)</f>
        <v>44315</v>
      </c>
      <c r="C17" s="65">
        <f>VLOOKUP($A17,'Return Data'!$B$7:$R$2843,4,0)</f>
        <v>3065.5801000000001</v>
      </c>
      <c r="D17" s="65">
        <f>VLOOKUP($A17,'Return Data'!$B$7:$R$2843,5,0)</f>
        <v>3.1757</v>
      </c>
      <c r="E17" s="66">
        <f t="shared" si="0"/>
        <v>7</v>
      </c>
      <c r="F17" s="65">
        <f>VLOOKUP($A17,'Return Data'!$B$7:$R$2843,6,0)</f>
        <v>3.1579999999999999</v>
      </c>
      <c r="G17" s="66">
        <f t="shared" si="1"/>
        <v>11</v>
      </c>
      <c r="H17" s="65">
        <f>VLOOKUP($A17,'Return Data'!$B$7:$R$2843,7,0)</f>
        <v>3.1160999999999999</v>
      </c>
      <c r="I17" s="66">
        <f t="shared" si="2"/>
        <v>21</v>
      </c>
      <c r="J17" s="65">
        <f>VLOOKUP($A17,'Return Data'!$B$7:$R$2843,8,0)</f>
        <v>3.1139000000000001</v>
      </c>
      <c r="K17" s="66">
        <f t="shared" si="3"/>
        <v>21</v>
      </c>
      <c r="L17" s="65">
        <f>VLOOKUP($A17,'Return Data'!$B$7:$R$2843,9,0)</f>
        <v>3.105</v>
      </c>
      <c r="M17" s="66">
        <f t="shared" si="4"/>
        <v>19</v>
      </c>
      <c r="N17" s="65">
        <f>VLOOKUP($A17,'Return Data'!$B$7:$R$2843,10,0)</f>
        <v>3.0558000000000001</v>
      </c>
      <c r="O17" s="66">
        <f t="shared" si="5"/>
        <v>22</v>
      </c>
      <c r="P17" s="65">
        <f>VLOOKUP($A17,'Return Data'!$B$7:$R$2843,11,0)</f>
        <v>3.0021</v>
      </c>
      <c r="Q17" s="66">
        <f t="shared" si="8"/>
        <v>25</v>
      </c>
      <c r="R17" s="65">
        <f>VLOOKUP($A17,'Return Data'!$B$7:$R$2843,12,0)</f>
        <v>3.0301</v>
      </c>
      <c r="S17" s="66">
        <f t="shared" si="10"/>
        <v>25</v>
      </c>
      <c r="T17" s="65">
        <f>VLOOKUP($A17,'Return Data'!$B$7:$R$2843,13,0)</f>
        <v>3.0316000000000001</v>
      </c>
      <c r="U17" s="66">
        <f t="shared" si="11"/>
        <v>22</v>
      </c>
      <c r="V17" s="65">
        <f>VLOOKUP($A17,'Return Data'!$B$7:$R$2843,17,0)</f>
        <v>3.9706999999999999</v>
      </c>
      <c r="W17" s="66">
        <f>RANK(V17,V$8:V$37,0)</f>
        <v>5</v>
      </c>
      <c r="X17" s="65">
        <f>VLOOKUP($A17,'Return Data'!$B$7:$R$2843,14,0)</f>
        <v>4.7407000000000004</v>
      </c>
      <c r="Y17" s="66">
        <f>RANK(X17,X$8:X$37,0)</f>
        <v>4</v>
      </c>
      <c r="Z17" s="65">
        <f>VLOOKUP($A17,'Return Data'!$B$7:$R$2843,16,0)</f>
        <v>6.2877000000000001</v>
      </c>
      <c r="AA17" s="67">
        <f t="shared" si="7"/>
        <v>4</v>
      </c>
    </row>
    <row r="18" spans="1:27" x14ac:dyDescent="0.3">
      <c r="A18" s="63" t="s">
        <v>1311</v>
      </c>
      <c r="B18" s="64">
        <f>VLOOKUP($A18,'Return Data'!$B$7:$R$2843,3,0)</f>
        <v>44315</v>
      </c>
      <c r="C18" s="65">
        <f>VLOOKUP($A18,'Return Data'!$B$7:$R$2843,4,0)</f>
        <v>1078.8100999999999</v>
      </c>
      <c r="D18" s="65">
        <f>VLOOKUP($A18,'Return Data'!$B$7:$R$2843,5,0)</f>
        <v>3.1840000000000002</v>
      </c>
      <c r="E18" s="66">
        <f t="shared" si="0"/>
        <v>6</v>
      </c>
      <c r="F18" s="65">
        <f>VLOOKUP($A18,'Return Data'!$B$7:$R$2843,6,0)</f>
        <v>3.1812</v>
      </c>
      <c r="G18" s="66">
        <f t="shared" si="1"/>
        <v>5</v>
      </c>
      <c r="H18" s="65">
        <f>VLOOKUP($A18,'Return Data'!$B$7:$R$2843,7,0)</f>
        <v>3.1484000000000001</v>
      </c>
      <c r="I18" s="66">
        <f t="shared" si="2"/>
        <v>7</v>
      </c>
      <c r="J18" s="65">
        <f>VLOOKUP($A18,'Return Data'!$B$7:$R$2843,8,0)</f>
        <v>3.1793999999999998</v>
      </c>
      <c r="K18" s="66">
        <f t="shared" si="3"/>
        <v>5</v>
      </c>
      <c r="L18" s="65">
        <f>VLOOKUP($A18,'Return Data'!$B$7:$R$2843,9,0)</f>
        <v>3.1671</v>
      </c>
      <c r="M18" s="66">
        <f t="shared" si="4"/>
        <v>6</v>
      </c>
      <c r="N18" s="65">
        <f>VLOOKUP($A18,'Return Data'!$B$7:$R$2843,10,0)</f>
        <v>3.1476000000000002</v>
      </c>
      <c r="O18" s="66">
        <f t="shared" si="5"/>
        <v>2</v>
      </c>
      <c r="P18" s="65">
        <f>VLOOKUP($A18,'Return Data'!$B$7:$R$2843,11,0)</f>
        <v>3.0817999999999999</v>
      </c>
      <c r="Q18" s="66">
        <f t="shared" si="8"/>
        <v>5</v>
      </c>
      <c r="R18" s="65">
        <f>VLOOKUP($A18,'Return Data'!$B$7:$R$2843,12,0)</f>
        <v>3.1154999999999999</v>
      </c>
      <c r="S18" s="66">
        <f t="shared" si="10"/>
        <v>4</v>
      </c>
      <c r="T18" s="65">
        <f>VLOOKUP($A18,'Return Data'!$B$7:$R$2843,13,0)</f>
        <v>3.1254</v>
      </c>
      <c r="U18" s="66">
        <f t="shared" si="11"/>
        <v>4</v>
      </c>
      <c r="V18" s="65"/>
      <c r="W18" s="66"/>
      <c r="X18" s="65"/>
      <c r="Y18" s="66"/>
      <c r="Z18" s="65">
        <f>VLOOKUP($A18,'Return Data'!$B$7:$R$2843,16,0)</f>
        <v>3.9796999999999998</v>
      </c>
      <c r="AA18" s="67">
        <f t="shared" si="7"/>
        <v>17</v>
      </c>
    </row>
    <row r="19" spans="1:27" x14ac:dyDescent="0.3">
      <c r="A19" s="63" t="s">
        <v>1314</v>
      </c>
      <c r="B19" s="64">
        <f>VLOOKUP($A19,'Return Data'!$B$7:$R$2843,3,0)</f>
        <v>44315</v>
      </c>
      <c r="C19" s="65">
        <f>VLOOKUP($A19,'Return Data'!$B$7:$R$2843,4,0)</f>
        <v>111.25539999999999</v>
      </c>
      <c r="D19" s="65">
        <f>VLOOKUP($A19,'Return Data'!$B$7:$R$2843,5,0)</f>
        <v>3.117</v>
      </c>
      <c r="E19" s="66">
        <f t="shared" si="0"/>
        <v>23</v>
      </c>
      <c r="F19" s="65">
        <f>VLOOKUP($A19,'Return Data'!$B$7:$R$2843,6,0)</f>
        <v>3.1175000000000002</v>
      </c>
      <c r="G19" s="66">
        <f t="shared" si="1"/>
        <v>23</v>
      </c>
      <c r="H19" s="65">
        <f>VLOOKUP($A19,'Return Data'!$B$7:$R$2843,7,0)</f>
        <v>3.1185999999999998</v>
      </c>
      <c r="I19" s="66">
        <f t="shared" si="2"/>
        <v>20</v>
      </c>
      <c r="J19" s="65">
        <f>VLOOKUP($A19,'Return Data'!$B$7:$R$2843,8,0)</f>
        <v>3.1156999999999999</v>
      </c>
      <c r="K19" s="66">
        <f t="shared" si="3"/>
        <v>20</v>
      </c>
      <c r="L19" s="65">
        <f>VLOOKUP($A19,'Return Data'!$B$7:$R$2843,9,0)</f>
        <v>3.1292</v>
      </c>
      <c r="M19" s="66">
        <f t="shared" si="4"/>
        <v>10</v>
      </c>
      <c r="N19" s="65">
        <f>VLOOKUP($A19,'Return Data'!$B$7:$R$2843,10,0)</f>
        <v>3.069</v>
      </c>
      <c r="O19" s="66">
        <f t="shared" si="5"/>
        <v>15</v>
      </c>
      <c r="P19" s="65">
        <f>VLOOKUP($A19,'Return Data'!$B$7:$R$2843,11,0)</f>
        <v>3.0116000000000001</v>
      </c>
      <c r="Q19" s="66">
        <f t="shared" si="8"/>
        <v>21</v>
      </c>
      <c r="R19" s="65">
        <f>VLOOKUP($A19,'Return Data'!$B$7:$R$2843,12,0)</f>
        <v>3.0436000000000001</v>
      </c>
      <c r="S19" s="66">
        <f t="shared" si="10"/>
        <v>21</v>
      </c>
      <c r="T19" s="65">
        <f>VLOOKUP($A19,'Return Data'!$B$7:$R$2843,13,0)</f>
        <v>3.0434999999999999</v>
      </c>
      <c r="U19" s="66">
        <f t="shared" si="11"/>
        <v>20</v>
      </c>
      <c r="V19" s="65"/>
      <c r="W19" s="66"/>
      <c r="X19" s="65"/>
      <c r="Y19" s="66"/>
      <c r="Z19" s="65">
        <f>VLOOKUP($A19,'Return Data'!$B$7:$R$2843,16,0)</f>
        <v>4.4339000000000004</v>
      </c>
      <c r="AA19" s="67">
        <f t="shared" si="7"/>
        <v>7</v>
      </c>
    </row>
    <row r="20" spans="1:27" x14ac:dyDescent="0.3">
      <c r="A20" s="63" t="s">
        <v>1315</v>
      </c>
      <c r="B20" s="64">
        <f>VLOOKUP($A20,'Return Data'!$B$7:$R$2843,3,0)</f>
        <v>44315</v>
      </c>
      <c r="C20" s="65">
        <f>VLOOKUP($A20,'Return Data'!$B$7:$R$2843,4,0)</f>
        <v>1100.5952</v>
      </c>
      <c r="D20" s="65">
        <f>VLOOKUP($A20,'Return Data'!$B$7:$R$2843,5,0)</f>
        <v>3.1375999999999999</v>
      </c>
      <c r="E20" s="66">
        <f t="shared" si="0"/>
        <v>17</v>
      </c>
      <c r="F20" s="65">
        <f>VLOOKUP($A20,'Return Data'!$B$7:$R$2843,6,0)</f>
        <v>3.1503000000000001</v>
      </c>
      <c r="G20" s="66">
        <f t="shared" si="1"/>
        <v>15</v>
      </c>
      <c r="H20" s="65">
        <f>VLOOKUP($A20,'Return Data'!$B$7:$R$2843,7,0)</f>
        <v>3.1373000000000002</v>
      </c>
      <c r="I20" s="66">
        <f t="shared" si="2"/>
        <v>13</v>
      </c>
      <c r="J20" s="65">
        <f>VLOOKUP($A20,'Return Data'!$B$7:$R$2843,8,0)</f>
        <v>3.1271</v>
      </c>
      <c r="K20" s="66">
        <f t="shared" si="3"/>
        <v>16</v>
      </c>
      <c r="L20" s="65">
        <f>VLOOKUP($A20,'Return Data'!$B$7:$R$2843,9,0)</f>
        <v>3.12</v>
      </c>
      <c r="M20" s="66">
        <f t="shared" si="4"/>
        <v>14</v>
      </c>
      <c r="N20" s="65">
        <f>VLOOKUP($A20,'Return Data'!$B$7:$R$2843,10,0)</f>
        <v>3.0632000000000001</v>
      </c>
      <c r="O20" s="66">
        <f t="shared" si="5"/>
        <v>18</v>
      </c>
      <c r="P20" s="65">
        <f>VLOOKUP($A20,'Return Data'!$B$7:$R$2843,11,0)</f>
        <v>3.0057</v>
      </c>
      <c r="Q20" s="66">
        <f t="shared" si="8"/>
        <v>23</v>
      </c>
      <c r="R20" s="65">
        <f>VLOOKUP($A20,'Return Data'!$B$7:$R$2843,12,0)</f>
        <v>3.0488</v>
      </c>
      <c r="S20" s="66">
        <f t="shared" si="10"/>
        <v>17</v>
      </c>
      <c r="T20" s="65">
        <f>VLOOKUP($A20,'Return Data'!$B$7:$R$2843,13,0)</f>
        <v>3.0535000000000001</v>
      </c>
      <c r="U20" s="66">
        <f t="shared" si="11"/>
        <v>16</v>
      </c>
      <c r="V20" s="65"/>
      <c r="W20" s="66"/>
      <c r="X20" s="65"/>
      <c r="Y20" s="66"/>
      <c r="Z20" s="65">
        <f>VLOOKUP($A20,'Return Data'!$B$7:$R$2843,16,0)</f>
        <v>4.2946999999999997</v>
      </c>
      <c r="AA20" s="67">
        <f t="shared" si="7"/>
        <v>10</v>
      </c>
    </row>
    <row r="21" spans="1:27" x14ac:dyDescent="0.3">
      <c r="A21" s="63" t="s">
        <v>1317</v>
      </c>
      <c r="B21" s="64">
        <f>VLOOKUP($A21,'Return Data'!$B$7:$R$2843,3,0)</f>
        <v>44315</v>
      </c>
      <c r="C21" s="65">
        <f>VLOOKUP($A21,'Return Data'!$B$7:$R$2843,4,0)</f>
        <v>1069.8202000000001</v>
      </c>
      <c r="D21" s="65">
        <f>VLOOKUP($A21,'Return Data'!$B$7:$R$2843,5,0)</f>
        <v>3.0743</v>
      </c>
      <c r="E21" s="66">
        <f t="shared" si="0"/>
        <v>28</v>
      </c>
      <c r="F21" s="65">
        <f>VLOOKUP($A21,'Return Data'!$B$7:$R$2843,6,0)</f>
        <v>3.0701999999999998</v>
      </c>
      <c r="G21" s="66">
        <f t="shared" si="1"/>
        <v>28</v>
      </c>
      <c r="H21" s="65">
        <f>VLOOKUP($A21,'Return Data'!$B$7:$R$2843,7,0)</f>
        <v>3.0588000000000002</v>
      </c>
      <c r="I21" s="66">
        <f t="shared" si="2"/>
        <v>29</v>
      </c>
      <c r="J21" s="65">
        <f>VLOOKUP($A21,'Return Data'!$B$7:$R$2843,8,0)</f>
        <v>3.0632000000000001</v>
      </c>
      <c r="K21" s="66">
        <f t="shared" si="3"/>
        <v>29</v>
      </c>
      <c r="L21" s="65">
        <f>VLOOKUP($A21,'Return Data'!$B$7:$R$2843,9,0)</f>
        <v>3.0396000000000001</v>
      </c>
      <c r="M21" s="66">
        <f t="shared" si="4"/>
        <v>29</v>
      </c>
      <c r="N21" s="65">
        <f>VLOOKUP($A21,'Return Data'!$B$7:$R$2843,10,0)</f>
        <v>3.0167999999999999</v>
      </c>
      <c r="O21" s="66">
        <f t="shared" si="5"/>
        <v>27</v>
      </c>
      <c r="P21" s="65">
        <f>VLOOKUP($A21,'Return Data'!$B$7:$R$2843,11,0)</f>
        <v>2.9672999999999998</v>
      </c>
      <c r="Q21" s="66">
        <f t="shared" si="8"/>
        <v>27</v>
      </c>
      <c r="R21" s="65">
        <f>VLOOKUP($A21,'Return Data'!$B$7:$R$2843,12,0)</f>
        <v>2.9990000000000001</v>
      </c>
      <c r="S21" s="66">
        <f t="shared" si="10"/>
        <v>28</v>
      </c>
      <c r="T21" s="65">
        <f>VLOOKUP($A21,'Return Data'!$B$7:$R$2843,13,0)</f>
        <v>3.004</v>
      </c>
      <c r="U21" s="66">
        <f t="shared" si="11"/>
        <v>25</v>
      </c>
      <c r="V21" s="65"/>
      <c r="W21" s="66"/>
      <c r="X21" s="65"/>
      <c r="Y21" s="66"/>
      <c r="Z21" s="65">
        <f>VLOOKUP($A21,'Return Data'!$B$7:$R$2843,16,0)</f>
        <v>3.7970999999999999</v>
      </c>
      <c r="AA21" s="67">
        <f t="shared" si="7"/>
        <v>22</v>
      </c>
    </row>
    <row r="22" spans="1:27" x14ac:dyDescent="0.3">
      <c r="A22" s="63" t="s">
        <v>1319</v>
      </c>
      <c r="B22" s="64">
        <f>VLOOKUP($A22,'Return Data'!$B$7:$R$2843,3,0)</f>
        <v>44315</v>
      </c>
      <c r="C22" s="65">
        <f>VLOOKUP($A22,'Return Data'!$B$7:$R$2843,4,0)</f>
        <v>1043.0097000000001</v>
      </c>
      <c r="D22" s="65">
        <f>VLOOKUP($A22,'Return Data'!$B$7:$R$2843,5,0)</f>
        <v>3.1358000000000001</v>
      </c>
      <c r="E22" s="66">
        <f t="shared" si="0"/>
        <v>18</v>
      </c>
      <c r="F22" s="65">
        <f>VLOOKUP($A22,'Return Data'!$B$7:$R$2843,6,0)</f>
        <v>3.1257999999999999</v>
      </c>
      <c r="G22" s="66">
        <f t="shared" si="1"/>
        <v>19</v>
      </c>
      <c r="H22" s="65">
        <f>VLOOKUP($A22,'Return Data'!$B$7:$R$2843,7,0)</f>
        <v>3.1234000000000002</v>
      </c>
      <c r="I22" s="66">
        <f t="shared" si="2"/>
        <v>18</v>
      </c>
      <c r="J22" s="65">
        <f>VLOOKUP($A22,'Return Data'!$B$7:$R$2843,8,0)</f>
        <v>3.1177999999999999</v>
      </c>
      <c r="K22" s="66">
        <f t="shared" si="3"/>
        <v>19</v>
      </c>
      <c r="L22" s="65">
        <f>VLOOKUP($A22,'Return Data'!$B$7:$R$2843,9,0)</f>
        <v>3.1093999999999999</v>
      </c>
      <c r="M22" s="66">
        <f t="shared" si="4"/>
        <v>17</v>
      </c>
      <c r="N22" s="65">
        <f>VLOOKUP($A22,'Return Data'!$B$7:$R$2843,10,0)</f>
        <v>3.0661999999999998</v>
      </c>
      <c r="O22" s="66">
        <f t="shared" si="5"/>
        <v>16</v>
      </c>
      <c r="P22" s="65">
        <f>VLOOKUP($A22,'Return Data'!$B$7:$R$2843,11,0)</f>
        <v>3.0137</v>
      </c>
      <c r="Q22" s="66">
        <f t="shared" si="8"/>
        <v>18</v>
      </c>
      <c r="R22" s="65">
        <f>VLOOKUP($A22,'Return Data'!$B$7:$R$2843,12,0)</f>
        <v>3.0385</v>
      </c>
      <c r="S22" s="66">
        <f t="shared" ref="S22" si="12">RANK(R22,R$8:R$37,0)</f>
        <v>24</v>
      </c>
      <c r="T22" s="65"/>
      <c r="U22" s="66"/>
      <c r="V22" s="65"/>
      <c r="W22" s="66"/>
      <c r="X22" s="65"/>
      <c r="Y22" s="66"/>
      <c r="Z22" s="65">
        <f>VLOOKUP($A22,'Return Data'!$B$7:$R$2843,16,0)</f>
        <v>3.2747999999999999</v>
      </c>
      <c r="AA22" s="67">
        <f t="shared" si="7"/>
        <v>30</v>
      </c>
    </row>
    <row r="23" spans="1:27" x14ac:dyDescent="0.3">
      <c r="A23" s="63" t="s">
        <v>1321</v>
      </c>
      <c r="B23" s="64">
        <f>VLOOKUP($A23,'Return Data'!$B$7:$R$2843,3,0)</f>
        <v>44315</v>
      </c>
      <c r="C23" s="65">
        <f>VLOOKUP($A23,'Return Data'!$B$7:$R$2843,4,0)</f>
        <v>1053.0868</v>
      </c>
      <c r="D23" s="65">
        <f>VLOOKUP($A23,'Return Data'!$B$7:$R$2843,5,0)</f>
        <v>3.0710999999999999</v>
      </c>
      <c r="E23" s="66">
        <f t="shared" si="0"/>
        <v>29</v>
      </c>
      <c r="F23" s="65">
        <f>VLOOKUP($A23,'Return Data'!$B$7:$R$2843,6,0)</f>
        <v>3.1236999999999999</v>
      </c>
      <c r="G23" s="66">
        <f t="shared" si="1"/>
        <v>20</v>
      </c>
      <c r="H23" s="65">
        <f>VLOOKUP($A23,'Return Data'!$B$7:$R$2843,7,0)</f>
        <v>3.093</v>
      </c>
      <c r="I23" s="66">
        <f t="shared" si="2"/>
        <v>25</v>
      </c>
      <c r="J23" s="65">
        <f>VLOOKUP($A23,'Return Data'!$B$7:$R$2843,8,0)</f>
        <v>3.0931000000000002</v>
      </c>
      <c r="K23" s="66">
        <f t="shared" si="3"/>
        <v>26</v>
      </c>
      <c r="L23" s="65">
        <f>VLOOKUP($A23,'Return Data'!$B$7:$R$2843,9,0)</f>
        <v>3.0470000000000002</v>
      </c>
      <c r="M23" s="66">
        <f t="shared" si="4"/>
        <v>28</v>
      </c>
      <c r="N23" s="65">
        <f>VLOOKUP($A23,'Return Data'!$B$7:$R$2843,10,0)</f>
        <v>2.9952000000000001</v>
      </c>
      <c r="O23" s="66">
        <f t="shared" si="5"/>
        <v>29</v>
      </c>
      <c r="P23" s="65">
        <f>VLOOKUP($A23,'Return Data'!$B$7:$R$2843,11,0)</f>
        <v>2.9508999999999999</v>
      </c>
      <c r="Q23" s="66">
        <f t="shared" si="8"/>
        <v>29</v>
      </c>
      <c r="R23" s="65">
        <f>VLOOKUP($A23,'Return Data'!$B$7:$R$2843,12,0)</f>
        <v>2.9861</v>
      </c>
      <c r="S23" s="66">
        <f t="shared" si="10"/>
        <v>29</v>
      </c>
      <c r="T23" s="65">
        <f>VLOOKUP($A23,'Return Data'!$B$7:$R$2843,13,0)</f>
        <v>3.0051000000000001</v>
      </c>
      <c r="U23" s="66">
        <f t="shared" si="11"/>
        <v>24</v>
      </c>
      <c r="V23" s="65"/>
      <c r="W23" s="66"/>
      <c r="X23" s="65"/>
      <c r="Y23" s="66"/>
      <c r="Z23" s="65">
        <f>VLOOKUP($A23,'Return Data'!$B$7:$R$2843,16,0)</f>
        <v>3.4729999999999999</v>
      </c>
      <c r="AA23" s="67">
        <f t="shared" si="7"/>
        <v>27</v>
      </c>
    </row>
    <row r="24" spans="1:27" x14ac:dyDescent="0.3">
      <c r="A24" s="63" t="s">
        <v>1323</v>
      </c>
      <c r="B24" s="64">
        <f>VLOOKUP($A24,'Return Data'!$B$7:$R$2843,3,0)</f>
        <v>44315</v>
      </c>
      <c r="C24" s="65">
        <f>VLOOKUP($A24,'Return Data'!$B$7:$R$2843,4,0)</f>
        <v>1048.6823999999999</v>
      </c>
      <c r="D24" s="65">
        <f>VLOOKUP($A24,'Return Data'!$B$7:$R$2843,5,0)</f>
        <v>3.1606000000000001</v>
      </c>
      <c r="E24" s="66">
        <f t="shared" si="0"/>
        <v>14</v>
      </c>
      <c r="F24" s="65">
        <f>VLOOKUP($A24,'Return Data'!$B$7:$R$2843,6,0)</f>
        <v>3.153</v>
      </c>
      <c r="G24" s="66">
        <f t="shared" si="1"/>
        <v>12</v>
      </c>
      <c r="H24" s="65">
        <f>VLOOKUP($A24,'Return Data'!$B$7:$R$2843,7,0)</f>
        <v>3.7667000000000002</v>
      </c>
      <c r="I24" s="66">
        <f t="shared" si="2"/>
        <v>1</v>
      </c>
      <c r="J24" s="65">
        <f>VLOOKUP($A24,'Return Data'!$B$7:$R$2843,8,0)</f>
        <v>3.4632999999999998</v>
      </c>
      <c r="K24" s="66">
        <f t="shared" si="3"/>
        <v>1</v>
      </c>
      <c r="L24" s="65">
        <f>VLOOKUP($A24,'Return Data'!$B$7:$R$2843,9,0)</f>
        <v>3.2850000000000001</v>
      </c>
      <c r="M24" s="66">
        <f t="shared" si="4"/>
        <v>1</v>
      </c>
      <c r="N24" s="65">
        <f>VLOOKUP($A24,'Return Data'!$B$7:$R$2843,10,0)</f>
        <v>3.1667000000000001</v>
      </c>
      <c r="O24" s="66">
        <f t="shared" si="5"/>
        <v>1</v>
      </c>
      <c r="P24" s="65">
        <f>VLOOKUP($A24,'Return Data'!$B$7:$R$2843,11,0)</f>
        <v>3.0861000000000001</v>
      </c>
      <c r="Q24" s="66">
        <f t="shared" si="8"/>
        <v>3</v>
      </c>
      <c r="R24" s="65">
        <f>VLOOKUP($A24,'Return Data'!$B$7:$R$2843,12,0)</f>
        <v>3.0979999999999999</v>
      </c>
      <c r="S24" s="66">
        <f t="shared" ref="S24" si="13">RANK(R24,R$8:R$37,0)</f>
        <v>6</v>
      </c>
      <c r="T24" s="65"/>
      <c r="U24" s="66"/>
      <c r="V24" s="65"/>
      <c r="W24" s="66"/>
      <c r="X24" s="65"/>
      <c r="Y24" s="66"/>
      <c r="Z24" s="65">
        <f>VLOOKUP($A24,'Return Data'!$B$7:$R$2843,16,0)</f>
        <v>3.4399000000000002</v>
      </c>
      <c r="AA24" s="67">
        <f t="shared" si="7"/>
        <v>29</v>
      </c>
    </row>
    <row r="25" spans="1:27" x14ac:dyDescent="0.3">
      <c r="A25" s="63" t="s">
        <v>1325</v>
      </c>
      <c r="B25" s="64">
        <f>VLOOKUP($A25,'Return Data'!$B$7:$R$2843,3,0)</f>
        <v>44315</v>
      </c>
      <c r="C25" s="65">
        <f>VLOOKUP($A25,'Return Data'!$B$7:$R$2843,4,0)</f>
        <v>1100.6088999999999</v>
      </c>
      <c r="D25" s="65">
        <f>VLOOKUP($A25,'Return Data'!$B$7:$R$2843,5,0)</f>
        <v>3.1309</v>
      </c>
      <c r="E25" s="66">
        <f t="shared" si="0"/>
        <v>22</v>
      </c>
      <c r="F25" s="65">
        <f>VLOOKUP($A25,'Return Data'!$B$7:$R$2843,6,0)</f>
        <v>3.1225999999999998</v>
      </c>
      <c r="G25" s="66">
        <f t="shared" si="1"/>
        <v>22</v>
      </c>
      <c r="H25" s="65">
        <f>VLOOKUP($A25,'Return Data'!$B$7:$R$2843,7,0)</f>
        <v>3.1021999999999998</v>
      </c>
      <c r="I25" s="66">
        <f t="shared" si="2"/>
        <v>23</v>
      </c>
      <c r="J25" s="65">
        <f>VLOOKUP($A25,'Return Data'!$B$7:$R$2843,8,0)</f>
        <v>3.1013999999999999</v>
      </c>
      <c r="K25" s="66">
        <f t="shared" si="3"/>
        <v>24</v>
      </c>
      <c r="L25" s="65">
        <f>VLOOKUP($A25,'Return Data'!$B$7:$R$2843,9,0)</f>
        <v>3.0941999999999998</v>
      </c>
      <c r="M25" s="66">
        <f t="shared" si="4"/>
        <v>22</v>
      </c>
      <c r="N25" s="65">
        <f>VLOOKUP($A25,'Return Data'!$B$7:$R$2843,10,0)</f>
        <v>3.0539999999999998</v>
      </c>
      <c r="O25" s="66">
        <f t="shared" si="5"/>
        <v>24</v>
      </c>
      <c r="P25" s="65">
        <f>VLOOKUP($A25,'Return Data'!$B$7:$R$2843,11,0)</f>
        <v>3.0125000000000002</v>
      </c>
      <c r="Q25" s="66">
        <f t="shared" si="8"/>
        <v>20</v>
      </c>
      <c r="R25" s="65">
        <f>VLOOKUP($A25,'Return Data'!$B$7:$R$2843,12,0)</f>
        <v>3.0457999999999998</v>
      </c>
      <c r="S25" s="66">
        <f t="shared" si="10"/>
        <v>20</v>
      </c>
      <c r="T25" s="65">
        <f>VLOOKUP($A25,'Return Data'!$B$7:$R$2843,13,0)</f>
        <v>3.0465</v>
      </c>
      <c r="U25" s="66">
        <f t="shared" si="11"/>
        <v>19</v>
      </c>
      <c r="V25" s="65"/>
      <c r="W25" s="66"/>
      <c r="X25" s="65"/>
      <c r="Y25" s="66"/>
      <c r="Z25" s="65">
        <f>VLOOKUP($A25,'Return Data'!$B$7:$R$2843,16,0)</f>
        <v>4.2794999999999996</v>
      </c>
      <c r="AA25" s="67">
        <f t="shared" si="7"/>
        <v>11</v>
      </c>
    </row>
    <row r="26" spans="1:27" x14ac:dyDescent="0.3">
      <c r="A26" s="63" t="s">
        <v>1327</v>
      </c>
      <c r="B26" s="64">
        <f>VLOOKUP($A26,'Return Data'!$B$7:$R$2843,3,0)</f>
        <v>44315</v>
      </c>
      <c r="C26" s="65">
        <f>VLOOKUP($A26,'Return Data'!$B$7:$R$2843,4,0)</f>
        <v>2682.7276666666698</v>
      </c>
      <c r="D26" s="65">
        <f>VLOOKUP($A26,'Return Data'!$B$7:$R$2843,5,0)</f>
        <v>3.1545000000000001</v>
      </c>
      <c r="E26" s="66">
        <f t="shared" si="0"/>
        <v>15</v>
      </c>
      <c r="F26" s="65">
        <f>VLOOKUP($A26,'Return Data'!$B$7:$R$2843,6,0)</f>
        <v>3.1475</v>
      </c>
      <c r="G26" s="66">
        <f t="shared" si="1"/>
        <v>16</v>
      </c>
      <c r="H26" s="65">
        <f>VLOOKUP($A26,'Return Data'!$B$7:$R$2843,7,0)</f>
        <v>3.1396000000000002</v>
      </c>
      <c r="I26" s="66">
        <f t="shared" si="2"/>
        <v>10</v>
      </c>
      <c r="J26" s="65">
        <f>VLOOKUP($A26,'Return Data'!$B$7:$R$2843,8,0)</f>
        <v>3.1375999999999999</v>
      </c>
      <c r="K26" s="66">
        <f t="shared" si="3"/>
        <v>13</v>
      </c>
      <c r="L26" s="65">
        <f>VLOOKUP($A26,'Return Data'!$B$7:$R$2843,9,0)</f>
        <v>3.1211000000000002</v>
      </c>
      <c r="M26" s="66">
        <f t="shared" si="4"/>
        <v>12</v>
      </c>
      <c r="N26" s="65">
        <f>VLOOKUP($A26,'Return Data'!$B$7:$R$2843,10,0)</f>
        <v>3.0874999999999999</v>
      </c>
      <c r="O26" s="66">
        <f t="shared" si="5"/>
        <v>12</v>
      </c>
      <c r="P26" s="65">
        <f>VLOOKUP($A26,'Return Data'!$B$7:$R$2843,11,0)</f>
        <v>3.0225</v>
      </c>
      <c r="Q26" s="66">
        <f t="shared" si="8"/>
        <v>14</v>
      </c>
      <c r="R26" s="65">
        <f>VLOOKUP($A26,'Return Data'!$B$7:$R$2843,12,0)</f>
        <v>3.0565000000000002</v>
      </c>
      <c r="S26" s="66">
        <f t="shared" si="10"/>
        <v>15</v>
      </c>
      <c r="T26" s="65">
        <f>VLOOKUP($A26,'Return Data'!$B$7:$R$2843,13,0)</f>
        <v>3.0607000000000002</v>
      </c>
      <c r="U26" s="66">
        <f t="shared" si="11"/>
        <v>15</v>
      </c>
      <c r="V26" s="65">
        <f>VLOOKUP($A26,'Return Data'!$B$7:$R$2843,17,0)</f>
        <v>4.0170000000000003</v>
      </c>
      <c r="W26" s="66">
        <f t="shared" ref="W26:W36" si="14">RANK(V26,V$8:V$37,0)</f>
        <v>2</v>
      </c>
      <c r="X26" s="65">
        <f>VLOOKUP($A26,'Return Data'!$B$7:$R$2843,14,0)</f>
        <v>4.7724000000000002</v>
      </c>
      <c r="Y26" s="66">
        <f t="shared" ref="Y26:Y36" si="15">RANK(X26,X$8:X$37,0)</f>
        <v>2</v>
      </c>
      <c r="Z26" s="65">
        <f>VLOOKUP($A26,'Return Data'!$B$7:$R$2843,16,0)</f>
        <v>6.7053000000000003</v>
      </c>
      <c r="AA26" s="67">
        <f t="shared" si="7"/>
        <v>1</v>
      </c>
    </row>
    <row r="27" spans="1:27" x14ac:dyDescent="0.3">
      <c r="A27" s="63" t="s">
        <v>1329</v>
      </c>
      <c r="B27" s="64">
        <f>VLOOKUP($A27,'Return Data'!$B$7:$R$2843,3,0)</f>
        <v>44315</v>
      </c>
      <c r="C27" s="65">
        <f>VLOOKUP($A27,'Return Data'!$B$7:$R$2843,4,0)</f>
        <v>1069.1939</v>
      </c>
      <c r="D27" s="65">
        <f>VLOOKUP($A27,'Return Data'!$B$7:$R$2843,5,0)</f>
        <v>3.1852999999999998</v>
      </c>
      <c r="E27" s="66">
        <f t="shared" si="0"/>
        <v>5</v>
      </c>
      <c r="F27" s="65">
        <f>VLOOKUP($A27,'Return Data'!$B$7:$R$2843,6,0)</f>
        <v>3.1802000000000001</v>
      </c>
      <c r="G27" s="66">
        <f t="shared" si="1"/>
        <v>6</v>
      </c>
      <c r="H27" s="65">
        <f>VLOOKUP($A27,'Return Data'!$B$7:$R$2843,7,0)</f>
        <v>3.1436000000000002</v>
      </c>
      <c r="I27" s="66">
        <f t="shared" si="2"/>
        <v>9</v>
      </c>
      <c r="J27" s="65">
        <f>VLOOKUP($A27,'Return Data'!$B$7:$R$2843,8,0)</f>
        <v>3.1225000000000001</v>
      </c>
      <c r="K27" s="66">
        <f t="shared" si="3"/>
        <v>18</v>
      </c>
      <c r="L27" s="65">
        <f>VLOOKUP($A27,'Return Data'!$B$7:$R$2843,9,0)</f>
        <v>3.1212</v>
      </c>
      <c r="M27" s="66">
        <f t="shared" si="4"/>
        <v>11</v>
      </c>
      <c r="N27" s="65">
        <f>VLOOKUP($A27,'Return Data'!$B$7:$R$2843,10,0)</f>
        <v>3.0798000000000001</v>
      </c>
      <c r="O27" s="66">
        <f t="shared" si="5"/>
        <v>13</v>
      </c>
      <c r="P27" s="65">
        <f>VLOOKUP($A27,'Return Data'!$B$7:$R$2843,11,0)</f>
        <v>3.0154999999999998</v>
      </c>
      <c r="Q27" s="66">
        <f t="shared" si="8"/>
        <v>17</v>
      </c>
      <c r="R27" s="65">
        <f>VLOOKUP($A27,'Return Data'!$B$7:$R$2843,12,0)</f>
        <v>3.0461999999999998</v>
      </c>
      <c r="S27" s="66">
        <f t="shared" si="10"/>
        <v>19</v>
      </c>
      <c r="T27" s="65">
        <f>VLOOKUP($A27,'Return Data'!$B$7:$R$2843,13,0)</f>
        <v>3.0486</v>
      </c>
      <c r="U27" s="66">
        <f t="shared" si="11"/>
        <v>18</v>
      </c>
      <c r="V27" s="65"/>
      <c r="W27" s="66"/>
      <c r="X27" s="65"/>
      <c r="Y27" s="66"/>
      <c r="Z27" s="65">
        <f>VLOOKUP($A27,'Return Data'!$B$7:$R$2843,16,0)</f>
        <v>3.7902999999999998</v>
      </c>
      <c r="AA27" s="67">
        <f t="shared" si="7"/>
        <v>23</v>
      </c>
    </row>
    <row r="28" spans="1:27" x14ac:dyDescent="0.3">
      <c r="A28" s="63" t="s">
        <v>1331</v>
      </c>
      <c r="B28" s="64">
        <f>VLOOKUP($A28,'Return Data'!$B$7:$R$2843,3,0)</f>
        <v>44315</v>
      </c>
      <c r="C28" s="65">
        <f>VLOOKUP($A28,'Return Data'!$B$7:$R$2843,4,0)</f>
        <v>1067.5659000000001</v>
      </c>
      <c r="D28" s="65">
        <f>VLOOKUP($A28,'Return Data'!$B$7:$R$2843,5,0)</f>
        <v>3.1697000000000002</v>
      </c>
      <c r="E28" s="66">
        <f t="shared" si="0"/>
        <v>10</v>
      </c>
      <c r="F28" s="65">
        <f>VLOOKUP($A28,'Return Data'!$B$7:$R$2843,6,0)</f>
        <v>3.5430999999999999</v>
      </c>
      <c r="G28" s="66">
        <f t="shared" si="1"/>
        <v>1</v>
      </c>
      <c r="H28" s="65">
        <f>VLOOKUP($A28,'Return Data'!$B$7:$R$2843,7,0)</f>
        <v>3.2974999999999999</v>
      </c>
      <c r="I28" s="66">
        <f t="shared" si="2"/>
        <v>2</v>
      </c>
      <c r="J28" s="65">
        <f>VLOOKUP($A28,'Return Data'!$B$7:$R$2843,8,0)</f>
        <v>3.2444999999999999</v>
      </c>
      <c r="K28" s="66">
        <f t="shared" si="3"/>
        <v>2</v>
      </c>
      <c r="L28" s="65">
        <f>VLOOKUP($A28,'Return Data'!$B$7:$R$2843,9,0)</f>
        <v>3.2042000000000002</v>
      </c>
      <c r="M28" s="66">
        <f t="shared" si="4"/>
        <v>2</v>
      </c>
      <c r="N28" s="65">
        <f>VLOOKUP($A28,'Return Data'!$B$7:$R$2843,10,0)</f>
        <v>3.1114999999999999</v>
      </c>
      <c r="O28" s="66">
        <f t="shared" si="5"/>
        <v>7</v>
      </c>
      <c r="P28" s="65">
        <f>VLOOKUP($A28,'Return Data'!$B$7:$R$2843,11,0)</f>
        <v>3.0514999999999999</v>
      </c>
      <c r="Q28" s="66">
        <f t="shared" si="8"/>
        <v>10</v>
      </c>
      <c r="R28" s="65">
        <f>VLOOKUP($A28,'Return Data'!$B$7:$R$2843,12,0)</f>
        <v>3.0937000000000001</v>
      </c>
      <c r="S28" s="66">
        <f t="shared" si="10"/>
        <v>8</v>
      </c>
      <c r="T28" s="65">
        <f>VLOOKUP($A28,'Return Data'!$B$7:$R$2843,13,0)</f>
        <v>3.1046999999999998</v>
      </c>
      <c r="U28" s="66">
        <f t="shared" si="11"/>
        <v>6</v>
      </c>
      <c r="V28" s="65"/>
      <c r="W28" s="66"/>
      <c r="X28" s="65"/>
      <c r="Y28" s="66"/>
      <c r="Z28" s="65">
        <f>VLOOKUP($A28,'Return Data'!$B$7:$R$2843,16,0)</f>
        <v>3.7631999999999999</v>
      </c>
      <c r="AA28" s="67">
        <f t="shared" si="7"/>
        <v>24</v>
      </c>
    </row>
    <row r="29" spans="1:27" x14ac:dyDescent="0.3">
      <c r="A29" s="63" t="s">
        <v>1333</v>
      </c>
      <c r="B29" s="64">
        <f>VLOOKUP($A29,'Return Data'!$B$7:$R$2843,3,0)</f>
        <v>44315</v>
      </c>
      <c r="C29" s="65">
        <f>VLOOKUP($A29,'Return Data'!$B$7:$R$2843,4,0)</f>
        <v>1056.9276</v>
      </c>
      <c r="D29" s="65">
        <f>VLOOKUP($A29,'Return Data'!$B$7:$R$2843,5,0)</f>
        <v>3.2326999999999999</v>
      </c>
      <c r="E29" s="66">
        <f t="shared" si="0"/>
        <v>1</v>
      </c>
      <c r="F29" s="65">
        <f>VLOOKUP($A29,'Return Data'!$B$7:$R$2843,6,0)</f>
        <v>3.2160000000000002</v>
      </c>
      <c r="G29" s="66">
        <f t="shared" si="1"/>
        <v>2</v>
      </c>
      <c r="H29" s="65">
        <f>VLOOKUP($A29,'Return Data'!$B$7:$R$2843,7,0)</f>
        <v>3.1770999999999998</v>
      </c>
      <c r="I29" s="66">
        <f t="shared" si="2"/>
        <v>4</v>
      </c>
      <c r="J29" s="65">
        <f>VLOOKUP($A29,'Return Data'!$B$7:$R$2843,8,0)</f>
        <v>3.1831999999999998</v>
      </c>
      <c r="K29" s="66">
        <f t="shared" si="3"/>
        <v>4</v>
      </c>
      <c r="L29" s="65">
        <f>VLOOKUP($A29,'Return Data'!$B$7:$R$2843,9,0)</f>
        <v>3.1741000000000001</v>
      </c>
      <c r="M29" s="66">
        <f t="shared" si="4"/>
        <v>5</v>
      </c>
      <c r="N29" s="65">
        <f>VLOOKUP($A29,'Return Data'!$B$7:$R$2843,10,0)</f>
        <v>3.1398999999999999</v>
      </c>
      <c r="O29" s="66">
        <f t="shared" si="5"/>
        <v>3</v>
      </c>
      <c r="P29" s="65">
        <f>VLOOKUP($A29,'Return Data'!$B$7:$R$2843,11,0)</f>
        <v>3.0954999999999999</v>
      </c>
      <c r="Q29" s="66">
        <f t="shared" si="8"/>
        <v>2</v>
      </c>
      <c r="R29" s="65">
        <f>VLOOKUP($A29,'Return Data'!$B$7:$R$2843,12,0)</f>
        <v>3.1347</v>
      </c>
      <c r="S29" s="66">
        <f t="shared" si="10"/>
        <v>2</v>
      </c>
      <c r="T29" s="65">
        <f>VLOOKUP($A29,'Return Data'!$B$7:$R$2843,13,0)</f>
        <v>3.1543000000000001</v>
      </c>
      <c r="U29" s="66">
        <f t="shared" ref="U29" si="16">RANK(T29,T$8:T$37,0)</f>
        <v>1</v>
      </c>
      <c r="V29" s="65"/>
      <c r="W29" s="66"/>
      <c r="X29" s="65"/>
      <c r="Y29" s="66"/>
      <c r="Z29" s="65">
        <f>VLOOKUP($A29,'Return Data'!$B$7:$R$2843,16,0)</f>
        <v>3.6613000000000002</v>
      </c>
      <c r="AA29" s="67">
        <f t="shared" si="7"/>
        <v>25</v>
      </c>
    </row>
    <row r="30" spans="1:27" x14ac:dyDescent="0.3">
      <c r="A30" s="63" t="s">
        <v>1335</v>
      </c>
      <c r="B30" s="64">
        <f>VLOOKUP($A30,'Return Data'!$B$7:$R$2843,3,0)</f>
        <v>44315</v>
      </c>
      <c r="C30" s="65">
        <f>VLOOKUP($A30,'Return Data'!$B$7:$R$2843,4,0)</f>
        <v>110.7461</v>
      </c>
      <c r="D30" s="65">
        <f>VLOOKUP($A30,'Return Data'!$B$7:$R$2843,5,0)</f>
        <v>3.1313</v>
      </c>
      <c r="E30" s="66">
        <f t="shared" si="0"/>
        <v>21</v>
      </c>
      <c r="F30" s="65">
        <f>VLOOKUP($A30,'Return Data'!$B$7:$R$2843,6,0)</f>
        <v>3.1318000000000001</v>
      </c>
      <c r="G30" s="66">
        <f t="shared" si="1"/>
        <v>18</v>
      </c>
      <c r="H30" s="65">
        <f>VLOOKUP($A30,'Return Data'!$B$7:$R$2843,7,0)</f>
        <v>3.1187999999999998</v>
      </c>
      <c r="I30" s="66">
        <f t="shared" si="2"/>
        <v>19</v>
      </c>
      <c r="J30" s="65">
        <f>VLOOKUP($A30,'Return Data'!$B$7:$R$2843,8,0)</f>
        <v>3.1254</v>
      </c>
      <c r="K30" s="66">
        <f t="shared" si="3"/>
        <v>17</v>
      </c>
      <c r="L30" s="65">
        <f>VLOOKUP($A30,'Return Data'!$B$7:$R$2843,9,0)</f>
        <v>3.1084000000000001</v>
      </c>
      <c r="M30" s="66">
        <f t="shared" si="4"/>
        <v>18</v>
      </c>
      <c r="N30" s="65">
        <f>VLOOKUP($A30,'Return Data'!$B$7:$R$2843,10,0)</f>
        <v>3.0590999999999999</v>
      </c>
      <c r="O30" s="66">
        <f t="shared" si="5"/>
        <v>19</v>
      </c>
      <c r="P30" s="65">
        <f>VLOOKUP($A30,'Return Data'!$B$7:$R$2843,11,0)</f>
        <v>3.0223</v>
      </c>
      <c r="Q30" s="66">
        <f t="shared" si="8"/>
        <v>15</v>
      </c>
      <c r="R30" s="65">
        <f>VLOOKUP($A30,'Return Data'!$B$7:$R$2843,12,0)</f>
        <v>3.0546000000000002</v>
      </c>
      <c r="S30" s="66">
        <f t="shared" si="10"/>
        <v>16</v>
      </c>
      <c r="T30" s="65">
        <f>VLOOKUP($A30,'Return Data'!$B$7:$R$2843,13,0)</f>
        <v>3.0718999999999999</v>
      </c>
      <c r="U30" s="66">
        <f t="shared" si="11"/>
        <v>13</v>
      </c>
      <c r="V30" s="65"/>
      <c r="W30" s="66"/>
      <c r="X30" s="65"/>
      <c r="Y30" s="66"/>
      <c r="Z30" s="65">
        <f>VLOOKUP($A30,'Return Data'!$B$7:$R$2843,16,0)</f>
        <v>4.4115000000000002</v>
      </c>
      <c r="AA30" s="67">
        <f t="shared" si="7"/>
        <v>9</v>
      </c>
    </row>
    <row r="31" spans="1:27" x14ac:dyDescent="0.3">
      <c r="A31" s="63" t="s">
        <v>1337</v>
      </c>
      <c r="B31" s="64">
        <f>VLOOKUP($A31,'Return Data'!$B$7:$R$2843,3,0)</f>
        <v>44315</v>
      </c>
      <c r="C31" s="65">
        <f>VLOOKUP($A31,'Return Data'!$B$7:$R$2843,4,0)</f>
        <v>1064.6659999999999</v>
      </c>
      <c r="D31" s="65">
        <f>VLOOKUP($A31,'Return Data'!$B$7:$R$2843,5,0)</f>
        <v>3.2263000000000002</v>
      </c>
      <c r="E31" s="66">
        <f t="shared" si="0"/>
        <v>2</v>
      </c>
      <c r="F31" s="65">
        <f>VLOOKUP($A31,'Return Data'!$B$7:$R$2843,6,0)</f>
        <v>3.2132000000000001</v>
      </c>
      <c r="G31" s="66">
        <f t="shared" si="1"/>
        <v>3</v>
      </c>
      <c r="H31" s="65">
        <f>VLOOKUP($A31,'Return Data'!$B$7:$R$2843,7,0)</f>
        <v>3.1892999999999998</v>
      </c>
      <c r="I31" s="66">
        <f t="shared" si="2"/>
        <v>3</v>
      </c>
      <c r="J31" s="65">
        <f>VLOOKUP($A31,'Return Data'!$B$7:$R$2843,8,0)</f>
        <v>3.1880999999999999</v>
      </c>
      <c r="K31" s="66">
        <f t="shared" si="3"/>
        <v>3</v>
      </c>
      <c r="L31" s="65">
        <f>VLOOKUP($A31,'Return Data'!$B$7:$R$2843,9,0)</f>
        <v>3.1817000000000002</v>
      </c>
      <c r="M31" s="66">
        <f t="shared" si="4"/>
        <v>3</v>
      </c>
      <c r="N31" s="65">
        <f>VLOOKUP($A31,'Return Data'!$B$7:$R$2843,10,0)</f>
        <v>3.1282999999999999</v>
      </c>
      <c r="O31" s="66">
        <f t="shared" si="5"/>
        <v>5</v>
      </c>
      <c r="P31" s="65">
        <f>VLOOKUP($A31,'Return Data'!$B$7:$R$2843,11,0)</f>
        <v>3.085</v>
      </c>
      <c r="Q31" s="66">
        <f t="shared" si="8"/>
        <v>4</v>
      </c>
      <c r="R31" s="65">
        <f>VLOOKUP($A31,'Return Data'!$B$7:$R$2843,12,0)</f>
        <v>3.1093000000000002</v>
      </c>
      <c r="S31" s="66">
        <f t="shared" si="10"/>
        <v>5</v>
      </c>
      <c r="T31" s="65">
        <f>VLOOKUP($A31,'Return Data'!$B$7:$R$2843,13,0)</f>
        <v>3.1440000000000001</v>
      </c>
      <c r="U31" s="66">
        <f t="shared" si="11"/>
        <v>3</v>
      </c>
      <c r="V31" s="65"/>
      <c r="W31" s="66"/>
      <c r="X31" s="65"/>
      <c r="Y31" s="66"/>
      <c r="Z31" s="65">
        <f>VLOOKUP($A31,'Return Data'!$B$7:$R$2843,16,0)</f>
        <v>3.8142</v>
      </c>
      <c r="AA31" s="67">
        <f t="shared" si="7"/>
        <v>20</v>
      </c>
    </row>
    <row r="32" spans="1:27" x14ac:dyDescent="0.3">
      <c r="A32" s="63" t="s">
        <v>1339</v>
      </c>
      <c r="B32" s="64">
        <f>VLOOKUP($A32,'Return Data'!$B$7:$R$2843,3,0)</f>
        <v>44315</v>
      </c>
      <c r="C32" s="65">
        <f>VLOOKUP($A32,'Return Data'!$B$7:$R$2843,4,0)</f>
        <v>3360.049</v>
      </c>
      <c r="D32" s="65">
        <f>VLOOKUP($A32,'Return Data'!$B$7:$R$2843,5,0)</f>
        <v>3.1678999999999999</v>
      </c>
      <c r="E32" s="66">
        <f t="shared" si="0"/>
        <v>11</v>
      </c>
      <c r="F32" s="65">
        <f>VLOOKUP($A32,'Return Data'!$B$7:$R$2843,6,0)</f>
        <v>3.1507000000000001</v>
      </c>
      <c r="G32" s="66">
        <f t="shared" si="1"/>
        <v>14</v>
      </c>
      <c r="H32" s="65">
        <f>VLOOKUP($A32,'Return Data'!$B$7:$R$2843,7,0)</f>
        <v>3.1385999999999998</v>
      </c>
      <c r="I32" s="66">
        <f t="shared" si="2"/>
        <v>12</v>
      </c>
      <c r="J32" s="65">
        <f>VLOOKUP($A32,'Return Data'!$B$7:$R$2843,8,0)</f>
        <v>3.1463999999999999</v>
      </c>
      <c r="K32" s="66">
        <f t="shared" si="3"/>
        <v>10</v>
      </c>
      <c r="L32" s="65">
        <f>VLOOKUP($A32,'Return Data'!$B$7:$R$2843,9,0)</f>
        <v>3.1309999999999998</v>
      </c>
      <c r="M32" s="66">
        <f t="shared" si="4"/>
        <v>8</v>
      </c>
      <c r="N32" s="65">
        <f>VLOOKUP($A32,'Return Data'!$B$7:$R$2843,10,0)</f>
        <v>3.0661</v>
      </c>
      <c r="O32" s="66">
        <f t="shared" si="5"/>
        <v>17</v>
      </c>
      <c r="P32" s="65">
        <f>VLOOKUP($A32,'Return Data'!$B$7:$R$2843,11,0)</f>
        <v>3.0057</v>
      </c>
      <c r="Q32" s="66">
        <f t="shared" si="8"/>
        <v>23</v>
      </c>
      <c r="R32" s="65">
        <f>VLOOKUP($A32,'Return Data'!$B$7:$R$2843,12,0)</f>
        <v>3.0387</v>
      </c>
      <c r="S32" s="66">
        <f t="shared" si="10"/>
        <v>23</v>
      </c>
      <c r="T32" s="65">
        <f>VLOOKUP($A32,'Return Data'!$B$7:$R$2843,13,0)</f>
        <v>3.0505</v>
      </c>
      <c r="U32" s="66">
        <f t="shared" si="11"/>
        <v>17</v>
      </c>
      <c r="V32" s="65">
        <f>VLOOKUP($A32,'Return Data'!$B$7:$R$2843,17,0)</f>
        <v>3.9906000000000001</v>
      </c>
      <c r="W32" s="66">
        <f t="shared" si="14"/>
        <v>4</v>
      </c>
      <c r="X32" s="65">
        <f>VLOOKUP($A32,'Return Data'!$B$7:$R$2843,14,0)</f>
        <v>4.7564000000000002</v>
      </c>
      <c r="Y32" s="66">
        <f t="shared" si="15"/>
        <v>3</v>
      </c>
      <c r="Z32" s="65">
        <f>VLOOKUP($A32,'Return Data'!$B$7:$R$2843,16,0)</f>
        <v>6.5928000000000004</v>
      </c>
      <c r="AA32" s="67">
        <f t="shared" si="7"/>
        <v>3</v>
      </c>
    </row>
    <row r="33" spans="1:27" x14ac:dyDescent="0.3">
      <c r="A33" s="63" t="s">
        <v>1341</v>
      </c>
      <c r="B33" s="64">
        <f>VLOOKUP($A33,'Return Data'!$B$7:$R$2843,3,0)</f>
        <v>44315</v>
      </c>
      <c r="C33" s="65">
        <f>VLOOKUP($A33,'Return Data'!$B$7:$R$2843,4,0)</f>
        <v>1097.0707</v>
      </c>
      <c r="D33" s="65">
        <f>VLOOKUP($A33,'Return Data'!$B$7:$R$2843,5,0)</f>
        <v>3.1143999999999998</v>
      </c>
      <c r="E33" s="66">
        <f t="shared" si="0"/>
        <v>24</v>
      </c>
      <c r="F33" s="65">
        <f>VLOOKUP($A33,'Return Data'!$B$7:$R$2843,6,0)</f>
        <v>3.0949</v>
      </c>
      <c r="G33" s="66">
        <f t="shared" si="1"/>
        <v>26</v>
      </c>
      <c r="H33" s="65">
        <f>VLOOKUP($A33,'Return Data'!$B$7:$R$2843,7,0)</f>
        <v>3.0655000000000001</v>
      </c>
      <c r="I33" s="66">
        <f t="shared" si="2"/>
        <v>28</v>
      </c>
      <c r="J33" s="65">
        <f>VLOOKUP($A33,'Return Data'!$B$7:$R$2843,8,0)</f>
        <v>3.0802</v>
      </c>
      <c r="K33" s="66">
        <f t="shared" si="3"/>
        <v>27</v>
      </c>
      <c r="L33" s="65">
        <f>VLOOKUP($A33,'Return Data'!$B$7:$R$2843,9,0)</f>
        <v>3.0914000000000001</v>
      </c>
      <c r="M33" s="66">
        <f t="shared" si="4"/>
        <v>24</v>
      </c>
      <c r="N33" s="65">
        <f>VLOOKUP($A33,'Return Data'!$B$7:$R$2843,10,0)</f>
        <v>3.0327000000000002</v>
      </c>
      <c r="O33" s="66">
        <f t="shared" si="5"/>
        <v>26</v>
      </c>
      <c r="P33" s="65">
        <f>VLOOKUP($A33,'Return Data'!$B$7:$R$2843,11,0)</f>
        <v>2.9838</v>
      </c>
      <c r="Q33" s="66">
        <f t="shared" si="8"/>
        <v>26</v>
      </c>
      <c r="R33" s="65">
        <f>VLOOKUP($A33,'Return Data'!$B$7:$R$2843,12,0)</f>
        <v>3.0160999999999998</v>
      </c>
      <c r="S33" s="66">
        <f t="shared" si="10"/>
        <v>26</v>
      </c>
      <c r="T33" s="65">
        <f>VLOOKUP($A33,'Return Data'!$B$7:$R$2843,13,0)</f>
        <v>3.0314000000000001</v>
      </c>
      <c r="U33" s="66">
        <f t="shared" si="11"/>
        <v>23</v>
      </c>
      <c r="V33" s="65"/>
      <c r="W33" s="66"/>
      <c r="X33" s="65"/>
      <c r="Y33" s="66"/>
      <c r="Z33" s="65">
        <f>VLOOKUP($A33,'Return Data'!$B$7:$R$2843,16,0)</f>
        <v>4.4835000000000003</v>
      </c>
      <c r="AA33" s="67">
        <f t="shared" si="7"/>
        <v>6</v>
      </c>
    </row>
    <row r="34" spans="1:27" x14ac:dyDescent="0.3">
      <c r="A34" s="63" t="s">
        <v>1343</v>
      </c>
      <c r="B34" s="64">
        <f>VLOOKUP($A34,'Return Data'!$B$7:$R$2843,3,0)</f>
        <v>44315</v>
      </c>
      <c r="C34" s="65">
        <f>VLOOKUP($A34,'Return Data'!$B$7:$R$2843,4,0)</f>
        <v>1088.6088</v>
      </c>
      <c r="D34" s="65">
        <f>VLOOKUP($A34,'Return Data'!$B$7:$R$2843,5,0)</f>
        <v>3.1654</v>
      </c>
      <c r="E34" s="66">
        <f t="shared" si="0"/>
        <v>13</v>
      </c>
      <c r="F34" s="65">
        <f>VLOOKUP($A34,'Return Data'!$B$7:$R$2843,6,0)</f>
        <v>3.1593</v>
      </c>
      <c r="G34" s="66">
        <f t="shared" si="1"/>
        <v>9</v>
      </c>
      <c r="H34" s="65">
        <f>VLOOKUP($A34,'Return Data'!$B$7:$R$2843,7,0)</f>
        <v>3.1335000000000002</v>
      </c>
      <c r="I34" s="66">
        <f t="shared" si="2"/>
        <v>14</v>
      </c>
      <c r="J34" s="65">
        <f>VLOOKUP($A34,'Return Data'!$B$7:$R$2843,8,0)</f>
        <v>3.1379999999999999</v>
      </c>
      <c r="K34" s="66">
        <f t="shared" si="3"/>
        <v>12</v>
      </c>
      <c r="L34" s="65">
        <f>VLOOKUP($A34,'Return Data'!$B$7:$R$2843,9,0)</f>
        <v>3.1120000000000001</v>
      </c>
      <c r="M34" s="66">
        <f t="shared" si="4"/>
        <v>16</v>
      </c>
      <c r="N34" s="65">
        <f>VLOOKUP($A34,'Return Data'!$B$7:$R$2843,10,0)</f>
        <v>3.1253000000000002</v>
      </c>
      <c r="O34" s="66">
        <f t="shared" si="5"/>
        <v>6</v>
      </c>
      <c r="P34" s="65">
        <f>VLOOKUP($A34,'Return Data'!$B$7:$R$2843,11,0)</f>
        <v>3.0579999999999998</v>
      </c>
      <c r="Q34" s="66">
        <f t="shared" si="8"/>
        <v>8</v>
      </c>
      <c r="R34" s="65">
        <f>VLOOKUP($A34,'Return Data'!$B$7:$R$2843,12,0)</f>
        <v>3.0868000000000002</v>
      </c>
      <c r="S34" s="66">
        <f t="shared" si="10"/>
        <v>9</v>
      </c>
      <c r="T34" s="65">
        <f>VLOOKUP($A34,'Return Data'!$B$7:$R$2843,13,0)</f>
        <v>3.0899000000000001</v>
      </c>
      <c r="U34" s="66">
        <f t="shared" si="11"/>
        <v>9</v>
      </c>
      <c r="V34" s="65"/>
      <c r="W34" s="66"/>
      <c r="X34" s="65"/>
      <c r="Y34" s="66"/>
      <c r="Z34" s="65">
        <f>VLOOKUP($A34,'Return Data'!$B$7:$R$2843,16,0)</f>
        <v>4.1227999999999998</v>
      </c>
      <c r="AA34" s="67">
        <f t="shared" si="7"/>
        <v>13</v>
      </c>
    </row>
    <row r="35" spans="1:27" x14ac:dyDescent="0.3">
      <c r="A35" s="63" t="s">
        <v>1345</v>
      </c>
      <c r="B35" s="64">
        <f>VLOOKUP($A35,'Return Data'!$B$7:$R$2843,3,0)</f>
        <v>44315</v>
      </c>
      <c r="C35" s="65">
        <f>VLOOKUP($A35,'Return Data'!$B$7:$R$2843,4,0)</f>
        <v>1086.4034999999999</v>
      </c>
      <c r="D35" s="65">
        <f>VLOOKUP($A35,'Return Data'!$B$7:$R$2843,5,0)</f>
        <v>3.1315</v>
      </c>
      <c r="E35" s="66">
        <f t="shared" si="0"/>
        <v>20</v>
      </c>
      <c r="F35" s="65">
        <f>VLOOKUP($A35,'Return Data'!$B$7:$R$2843,6,0)</f>
        <v>3.0693000000000001</v>
      </c>
      <c r="G35" s="66">
        <f t="shared" si="1"/>
        <v>29</v>
      </c>
      <c r="H35" s="65">
        <f>VLOOKUP($A35,'Return Data'!$B$7:$R$2843,7,0)</f>
        <v>3.0859999999999999</v>
      </c>
      <c r="I35" s="66">
        <f t="shared" si="2"/>
        <v>26</v>
      </c>
      <c r="J35" s="65">
        <f>VLOOKUP($A35,'Return Data'!$B$7:$R$2843,8,0)</f>
        <v>3.1053999999999999</v>
      </c>
      <c r="K35" s="66">
        <f t="shared" si="3"/>
        <v>23</v>
      </c>
      <c r="L35" s="65">
        <f>VLOOKUP($A35,'Return Data'!$B$7:$R$2843,9,0)</f>
        <v>3.0823999999999998</v>
      </c>
      <c r="M35" s="66">
        <f t="shared" si="4"/>
        <v>25</v>
      </c>
      <c r="N35" s="65">
        <f>VLOOKUP($A35,'Return Data'!$B$7:$R$2843,10,0)</f>
        <v>3.0495000000000001</v>
      </c>
      <c r="O35" s="66">
        <f t="shared" si="5"/>
        <v>25</v>
      </c>
      <c r="P35" s="65">
        <f>VLOOKUP($A35,'Return Data'!$B$7:$R$2843,11,0)</f>
        <v>3.0064000000000002</v>
      </c>
      <c r="Q35" s="66">
        <f t="shared" si="8"/>
        <v>22</v>
      </c>
      <c r="R35" s="65">
        <f>VLOOKUP($A35,'Return Data'!$B$7:$R$2843,12,0)</f>
        <v>3.0402</v>
      </c>
      <c r="S35" s="66">
        <f t="shared" si="10"/>
        <v>22</v>
      </c>
      <c r="T35" s="65">
        <f>VLOOKUP($A35,'Return Data'!$B$7:$R$2843,13,0)</f>
        <v>3.0373999999999999</v>
      </c>
      <c r="U35" s="66">
        <f t="shared" si="11"/>
        <v>21</v>
      </c>
      <c r="V35" s="65"/>
      <c r="W35" s="66"/>
      <c r="X35" s="65"/>
      <c r="Y35" s="66"/>
      <c r="Z35" s="65">
        <f>VLOOKUP($A35,'Return Data'!$B$7:$R$2843,16,0)</f>
        <v>4.0305999999999997</v>
      </c>
      <c r="AA35" s="67">
        <f t="shared" si="7"/>
        <v>16</v>
      </c>
    </row>
    <row r="36" spans="1:27" x14ac:dyDescent="0.3">
      <c r="A36" s="63" t="s">
        <v>1347</v>
      </c>
      <c r="B36" s="64">
        <f>VLOOKUP($A36,'Return Data'!$B$7:$R$2843,3,0)</f>
        <v>44315</v>
      </c>
      <c r="C36" s="65">
        <f>VLOOKUP($A36,'Return Data'!$B$7:$R$2843,4,0)</f>
        <v>2824.5666999999999</v>
      </c>
      <c r="D36" s="65">
        <f>VLOOKUP($A36,'Return Data'!$B$7:$R$2843,5,0)</f>
        <v>3.1701000000000001</v>
      </c>
      <c r="E36" s="66">
        <f t="shared" si="0"/>
        <v>9</v>
      </c>
      <c r="F36" s="65">
        <f>VLOOKUP($A36,'Return Data'!$B$7:$R$2843,6,0)</f>
        <v>3.1513</v>
      </c>
      <c r="G36" s="66">
        <f t="shared" si="1"/>
        <v>13</v>
      </c>
      <c r="H36" s="65">
        <f>VLOOKUP($A36,'Return Data'!$B$7:$R$2843,7,0)</f>
        <v>3.145</v>
      </c>
      <c r="I36" s="66">
        <f t="shared" si="2"/>
        <v>8</v>
      </c>
      <c r="J36" s="65">
        <f>VLOOKUP($A36,'Return Data'!$B$7:$R$2843,8,0)</f>
        <v>3.1482999999999999</v>
      </c>
      <c r="K36" s="66">
        <f t="shared" si="3"/>
        <v>9</v>
      </c>
      <c r="L36" s="65">
        <f>VLOOKUP($A36,'Return Data'!$B$7:$R$2843,9,0)</f>
        <v>3.0945999999999998</v>
      </c>
      <c r="M36" s="66">
        <f t="shared" si="4"/>
        <v>21</v>
      </c>
      <c r="N36" s="65">
        <f>VLOOKUP($A36,'Return Data'!$B$7:$R$2843,10,0)</f>
        <v>3.0714000000000001</v>
      </c>
      <c r="O36" s="66">
        <f t="shared" si="5"/>
        <v>14</v>
      </c>
      <c r="P36" s="65">
        <f>VLOOKUP($A36,'Return Data'!$B$7:$R$2843,11,0)</f>
        <v>3.0194000000000001</v>
      </c>
      <c r="Q36" s="66">
        <f t="shared" si="8"/>
        <v>16</v>
      </c>
      <c r="R36" s="65">
        <f>VLOOKUP($A36,'Return Data'!$B$7:$R$2843,12,0)</f>
        <v>3.06</v>
      </c>
      <c r="S36" s="66">
        <f t="shared" si="10"/>
        <v>14</v>
      </c>
      <c r="T36" s="65">
        <f>VLOOKUP($A36,'Return Data'!$B$7:$R$2843,13,0)</f>
        <v>3.0720000000000001</v>
      </c>
      <c r="U36" s="66">
        <f t="shared" si="11"/>
        <v>12</v>
      </c>
      <c r="V36" s="65">
        <f>VLOOKUP($A36,'Return Data'!$B$7:$R$2843,17,0)</f>
        <v>4.0292000000000003</v>
      </c>
      <c r="W36" s="66">
        <f t="shared" si="14"/>
        <v>1</v>
      </c>
      <c r="X36" s="65">
        <f>VLOOKUP($A36,'Return Data'!$B$7:$R$2843,14,0)</f>
        <v>4.8047000000000004</v>
      </c>
      <c r="Y36" s="66">
        <f t="shared" si="15"/>
        <v>1</v>
      </c>
      <c r="Z36" s="65">
        <f>VLOOKUP($A36,'Return Data'!$B$7:$R$2843,16,0)</f>
        <v>6.6977000000000002</v>
      </c>
      <c r="AA36" s="67">
        <f t="shared" si="7"/>
        <v>2</v>
      </c>
    </row>
    <row r="37" spans="1:27" x14ac:dyDescent="0.3">
      <c r="A37" s="63" t="s">
        <v>1349</v>
      </c>
      <c r="B37" s="64">
        <f>VLOOKUP($A37,'Return Data'!$B$7:$R$2843,3,0)</f>
        <v>44315</v>
      </c>
      <c r="C37" s="65">
        <f>VLOOKUP($A37,'Return Data'!$B$7:$R$2843,4,0)</f>
        <v>1061.6415</v>
      </c>
      <c r="D37" s="65">
        <f>VLOOKUP($A37,'Return Data'!$B$7:$R$2843,5,0)</f>
        <v>3.0394999999999999</v>
      </c>
      <c r="E37" s="66">
        <f t="shared" si="0"/>
        <v>30</v>
      </c>
      <c r="F37" s="65">
        <f>VLOOKUP($A37,'Return Data'!$B$7:$R$2843,6,0)</f>
        <v>3.0377000000000001</v>
      </c>
      <c r="G37" s="66">
        <f t="shared" si="1"/>
        <v>30</v>
      </c>
      <c r="H37" s="65">
        <f>VLOOKUP($A37,'Return Data'!$B$7:$R$2843,7,0)</f>
        <v>3.0263</v>
      </c>
      <c r="I37" s="66">
        <f t="shared" si="2"/>
        <v>30</v>
      </c>
      <c r="J37" s="65">
        <f>VLOOKUP($A37,'Return Data'!$B$7:$R$2843,8,0)</f>
        <v>3.0283000000000002</v>
      </c>
      <c r="K37" s="66">
        <f t="shared" si="3"/>
        <v>30</v>
      </c>
      <c r="L37" s="65">
        <f>VLOOKUP($A37,'Return Data'!$B$7:$R$2843,9,0)</f>
        <v>3.0148000000000001</v>
      </c>
      <c r="M37" s="66">
        <f t="shared" si="4"/>
        <v>30</v>
      </c>
      <c r="N37" s="65">
        <f>VLOOKUP($A37,'Return Data'!$B$7:$R$2843,10,0)</f>
        <v>2.9702000000000002</v>
      </c>
      <c r="O37" s="66">
        <f t="shared" si="5"/>
        <v>30</v>
      </c>
      <c r="P37" s="65">
        <f>VLOOKUP($A37,'Return Data'!$B$7:$R$2843,11,0)</f>
        <v>2.9155000000000002</v>
      </c>
      <c r="Q37" s="66">
        <f t="shared" si="8"/>
        <v>30</v>
      </c>
      <c r="R37" s="65">
        <f>VLOOKUP($A37,'Return Data'!$B$7:$R$2843,12,0)</f>
        <v>2.9462000000000002</v>
      </c>
      <c r="S37" s="66">
        <f t="shared" si="10"/>
        <v>30</v>
      </c>
      <c r="T37" s="65">
        <f>VLOOKUP($A37,'Return Data'!$B$7:$R$2843,13,0)</f>
        <v>2.9336000000000002</v>
      </c>
      <c r="U37" s="66">
        <f t="shared" si="11"/>
        <v>27</v>
      </c>
      <c r="V37" s="65"/>
      <c r="W37" s="66"/>
      <c r="X37" s="65"/>
      <c r="Y37" s="66"/>
      <c r="Z37" s="65">
        <f>VLOOKUP($A37,'Return Data'!$B$7:$R$2843,16,0)</f>
        <v>3.6137999999999999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3.1473266666666668</v>
      </c>
      <c r="E39" s="74"/>
      <c r="F39" s="75">
        <f>AVERAGE(F8:F37)</f>
        <v>3.152263333333333</v>
      </c>
      <c r="G39" s="74"/>
      <c r="H39" s="75">
        <f>AVERAGE(H8:H37)</f>
        <v>3.1486833333333331</v>
      </c>
      <c r="I39" s="74"/>
      <c r="J39" s="75">
        <f>AVERAGE(J8:J37)</f>
        <v>3.1402766666666673</v>
      </c>
      <c r="K39" s="74"/>
      <c r="L39" s="75">
        <f>AVERAGE(L8:L37)</f>
        <v>3.1183466666666666</v>
      </c>
      <c r="M39" s="74"/>
      <c r="N39" s="75">
        <f>AVERAGE(N8:N37)</f>
        <v>3.0761833333333333</v>
      </c>
      <c r="O39" s="74"/>
      <c r="P39" s="75">
        <f>AVERAGE(P8:P37)</f>
        <v>3.0264666666666664</v>
      </c>
      <c r="Q39" s="74"/>
      <c r="R39" s="75">
        <f>AVERAGE(R8:R37)</f>
        <v>3.0602899999999997</v>
      </c>
      <c r="S39" s="74"/>
      <c r="T39" s="75">
        <f>AVERAGE(T8:T37)</f>
        <v>3.0664481481481487</v>
      </c>
      <c r="U39" s="74"/>
      <c r="V39" s="75">
        <f>AVERAGE(V8:V37)</f>
        <v>4.0047600000000001</v>
      </c>
      <c r="W39" s="74"/>
      <c r="X39" s="75">
        <f>AVERAGE(X8:X37)</f>
        <v>4.7685500000000003</v>
      </c>
      <c r="Y39" s="74"/>
      <c r="Z39" s="75">
        <f>AVERAGE(Z8:Z37)</f>
        <v>4.3070033333333324</v>
      </c>
      <c r="AA39" s="76"/>
    </row>
    <row r="40" spans="1:27" x14ac:dyDescent="0.3">
      <c r="A40" s="73" t="s">
        <v>28</v>
      </c>
      <c r="B40" s="74"/>
      <c r="C40" s="74"/>
      <c r="D40" s="75">
        <f>MIN(D8:D37)</f>
        <v>3.0394999999999999</v>
      </c>
      <c r="E40" s="74"/>
      <c r="F40" s="75">
        <f>MIN(F8:F37)</f>
        <v>3.0377000000000001</v>
      </c>
      <c r="G40" s="74"/>
      <c r="H40" s="75">
        <f>MIN(H8:H37)</f>
        <v>3.0263</v>
      </c>
      <c r="I40" s="74"/>
      <c r="J40" s="75">
        <f>MIN(J8:J37)</f>
        <v>3.0283000000000002</v>
      </c>
      <c r="K40" s="74"/>
      <c r="L40" s="75">
        <f>MIN(L8:L37)</f>
        <v>3.0148000000000001</v>
      </c>
      <c r="M40" s="74"/>
      <c r="N40" s="75">
        <f>MIN(N8:N37)</f>
        <v>2.9702000000000002</v>
      </c>
      <c r="O40" s="74"/>
      <c r="P40" s="75">
        <f>MIN(P8:P37)</f>
        <v>2.9155000000000002</v>
      </c>
      <c r="Q40" s="74"/>
      <c r="R40" s="75">
        <f>MIN(R8:R37)</f>
        <v>2.9462000000000002</v>
      </c>
      <c r="S40" s="74"/>
      <c r="T40" s="75">
        <f>MIN(T8:T37)</f>
        <v>2.9336000000000002</v>
      </c>
      <c r="U40" s="74"/>
      <c r="V40" s="75">
        <f>MIN(V8:V37)</f>
        <v>3.9706999999999999</v>
      </c>
      <c r="W40" s="74"/>
      <c r="X40" s="75">
        <f>MIN(X8:X37)</f>
        <v>4.7407000000000004</v>
      </c>
      <c r="Y40" s="74"/>
      <c r="Z40" s="75">
        <f>MIN(Z8:Z37)</f>
        <v>3.2747999999999999</v>
      </c>
      <c r="AA40" s="76"/>
    </row>
    <row r="41" spans="1:27" ht="15" thickBot="1" x14ac:dyDescent="0.35">
      <c r="A41" s="77" t="s">
        <v>29</v>
      </c>
      <c r="B41" s="78"/>
      <c r="C41" s="78"/>
      <c r="D41" s="79">
        <f>MAX(D8:D37)</f>
        <v>3.2326999999999999</v>
      </c>
      <c r="E41" s="78"/>
      <c r="F41" s="79">
        <f>MAX(F8:F37)</f>
        <v>3.5430999999999999</v>
      </c>
      <c r="G41" s="78"/>
      <c r="H41" s="79">
        <f>MAX(H8:H37)</f>
        <v>3.7667000000000002</v>
      </c>
      <c r="I41" s="78"/>
      <c r="J41" s="79">
        <f>MAX(J8:J37)</f>
        <v>3.4632999999999998</v>
      </c>
      <c r="K41" s="78"/>
      <c r="L41" s="79">
        <f>MAX(L8:L37)</f>
        <v>3.2850000000000001</v>
      </c>
      <c r="M41" s="78"/>
      <c r="N41" s="79">
        <f>MAX(N8:N37)</f>
        <v>3.1667000000000001</v>
      </c>
      <c r="O41" s="78"/>
      <c r="P41" s="79">
        <f>MAX(P8:P37)</f>
        <v>3.1059000000000001</v>
      </c>
      <c r="Q41" s="78"/>
      <c r="R41" s="79">
        <f>MAX(R8:R37)</f>
        <v>3.1562000000000001</v>
      </c>
      <c r="S41" s="78"/>
      <c r="T41" s="79">
        <f>MAX(T8:T37)</f>
        <v>3.1543000000000001</v>
      </c>
      <c r="U41" s="78"/>
      <c r="V41" s="79">
        <f>MAX(V8:V37)</f>
        <v>4.0292000000000003</v>
      </c>
      <c r="W41" s="78"/>
      <c r="X41" s="79">
        <f>MAX(X8:X37)</f>
        <v>4.8047000000000004</v>
      </c>
      <c r="Y41" s="78"/>
      <c r="Z41" s="79">
        <f>MAX(Z8:Z37)</f>
        <v>6.7053000000000003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1593</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1292</v>
      </c>
      <c r="B8" s="64">
        <f>VLOOKUP($A8,'Return Data'!$B$7:$R$2843,3,0)</f>
        <v>44315</v>
      </c>
      <c r="C8" s="65">
        <f>VLOOKUP($A8,'Return Data'!$B$7:$R$2843,4,0)</f>
        <v>1112.2907</v>
      </c>
      <c r="D8" s="65">
        <f>VLOOKUP($A8,'Return Data'!$B$7:$R$2843,5,0)</f>
        <v>3.0718000000000001</v>
      </c>
      <c r="E8" s="66">
        <f t="shared" ref="E8:E37" si="0">RANK(D8,D$8:D$37,0)</f>
        <v>12</v>
      </c>
      <c r="F8" s="65">
        <f>VLOOKUP($A8,'Return Data'!$B$7:$R$2843,6,0)</f>
        <v>3.0678999999999998</v>
      </c>
      <c r="G8" s="66">
        <f t="shared" ref="G8:G37" si="1">RANK(F8,F$8:F$37,0)</f>
        <v>11</v>
      </c>
      <c r="H8" s="65">
        <f>VLOOKUP($A8,'Return Data'!$B$7:$R$2843,7,0)</f>
        <v>3.0386000000000002</v>
      </c>
      <c r="I8" s="66">
        <f t="shared" ref="I8:I37" si="2">RANK(H8,H$8:H$37,0)</f>
        <v>14</v>
      </c>
      <c r="J8" s="65">
        <f>VLOOKUP($A8,'Return Data'!$B$7:$R$2843,8,0)</f>
        <v>3.0722999999999998</v>
      </c>
      <c r="K8" s="66">
        <f t="shared" ref="K8:K37" si="3">RANK(J8,J$8:J$37,0)</f>
        <v>12</v>
      </c>
      <c r="L8" s="65">
        <f>VLOOKUP($A8,'Return Data'!$B$7:$R$2843,9,0)</f>
        <v>3.0777999999999999</v>
      </c>
      <c r="M8" s="66">
        <f t="shared" ref="M8:M37" si="4">RANK(L8,L$8:L$37,0)</f>
        <v>5</v>
      </c>
      <c r="N8" s="65">
        <f>VLOOKUP($A8,'Return Data'!$B$7:$R$2843,10,0)</f>
        <v>3.0070000000000001</v>
      </c>
      <c r="O8" s="66">
        <f t="shared" ref="O8:O37" si="5">RANK(N8,N$8:N$37,0)</f>
        <v>11</v>
      </c>
      <c r="P8" s="65">
        <f>VLOOKUP($A8,'Return Data'!$B$7:$R$2843,11,0)</f>
        <v>2.9306000000000001</v>
      </c>
      <c r="Q8" s="66">
        <f>RANK(P8,P$8:P$37,0)</f>
        <v>17</v>
      </c>
      <c r="R8" s="65">
        <f>VLOOKUP($A8,'Return Data'!$B$7:$R$2843,12,0)</f>
        <v>2.9506999999999999</v>
      </c>
      <c r="S8" s="66">
        <f>RANK(R8,R$8:R$37,0)</f>
        <v>20</v>
      </c>
      <c r="T8" s="65">
        <f>VLOOKUP($A8,'Return Data'!$B$7:$R$2843,13,0)</f>
        <v>2.9500999999999999</v>
      </c>
      <c r="U8" s="66">
        <f>RANK(T8,T$8:T$37,0)</f>
        <v>16</v>
      </c>
      <c r="V8" s="65">
        <f>VLOOKUP($A8,'Return Data'!$B$7:$R$2843,17,0)</f>
        <v>3.8910999999999998</v>
      </c>
      <c r="W8" s="66">
        <f t="shared" ref="W8" si="6">RANK(V8,V$8:V$37,0)</f>
        <v>3</v>
      </c>
      <c r="X8" s="65"/>
      <c r="Y8" s="66"/>
      <c r="Z8" s="65">
        <f>VLOOKUP($A8,'Return Data'!$B$7:$R$2843,16,0)</f>
        <v>4.3609999999999998</v>
      </c>
      <c r="AA8" s="67">
        <f t="shared" ref="AA8:AA37" si="7">RANK(Z8,Z$8:Z$37,0)</f>
        <v>6</v>
      </c>
    </row>
    <row r="9" spans="1:27" x14ac:dyDescent="0.3">
      <c r="A9" s="63" t="s">
        <v>1294</v>
      </c>
      <c r="B9" s="64">
        <f>VLOOKUP($A9,'Return Data'!$B$7:$R$2843,3,0)</f>
        <v>44315</v>
      </c>
      <c r="C9" s="65">
        <f>VLOOKUP($A9,'Return Data'!$B$7:$R$2843,4,0)</f>
        <v>1089.2511</v>
      </c>
      <c r="D9" s="65">
        <f>VLOOKUP($A9,'Return Data'!$B$7:$R$2843,5,0)</f>
        <v>3.1400999999999999</v>
      </c>
      <c r="E9" s="66">
        <f t="shared" si="0"/>
        <v>2</v>
      </c>
      <c r="F9" s="65">
        <f>VLOOKUP($A9,'Return Data'!$B$7:$R$2843,6,0)</f>
        <v>3.1183000000000001</v>
      </c>
      <c r="G9" s="66">
        <f t="shared" si="1"/>
        <v>3</v>
      </c>
      <c r="H9" s="65">
        <f>VLOOKUP($A9,'Return Data'!$B$7:$R$2843,7,0)</f>
        <v>3.0991</v>
      </c>
      <c r="I9" s="66">
        <f t="shared" si="2"/>
        <v>4</v>
      </c>
      <c r="J9" s="65">
        <f>VLOOKUP($A9,'Return Data'!$B$7:$R$2843,8,0)</f>
        <v>3.1091000000000002</v>
      </c>
      <c r="K9" s="66">
        <f t="shared" si="3"/>
        <v>4</v>
      </c>
      <c r="L9" s="65">
        <f>VLOOKUP($A9,'Return Data'!$B$7:$R$2843,9,0)</f>
        <v>3.0703</v>
      </c>
      <c r="M9" s="66">
        <f t="shared" si="4"/>
        <v>7</v>
      </c>
      <c r="N9" s="65">
        <f>VLOOKUP($A9,'Return Data'!$B$7:$R$2843,10,0)</f>
        <v>3.0434999999999999</v>
      </c>
      <c r="O9" s="66">
        <f t="shared" si="5"/>
        <v>5</v>
      </c>
      <c r="P9" s="65">
        <f>VLOOKUP($A9,'Return Data'!$B$7:$R$2843,11,0)</f>
        <v>2.9910000000000001</v>
      </c>
      <c r="Q9" s="66">
        <f>RANK(P9,P$8:P$37,0)</f>
        <v>8</v>
      </c>
      <c r="R9" s="65">
        <f>VLOOKUP($A9,'Return Data'!$B$7:$R$2843,12,0)</f>
        <v>3.0232999999999999</v>
      </c>
      <c r="S9" s="66">
        <f>RANK(R9,R$8:R$37,0)</f>
        <v>7</v>
      </c>
      <c r="T9" s="65">
        <f>VLOOKUP($A9,'Return Data'!$B$7:$R$2843,13,0)</f>
        <v>3.0459000000000001</v>
      </c>
      <c r="U9" s="66">
        <f>RANK(T9,T$8:T$37,0)</f>
        <v>4</v>
      </c>
      <c r="V9" s="65"/>
      <c r="W9" s="66"/>
      <c r="X9" s="65"/>
      <c r="Y9" s="66"/>
      <c r="Z9" s="65">
        <f>VLOOKUP($A9,'Return Data'!$B$7:$R$2843,16,0)</f>
        <v>4.1031000000000004</v>
      </c>
      <c r="AA9" s="67">
        <f t="shared" si="7"/>
        <v>12</v>
      </c>
    </row>
    <row r="10" spans="1:27" x14ac:dyDescent="0.3">
      <c r="A10" s="63" t="s">
        <v>1296</v>
      </c>
      <c r="B10" s="64">
        <f>VLOOKUP($A10,'Return Data'!$B$7:$R$2843,3,0)</f>
        <v>44315</v>
      </c>
      <c r="C10" s="65">
        <f>VLOOKUP($A10,'Return Data'!$B$7:$R$2843,4,0)</f>
        <v>1082.4313999999999</v>
      </c>
      <c r="D10" s="65">
        <f>VLOOKUP($A10,'Return Data'!$B$7:$R$2843,5,0)</f>
        <v>3.1160000000000001</v>
      </c>
      <c r="E10" s="66">
        <f t="shared" si="0"/>
        <v>4</v>
      </c>
      <c r="F10" s="65">
        <f>VLOOKUP($A10,'Return Data'!$B$7:$R$2843,6,0)</f>
        <v>3.1086999999999998</v>
      </c>
      <c r="G10" s="66">
        <f t="shared" si="1"/>
        <v>6</v>
      </c>
      <c r="H10" s="65">
        <f>VLOOKUP($A10,'Return Data'!$B$7:$R$2843,7,0)</f>
        <v>3.08</v>
      </c>
      <c r="I10" s="66">
        <f t="shared" si="2"/>
        <v>8</v>
      </c>
      <c r="J10" s="65">
        <f>VLOOKUP($A10,'Return Data'!$B$7:$R$2843,8,0)</f>
        <v>3.0916999999999999</v>
      </c>
      <c r="K10" s="66">
        <f t="shared" si="3"/>
        <v>5</v>
      </c>
      <c r="L10" s="65">
        <f>VLOOKUP($A10,'Return Data'!$B$7:$R$2843,9,0)</f>
        <v>3.0703</v>
      </c>
      <c r="M10" s="66">
        <f t="shared" si="4"/>
        <v>7</v>
      </c>
      <c r="N10" s="65">
        <f>VLOOKUP($A10,'Return Data'!$B$7:$R$2843,10,0)</f>
        <v>3.0609999999999999</v>
      </c>
      <c r="O10" s="66">
        <f t="shared" si="5"/>
        <v>2</v>
      </c>
      <c r="P10" s="65">
        <f>VLOOKUP($A10,'Return Data'!$B$7:$R$2843,11,0)</f>
        <v>3.0087000000000002</v>
      </c>
      <c r="Q10" s="66">
        <f>RANK(P10,P$8:P$37,0)</f>
        <v>3</v>
      </c>
      <c r="R10" s="65">
        <f>VLOOKUP($A10,'Return Data'!$B$7:$R$2843,12,0)</f>
        <v>3.0314999999999999</v>
      </c>
      <c r="S10" s="66">
        <f>RANK(R10,R$8:R$37,0)</f>
        <v>4</v>
      </c>
      <c r="T10" s="65">
        <f>VLOOKUP($A10,'Return Data'!$B$7:$R$2843,13,0)</f>
        <v>3.0381</v>
      </c>
      <c r="U10" s="66">
        <f>RANK(T10,T$8:T$37,0)</f>
        <v>6</v>
      </c>
      <c r="V10" s="65"/>
      <c r="W10" s="66"/>
      <c r="X10" s="65"/>
      <c r="Y10" s="66"/>
      <c r="Z10" s="65">
        <f>VLOOKUP($A10,'Return Data'!$B$7:$R$2843,16,0)</f>
        <v>4.0031999999999996</v>
      </c>
      <c r="AA10" s="67">
        <f t="shared" si="7"/>
        <v>14</v>
      </c>
    </row>
    <row r="11" spans="1:27" x14ac:dyDescent="0.3">
      <c r="A11" s="63" t="s">
        <v>1298</v>
      </c>
      <c r="B11" s="64">
        <f>VLOOKUP($A11,'Return Data'!$B$7:$R$2843,3,0)</f>
        <v>44315</v>
      </c>
      <c r="C11" s="65">
        <f>VLOOKUP($A11,'Return Data'!$B$7:$R$2843,4,0)</f>
        <v>1083.5083</v>
      </c>
      <c r="D11" s="65">
        <f>VLOOKUP($A11,'Return Data'!$B$7:$R$2843,5,0)</f>
        <v>3.0421999999999998</v>
      </c>
      <c r="E11" s="66">
        <f t="shared" si="0"/>
        <v>19</v>
      </c>
      <c r="F11" s="65">
        <f>VLOOKUP($A11,'Return Data'!$B$7:$R$2843,6,0)</f>
        <v>3.0472000000000001</v>
      </c>
      <c r="G11" s="66">
        <f t="shared" si="1"/>
        <v>18</v>
      </c>
      <c r="H11" s="65">
        <f>VLOOKUP($A11,'Return Data'!$B$7:$R$2843,7,0)</f>
        <v>3.0365000000000002</v>
      </c>
      <c r="I11" s="66">
        <f t="shared" si="2"/>
        <v>16</v>
      </c>
      <c r="J11" s="65">
        <f>VLOOKUP($A11,'Return Data'!$B$7:$R$2843,8,0)</f>
        <v>3.03</v>
      </c>
      <c r="K11" s="66">
        <f t="shared" si="3"/>
        <v>17</v>
      </c>
      <c r="L11" s="65">
        <f>VLOOKUP($A11,'Return Data'!$B$7:$R$2843,9,0)</f>
        <v>2.9941</v>
      </c>
      <c r="M11" s="66">
        <f t="shared" si="4"/>
        <v>23</v>
      </c>
      <c r="N11" s="65">
        <f>VLOOKUP($A11,'Return Data'!$B$7:$R$2843,10,0)</f>
        <v>2.9881000000000002</v>
      </c>
      <c r="O11" s="66">
        <f t="shared" si="5"/>
        <v>15</v>
      </c>
      <c r="P11" s="65">
        <f>VLOOKUP($A11,'Return Data'!$B$7:$R$2843,11,0)</f>
        <v>2.9581</v>
      </c>
      <c r="Q11" s="66">
        <f>RANK(P11,P$8:P$37,0)</f>
        <v>10</v>
      </c>
      <c r="R11" s="65">
        <f>VLOOKUP($A11,'Return Data'!$B$7:$R$2843,12,0)</f>
        <v>2.9752999999999998</v>
      </c>
      <c r="S11" s="66">
        <f>RANK(R11,R$8:R$37,0)</f>
        <v>13</v>
      </c>
      <c r="T11" s="65">
        <f>VLOOKUP($A11,'Return Data'!$B$7:$R$2843,13,0)</f>
        <v>2.9853000000000001</v>
      </c>
      <c r="U11" s="66">
        <f>RANK(T11,T$8:T$37,0)</f>
        <v>10</v>
      </c>
      <c r="V11" s="65"/>
      <c r="W11" s="66"/>
      <c r="X11" s="65"/>
      <c r="Y11" s="66"/>
      <c r="Z11" s="65">
        <f>VLOOKUP($A11,'Return Data'!$B$7:$R$2843,16,0)</f>
        <v>3.9803999999999999</v>
      </c>
      <c r="AA11" s="67">
        <f t="shared" si="7"/>
        <v>15</v>
      </c>
    </row>
    <row r="12" spans="1:27" x14ac:dyDescent="0.3">
      <c r="A12" s="63" t="s">
        <v>1300</v>
      </c>
      <c r="B12" s="64">
        <f>VLOOKUP($A12,'Return Data'!$B$7:$R$2843,3,0)</f>
        <v>44315</v>
      </c>
      <c r="C12" s="65">
        <f>VLOOKUP($A12,'Return Data'!$B$7:$R$2843,4,0)</f>
        <v>1042.2411</v>
      </c>
      <c r="D12" s="65">
        <f>VLOOKUP($A12,'Return Data'!$B$7:$R$2843,5,0)</f>
        <v>3.1135999999999999</v>
      </c>
      <c r="E12" s="66">
        <f t="shared" si="0"/>
        <v>5</v>
      </c>
      <c r="F12" s="65">
        <f>VLOOKUP($A12,'Return Data'!$B$7:$R$2843,6,0)</f>
        <v>3.1118000000000001</v>
      </c>
      <c r="G12" s="66">
        <f t="shared" si="1"/>
        <v>5</v>
      </c>
      <c r="H12" s="65">
        <f>VLOOKUP($A12,'Return Data'!$B$7:$R$2843,7,0)</f>
        <v>3.0600999999999998</v>
      </c>
      <c r="I12" s="66">
        <f t="shared" si="2"/>
        <v>12</v>
      </c>
      <c r="J12" s="65">
        <f>VLOOKUP($A12,'Return Data'!$B$7:$R$2843,8,0)</f>
        <v>3.0762</v>
      </c>
      <c r="K12" s="66">
        <f t="shared" si="3"/>
        <v>11</v>
      </c>
      <c r="L12" s="65">
        <f>VLOOKUP($A12,'Return Data'!$B$7:$R$2843,9,0)</f>
        <v>3.0609999999999999</v>
      </c>
      <c r="M12" s="66">
        <f t="shared" si="4"/>
        <v>9</v>
      </c>
      <c r="N12" s="65">
        <f>VLOOKUP($A12,'Return Data'!$B$7:$R$2843,10,0)</f>
        <v>3.0428000000000002</v>
      </c>
      <c r="O12" s="66">
        <f t="shared" si="5"/>
        <v>6</v>
      </c>
      <c r="P12" s="65">
        <f>VLOOKUP($A12,'Return Data'!$B$7:$R$2843,11,0)</f>
        <v>3.0118</v>
      </c>
      <c r="Q12" s="66">
        <f t="shared" ref="Q12:Q37" si="8">RANK(P12,P$8:P$37,0)</f>
        <v>2</v>
      </c>
      <c r="R12" s="65">
        <f>VLOOKUP($A12,'Return Data'!$B$7:$R$2843,12,0)</f>
        <v>3.0613999999999999</v>
      </c>
      <c r="S12" s="66">
        <f>RANK(R12,R$8:R$37,0)</f>
        <v>2</v>
      </c>
      <c r="T12" s="65"/>
      <c r="U12" s="66"/>
      <c r="V12" s="65"/>
      <c r="W12" s="66"/>
      <c r="X12" s="65"/>
      <c r="Y12" s="66"/>
      <c r="Z12" s="65">
        <f>VLOOKUP($A12,'Return Data'!$B$7:$R$2843,16,0)</f>
        <v>3.3492999999999999</v>
      </c>
      <c r="AA12" s="67">
        <f t="shared" si="7"/>
        <v>29</v>
      </c>
    </row>
    <row r="13" spans="1:27" x14ac:dyDescent="0.3">
      <c r="A13" s="63" t="s">
        <v>1302</v>
      </c>
      <c r="B13" s="64">
        <f>VLOOKUP($A13,'Return Data'!$B$7:$R$2843,3,0)</f>
        <v>44315</v>
      </c>
      <c r="C13" s="65">
        <f>VLOOKUP($A13,'Return Data'!$B$7:$R$2843,4,0)</f>
        <v>1067.8485000000001</v>
      </c>
      <c r="D13" s="65">
        <f>VLOOKUP($A13,'Return Data'!$B$7:$R$2843,5,0)</f>
        <v>3.1107</v>
      </c>
      <c r="E13" s="66">
        <f t="shared" si="0"/>
        <v>6</v>
      </c>
      <c r="F13" s="65">
        <f>VLOOKUP($A13,'Return Data'!$B$7:$R$2843,6,0)</f>
        <v>3.1044</v>
      </c>
      <c r="G13" s="66">
        <f t="shared" si="1"/>
        <v>7</v>
      </c>
      <c r="H13" s="65">
        <f>VLOOKUP($A13,'Return Data'!$B$7:$R$2843,7,0)</f>
        <v>3.0897999999999999</v>
      </c>
      <c r="I13" s="66">
        <f t="shared" si="2"/>
        <v>5</v>
      </c>
      <c r="J13" s="65">
        <f>VLOOKUP($A13,'Return Data'!$B$7:$R$2843,8,0)</f>
        <v>3.0865</v>
      </c>
      <c r="K13" s="66">
        <f t="shared" si="3"/>
        <v>7</v>
      </c>
      <c r="L13" s="65">
        <f>VLOOKUP($A13,'Return Data'!$B$7:$R$2843,9,0)</f>
        <v>3.1175000000000002</v>
      </c>
      <c r="M13" s="66">
        <f t="shared" si="4"/>
        <v>3</v>
      </c>
      <c r="N13" s="65">
        <f>VLOOKUP($A13,'Return Data'!$B$7:$R$2843,10,0)</f>
        <v>3.0436999999999999</v>
      </c>
      <c r="O13" s="66">
        <f t="shared" si="5"/>
        <v>3</v>
      </c>
      <c r="P13" s="65">
        <f>VLOOKUP($A13,'Return Data'!$B$7:$R$2843,11,0)</f>
        <v>2.9977</v>
      </c>
      <c r="Q13" s="66">
        <f t="shared" si="8"/>
        <v>5</v>
      </c>
      <c r="R13" s="65">
        <f>VLOOKUP($A13,'Return Data'!$B$7:$R$2843,12,0)</f>
        <v>3.0310000000000001</v>
      </c>
      <c r="S13" s="66">
        <f t="shared" ref="S13:S37" si="9">RANK(R13,R$8:R$37,0)</f>
        <v>5</v>
      </c>
      <c r="T13" s="65">
        <f>VLOOKUP($A13,'Return Data'!$B$7:$R$2843,13,0)</f>
        <v>3.0606</v>
      </c>
      <c r="U13" s="66">
        <f t="shared" ref="U13:U37" si="10">RANK(T13,T$8:T$37,0)</f>
        <v>2</v>
      </c>
      <c r="V13" s="65"/>
      <c r="W13" s="66"/>
      <c r="X13" s="65"/>
      <c r="Y13" s="66"/>
      <c r="Z13" s="65">
        <f>VLOOKUP($A13,'Return Data'!$B$7:$R$2843,16,0)</f>
        <v>3.7732000000000001</v>
      </c>
      <c r="AA13" s="67">
        <f t="shared" si="7"/>
        <v>20</v>
      </c>
    </row>
    <row r="14" spans="1:27" x14ac:dyDescent="0.3">
      <c r="A14" s="63" t="s">
        <v>1304</v>
      </c>
      <c r="B14" s="64">
        <f>VLOOKUP($A14,'Return Data'!$B$7:$R$2843,3,0)</f>
        <v>44315</v>
      </c>
      <c r="C14" s="65">
        <f>VLOOKUP($A14,'Return Data'!$B$7:$R$2843,4,0)</f>
        <v>1102.6994</v>
      </c>
      <c r="D14" s="65">
        <f>VLOOKUP($A14,'Return Data'!$B$7:$R$2843,5,0)</f>
        <v>3.0356000000000001</v>
      </c>
      <c r="E14" s="66">
        <f t="shared" si="0"/>
        <v>22</v>
      </c>
      <c r="F14" s="65">
        <f>VLOOKUP($A14,'Return Data'!$B$7:$R$2843,6,0)</f>
        <v>3.0284</v>
      </c>
      <c r="G14" s="66">
        <f t="shared" si="1"/>
        <v>23</v>
      </c>
      <c r="H14" s="65">
        <f>VLOOKUP($A14,'Return Data'!$B$7:$R$2843,7,0)</f>
        <v>3.0219</v>
      </c>
      <c r="I14" s="66">
        <f t="shared" si="2"/>
        <v>20</v>
      </c>
      <c r="J14" s="65">
        <f>VLOOKUP($A14,'Return Data'!$B$7:$R$2843,8,0)</f>
        <v>3.0204</v>
      </c>
      <c r="K14" s="66">
        <f t="shared" si="3"/>
        <v>20</v>
      </c>
      <c r="L14" s="65">
        <f>VLOOKUP($A14,'Return Data'!$B$7:$R$2843,9,0)</f>
        <v>3.0150000000000001</v>
      </c>
      <c r="M14" s="66">
        <f t="shared" si="4"/>
        <v>19</v>
      </c>
      <c r="N14" s="65">
        <f>VLOOKUP($A14,'Return Data'!$B$7:$R$2843,10,0)</f>
        <v>2.9718</v>
      </c>
      <c r="O14" s="66">
        <f t="shared" si="5"/>
        <v>18</v>
      </c>
      <c r="P14" s="65">
        <f>VLOOKUP($A14,'Return Data'!$B$7:$R$2843,11,0)</f>
        <v>2.9487999999999999</v>
      </c>
      <c r="Q14" s="66">
        <f t="shared" si="8"/>
        <v>13</v>
      </c>
      <c r="R14" s="65">
        <f>VLOOKUP($A14,'Return Data'!$B$7:$R$2843,12,0)</f>
        <v>2.9975999999999998</v>
      </c>
      <c r="S14" s="66">
        <f t="shared" si="9"/>
        <v>10</v>
      </c>
      <c r="T14" s="65">
        <f>VLOOKUP($A14,'Return Data'!$B$7:$R$2843,13,0)</f>
        <v>3.0312000000000001</v>
      </c>
      <c r="U14" s="66">
        <f t="shared" si="10"/>
        <v>7</v>
      </c>
      <c r="V14" s="65"/>
      <c r="W14" s="66"/>
      <c r="X14" s="65"/>
      <c r="Y14" s="66"/>
      <c r="Z14" s="65">
        <f>VLOOKUP($A14,'Return Data'!$B$7:$R$2843,16,0)</f>
        <v>4.3262999999999998</v>
      </c>
      <c r="AA14" s="67">
        <f t="shared" si="7"/>
        <v>8</v>
      </c>
    </row>
    <row r="15" spans="1:27" x14ac:dyDescent="0.3">
      <c r="A15" s="63" t="s">
        <v>1306</v>
      </c>
      <c r="B15" s="64">
        <f>VLOOKUP($A15,'Return Data'!$B$7:$R$2843,3,0)</f>
        <v>44315</v>
      </c>
      <c r="C15" s="65">
        <f>VLOOKUP($A15,'Return Data'!$B$7:$R$2843,4,0)</f>
        <v>1069.0227</v>
      </c>
      <c r="D15" s="65">
        <f>VLOOKUP($A15,'Return Data'!$B$7:$R$2843,5,0)</f>
        <v>3.0594999999999999</v>
      </c>
      <c r="E15" s="66">
        <f t="shared" si="0"/>
        <v>15</v>
      </c>
      <c r="F15" s="65">
        <f>VLOOKUP($A15,'Return Data'!$B$7:$R$2843,6,0)</f>
        <v>3.0543</v>
      </c>
      <c r="G15" s="66">
        <f t="shared" si="1"/>
        <v>15</v>
      </c>
      <c r="H15" s="65">
        <f>VLOOKUP($A15,'Return Data'!$B$7:$R$2843,7,0)</f>
        <v>3.0811000000000002</v>
      </c>
      <c r="I15" s="66">
        <f t="shared" si="2"/>
        <v>7</v>
      </c>
      <c r="J15" s="65">
        <f>VLOOKUP($A15,'Return Data'!$B$7:$R$2843,8,0)</f>
        <v>3.0838999999999999</v>
      </c>
      <c r="K15" s="66">
        <f t="shared" si="3"/>
        <v>9</v>
      </c>
      <c r="L15" s="65">
        <f>VLOOKUP($A15,'Return Data'!$B$7:$R$2843,9,0)</f>
        <v>3.0005999999999999</v>
      </c>
      <c r="M15" s="66">
        <f t="shared" si="4"/>
        <v>22</v>
      </c>
      <c r="N15" s="65">
        <f>VLOOKUP($A15,'Return Data'!$B$7:$R$2843,10,0)</f>
        <v>3.0074999999999998</v>
      </c>
      <c r="O15" s="66">
        <f t="shared" si="5"/>
        <v>10</v>
      </c>
      <c r="P15" s="65">
        <f>VLOOKUP($A15,'Return Data'!$B$7:$R$2843,11,0)</f>
        <v>3.0055999999999998</v>
      </c>
      <c r="Q15" s="66">
        <f t="shared" si="8"/>
        <v>4</v>
      </c>
      <c r="R15" s="65">
        <f>VLOOKUP($A15,'Return Data'!$B$7:$R$2843,12,0)</f>
        <v>3.0701999999999998</v>
      </c>
      <c r="S15" s="66">
        <f t="shared" si="9"/>
        <v>1</v>
      </c>
      <c r="T15" s="65">
        <f>VLOOKUP($A15,'Return Data'!$B$7:$R$2843,13,0)</f>
        <v>3.1006999999999998</v>
      </c>
      <c r="U15" s="66">
        <f t="shared" si="10"/>
        <v>1</v>
      </c>
      <c r="V15" s="65"/>
      <c r="W15" s="66"/>
      <c r="X15" s="65"/>
      <c r="Y15" s="66"/>
      <c r="Z15" s="65">
        <f>VLOOKUP($A15,'Return Data'!$B$7:$R$2843,16,0)</f>
        <v>3.8403999999999998</v>
      </c>
      <c r="AA15" s="67">
        <f t="shared" si="7"/>
        <v>17</v>
      </c>
    </row>
    <row r="16" spans="1:27" x14ac:dyDescent="0.3">
      <c r="A16" s="63" t="s">
        <v>1307</v>
      </c>
      <c r="B16" s="64">
        <f>VLOOKUP($A16,'Return Data'!$B$7:$R$2843,3,0)</f>
        <v>44315</v>
      </c>
      <c r="C16" s="65">
        <f>VLOOKUP($A16,'Return Data'!$B$7:$R$2843,4,0)</f>
        <v>1076.9218000000001</v>
      </c>
      <c r="D16" s="65">
        <f>VLOOKUP($A16,'Return Data'!$B$7:$R$2843,5,0)</f>
        <v>3.0472000000000001</v>
      </c>
      <c r="E16" s="66">
        <f t="shared" si="0"/>
        <v>18</v>
      </c>
      <c r="F16" s="65">
        <f>VLOOKUP($A16,'Return Data'!$B$7:$R$2843,6,0)</f>
        <v>3.0295999999999998</v>
      </c>
      <c r="G16" s="66">
        <f t="shared" si="1"/>
        <v>22</v>
      </c>
      <c r="H16" s="65">
        <f>VLOOKUP($A16,'Return Data'!$B$7:$R$2843,7,0)</f>
        <v>3.0249999999999999</v>
      </c>
      <c r="I16" s="66">
        <f t="shared" si="2"/>
        <v>19</v>
      </c>
      <c r="J16" s="65">
        <f>VLOOKUP($A16,'Return Data'!$B$7:$R$2843,8,0)</f>
        <v>3.0190000000000001</v>
      </c>
      <c r="K16" s="66">
        <f t="shared" si="3"/>
        <v>21</v>
      </c>
      <c r="L16" s="65">
        <f>VLOOKUP($A16,'Return Data'!$B$7:$R$2843,9,0)</f>
        <v>3.0251000000000001</v>
      </c>
      <c r="M16" s="66">
        <f t="shared" si="4"/>
        <v>14</v>
      </c>
      <c r="N16" s="65">
        <f>VLOOKUP($A16,'Return Data'!$B$7:$R$2843,10,0)</f>
        <v>2.9649000000000001</v>
      </c>
      <c r="O16" s="66">
        <f t="shared" si="5"/>
        <v>21</v>
      </c>
      <c r="P16" s="65">
        <f>VLOOKUP($A16,'Return Data'!$B$7:$R$2843,11,0)</f>
        <v>2.9123999999999999</v>
      </c>
      <c r="Q16" s="66">
        <f t="shared" si="8"/>
        <v>20</v>
      </c>
      <c r="R16" s="65">
        <f>VLOOKUP($A16,'Return Data'!$B$7:$R$2843,12,0)</f>
        <v>2.9512</v>
      </c>
      <c r="S16" s="66">
        <f t="shared" si="9"/>
        <v>19</v>
      </c>
      <c r="T16" s="65">
        <f>VLOOKUP($A16,'Return Data'!$B$7:$R$2843,13,0)</f>
        <v>2.9325999999999999</v>
      </c>
      <c r="U16" s="66">
        <f t="shared" si="10"/>
        <v>20</v>
      </c>
      <c r="V16" s="65"/>
      <c r="W16" s="66"/>
      <c r="X16" s="65"/>
      <c r="Y16" s="66"/>
      <c r="Z16" s="65">
        <f>VLOOKUP($A16,'Return Data'!$B$7:$R$2843,16,0)</f>
        <v>3.8174999999999999</v>
      </c>
      <c r="AA16" s="67">
        <f t="shared" si="7"/>
        <v>19</v>
      </c>
    </row>
    <row r="17" spans="1:27" x14ac:dyDescent="0.3">
      <c r="A17" s="63" t="s">
        <v>1309</v>
      </c>
      <c r="B17" s="64">
        <f>VLOOKUP($A17,'Return Data'!$B$7:$R$2843,3,0)</f>
        <v>44315</v>
      </c>
      <c r="C17" s="65">
        <f>VLOOKUP($A17,'Return Data'!$B$7:$R$2843,4,0)</f>
        <v>3047.5409</v>
      </c>
      <c r="D17" s="65">
        <f>VLOOKUP($A17,'Return Data'!$B$7:$R$2843,5,0)</f>
        <v>3.0747</v>
      </c>
      <c r="E17" s="66">
        <f t="shared" si="0"/>
        <v>11</v>
      </c>
      <c r="F17" s="65">
        <f>VLOOKUP($A17,'Return Data'!$B$7:$R$2843,6,0)</f>
        <v>3.0592999999999999</v>
      </c>
      <c r="G17" s="66">
        <f t="shared" si="1"/>
        <v>13</v>
      </c>
      <c r="H17" s="65">
        <f>VLOOKUP($A17,'Return Data'!$B$7:$R$2843,7,0)</f>
        <v>3.0165000000000002</v>
      </c>
      <c r="I17" s="66">
        <f t="shared" si="2"/>
        <v>22</v>
      </c>
      <c r="J17" s="65">
        <f>VLOOKUP($A17,'Return Data'!$B$7:$R$2843,8,0)</f>
        <v>3.0139999999999998</v>
      </c>
      <c r="K17" s="66">
        <f t="shared" si="3"/>
        <v>23</v>
      </c>
      <c r="L17" s="65">
        <f>VLOOKUP($A17,'Return Data'!$B$7:$R$2843,9,0)</f>
        <v>3.0045999999999999</v>
      </c>
      <c r="M17" s="66">
        <f t="shared" si="4"/>
        <v>21</v>
      </c>
      <c r="N17" s="65">
        <f>VLOOKUP($A17,'Return Data'!$B$7:$R$2843,10,0)</f>
        <v>2.9550999999999998</v>
      </c>
      <c r="O17" s="66">
        <f t="shared" si="5"/>
        <v>24</v>
      </c>
      <c r="P17" s="65">
        <f>VLOOKUP($A17,'Return Data'!$B$7:$R$2843,11,0)</f>
        <v>2.9003999999999999</v>
      </c>
      <c r="Q17" s="66">
        <f t="shared" si="8"/>
        <v>24</v>
      </c>
      <c r="R17" s="65">
        <f>VLOOKUP($A17,'Return Data'!$B$7:$R$2843,12,0)</f>
        <v>2.9276</v>
      </c>
      <c r="S17" s="66">
        <f t="shared" si="9"/>
        <v>24</v>
      </c>
      <c r="T17" s="65">
        <f>VLOOKUP($A17,'Return Data'!$B$7:$R$2843,13,0)</f>
        <v>2.9283000000000001</v>
      </c>
      <c r="U17" s="66">
        <f t="shared" si="10"/>
        <v>21</v>
      </c>
      <c r="V17" s="65">
        <f>VLOOKUP($A17,'Return Data'!$B$7:$R$2843,17,0)</f>
        <v>3.8662000000000001</v>
      </c>
      <c r="W17" s="66">
        <f>RANK(V17,V$8:V$37,0)</f>
        <v>4</v>
      </c>
      <c r="X17" s="65">
        <f>VLOOKUP($A17,'Return Data'!$B$7:$R$2843,14,0)</f>
        <v>4.6412000000000004</v>
      </c>
      <c r="Y17" s="66">
        <f>RANK(X17,X$8:X$37,0)</f>
        <v>3</v>
      </c>
      <c r="Z17" s="65">
        <f>VLOOKUP($A17,'Return Data'!$B$7:$R$2843,16,0)</f>
        <v>5.9633000000000003</v>
      </c>
      <c r="AA17" s="67">
        <f t="shared" si="7"/>
        <v>4</v>
      </c>
    </row>
    <row r="18" spans="1:27" x14ac:dyDescent="0.3">
      <c r="A18" s="63" t="s">
        <v>1312</v>
      </c>
      <c r="B18" s="64">
        <f>VLOOKUP($A18,'Return Data'!$B$7:$R$2843,3,0)</f>
        <v>44315</v>
      </c>
      <c r="C18" s="65">
        <f>VLOOKUP($A18,'Return Data'!$B$7:$R$2843,4,0)</f>
        <v>1075.6628000000001</v>
      </c>
      <c r="D18" s="65">
        <f>VLOOKUP($A18,'Return Data'!$B$7:$R$2843,5,0)</f>
        <v>3.0337999999999998</v>
      </c>
      <c r="E18" s="66">
        <f t="shared" si="0"/>
        <v>23</v>
      </c>
      <c r="F18" s="65">
        <f>VLOOKUP($A18,'Return Data'!$B$7:$R$2843,6,0)</f>
        <v>3.0308999999999999</v>
      </c>
      <c r="G18" s="66">
        <f t="shared" si="1"/>
        <v>21</v>
      </c>
      <c r="H18" s="65">
        <f>VLOOKUP($A18,'Return Data'!$B$7:$R$2843,7,0)</f>
        <v>2.9984999999999999</v>
      </c>
      <c r="I18" s="66">
        <f t="shared" si="2"/>
        <v>25</v>
      </c>
      <c r="J18" s="65">
        <f>VLOOKUP($A18,'Return Data'!$B$7:$R$2843,8,0)</f>
        <v>3.0291000000000001</v>
      </c>
      <c r="K18" s="66">
        <f t="shared" si="3"/>
        <v>18</v>
      </c>
      <c r="L18" s="65">
        <f>VLOOKUP($A18,'Return Data'!$B$7:$R$2843,9,0)</f>
        <v>3.0165000000000002</v>
      </c>
      <c r="M18" s="66">
        <f t="shared" si="4"/>
        <v>18</v>
      </c>
      <c r="N18" s="65">
        <f>VLOOKUP($A18,'Return Data'!$B$7:$R$2843,10,0)</f>
        <v>2.9964</v>
      </c>
      <c r="O18" s="66">
        <f t="shared" si="5"/>
        <v>13</v>
      </c>
      <c r="P18" s="65">
        <f>VLOOKUP($A18,'Return Data'!$B$7:$R$2843,11,0)</f>
        <v>2.9295</v>
      </c>
      <c r="Q18" s="66">
        <f t="shared" si="8"/>
        <v>18</v>
      </c>
      <c r="R18" s="65">
        <f>VLOOKUP($A18,'Return Data'!$B$7:$R$2843,12,0)</f>
        <v>2.9620000000000002</v>
      </c>
      <c r="S18" s="66">
        <f t="shared" si="9"/>
        <v>17</v>
      </c>
      <c r="T18" s="65">
        <f>VLOOKUP($A18,'Return Data'!$B$7:$R$2843,13,0)</f>
        <v>2.9706999999999999</v>
      </c>
      <c r="U18" s="66">
        <f t="shared" si="10"/>
        <v>14</v>
      </c>
      <c r="V18" s="65"/>
      <c r="W18" s="66"/>
      <c r="X18" s="65"/>
      <c r="Y18" s="66"/>
      <c r="Z18" s="65">
        <f>VLOOKUP($A18,'Return Data'!$B$7:$R$2843,16,0)</f>
        <v>3.8233999999999999</v>
      </c>
      <c r="AA18" s="67">
        <f t="shared" si="7"/>
        <v>18</v>
      </c>
    </row>
    <row r="19" spans="1:27" x14ac:dyDescent="0.3">
      <c r="A19" s="63" t="s">
        <v>1313</v>
      </c>
      <c r="B19" s="64">
        <f>VLOOKUP($A19,'Return Data'!$B$7:$R$2843,3,0)</f>
        <v>44315</v>
      </c>
      <c r="C19" s="65">
        <f>VLOOKUP($A19,'Return Data'!$B$7:$R$2843,4,0)</f>
        <v>110.9824</v>
      </c>
      <c r="D19" s="65">
        <f>VLOOKUP($A19,'Return Data'!$B$7:$R$2843,5,0)</f>
        <v>3.0259999999999998</v>
      </c>
      <c r="E19" s="66">
        <f t="shared" si="0"/>
        <v>26</v>
      </c>
      <c r="F19" s="65">
        <f>VLOOKUP($A19,'Return Data'!$B$7:$R$2843,6,0)</f>
        <v>3.0265</v>
      </c>
      <c r="G19" s="66">
        <f t="shared" si="1"/>
        <v>24</v>
      </c>
      <c r="H19" s="65">
        <f>VLOOKUP($A19,'Return Data'!$B$7:$R$2843,7,0)</f>
        <v>3.0181</v>
      </c>
      <c r="I19" s="66">
        <f t="shared" si="2"/>
        <v>21</v>
      </c>
      <c r="J19" s="65">
        <f>VLOOKUP($A19,'Return Data'!$B$7:$R$2843,8,0)</f>
        <v>3.0150999999999999</v>
      </c>
      <c r="K19" s="66">
        <f t="shared" si="3"/>
        <v>22</v>
      </c>
      <c r="L19" s="65">
        <f>VLOOKUP($A19,'Return Data'!$B$7:$R$2843,9,0)</f>
        <v>3.0282</v>
      </c>
      <c r="M19" s="66">
        <f t="shared" si="4"/>
        <v>13</v>
      </c>
      <c r="N19" s="65">
        <f>VLOOKUP($A19,'Return Data'!$B$7:$R$2843,10,0)</f>
        <v>2.968</v>
      </c>
      <c r="O19" s="66">
        <f t="shared" si="5"/>
        <v>20</v>
      </c>
      <c r="P19" s="65">
        <f>VLOOKUP($A19,'Return Data'!$B$7:$R$2843,11,0)</f>
        <v>2.9100999999999999</v>
      </c>
      <c r="Q19" s="66">
        <f t="shared" si="8"/>
        <v>23</v>
      </c>
      <c r="R19" s="65">
        <f>VLOOKUP($A19,'Return Data'!$B$7:$R$2843,12,0)</f>
        <v>2.9411999999999998</v>
      </c>
      <c r="S19" s="66">
        <f t="shared" si="9"/>
        <v>23</v>
      </c>
      <c r="T19" s="65">
        <f>VLOOKUP($A19,'Return Data'!$B$7:$R$2843,13,0)</f>
        <v>2.9403000000000001</v>
      </c>
      <c r="U19" s="66">
        <f t="shared" si="10"/>
        <v>18</v>
      </c>
      <c r="V19" s="65"/>
      <c r="W19" s="66"/>
      <c r="X19" s="65"/>
      <c r="Y19" s="66"/>
      <c r="Z19" s="65">
        <f>VLOOKUP($A19,'Return Data'!$B$7:$R$2843,16,0)</f>
        <v>4.3296000000000001</v>
      </c>
      <c r="AA19" s="67">
        <f t="shared" si="7"/>
        <v>7</v>
      </c>
    </row>
    <row r="20" spans="1:27" x14ac:dyDescent="0.3">
      <c r="A20" s="63" t="s">
        <v>1316</v>
      </c>
      <c r="B20" s="64">
        <f>VLOOKUP($A20,'Return Data'!$B$7:$R$2843,3,0)</f>
        <v>44315</v>
      </c>
      <c r="C20" s="65">
        <f>VLOOKUP($A20,'Return Data'!$B$7:$R$2843,4,0)</f>
        <v>1097.5171</v>
      </c>
      <c r="D20" s="65">
        <f>VLOOKUP($A20,'Return Data'!$B$7:$R$2843,5,0)</f>
        <v>3.0398999999999998</v>
      </c>
      <c r="E20" s="66">
        <f t="shared" si="0"/>
        <v>20</v>
      </c>
      <c r="F20" s="65">
        <f>VLOOKUP($A20,'Return Data'!$B$7:$R$2843,6,0)</f>
        <v>3.0493000000000001</v>
      </c>
      <c r="G20" s="66">
        <f t="shared" si="1"/>
        <v>17</v>
      </c>
      <c r="H20" s="65">
        <f>VLOOKUP($A20,'Return Data'!$B$7:$R$2843,7,0)</f>
        <v>3.0371999999999999</v>
      </c>
      <c r="I20" s="66">
        <f t="shared" si="2"/>
        <v>15</v>
      </c>
      <c r="J20" s="65">
        <f>VLOOKUP($A20,'Return Data'!$B$7:$R$2843,8,0)</f>
        <v>3.0266000000000002</v>
      </c>
      <c r="K20" s="66">
        <f t="shared" si="3"/>
        <v>19</v>
      </c>
      <c r="L20" s="65">
        <f>VLOOKUP($A20,'Return Data'!$B$7:$R$2843,9,0)</f>
        <v>3.02</v>
      </c>
      <c r="M20" s="66">
        <f t="shared" si="4"/>
        <v>16</v>
      </c>
      <c r="N20" s="65">
        <f>VLOOKUP($A20,'Return Data'!$B$7:$R$2843,10,0)</f>
        <v>2.9611999999999998</v>
      </c>
      <c r="O20" s="66">
        <f t="shared" si="5"/>
        <v>22</v>
      </c>
      <c r="P20" s="65">
        <f>VLOOKUP($A20,'Return Data'!$B$7:$R$2843,11,0)</f>
        <v>2.8908</v>
      </c>
      <c r="Q20" s="66">
        <f t="shared" si="8"/>
        <v>25</v>
      </c>
      <c r="R20" s="65">
        <f>VLOOKUP($A20,'Return Data'!$B$7:$R$2843,12,0)</f>
        <v>2.9272</v>
      </c>
      <c r="S20" s="66">
        <f t="shared" si="9"/>
        <v>25</v>
      </c>
      <c r="T20" s="65">
        <f>VLOOKUP($A20,'Return Data'!$B$7:$R$2843,13,0)</f>
        <v>2.9281000000000001</v>
      </c>
      <c r="U20" s="66">
        <f t="shared" si="10"/>
        <v>22</v>
      </c>
      <c r="V20" s="65"/>
      <c r="W20" s="66"/>
      <c r="X20" s="65"/>
      <c r="Y20" s="66"/>
      <c r="Z20" s="65">
        <f>VLOOKUP($A20,'Return Data'!$B$7:$R$2843,16,0)</f>
        <v>4.1665999999999999</v>
      </c>
      <c r="AA20" s="67">
        <f t="shared" si="7"/>
        <v>11</v>
      </c>
    </row>
    <row r="21" spans="1:27" x14ac:dyDescent="0.3">
      <c r="A21" s="63" t="s">
        <v>1318</v>
      </c>
      <c r="B21" s="64">
        <f>VLOOKUP($A21,'Return Data'!$B$7:$R$2843,3,0)</f>
        <v>44315</v>
      </c>
      <c r="C21" s="65">
        <f>VLOOKUP($A21,'Return Data'!$B$7:$R$2843,4,0)</f>
        <v>1067.8734999999999</v>
      </c>
      <c r="D21" s="65">
        <f>VLOOKUP($A21,'Return Data'!$B$7:$R$2843,5,0)</f>
        <v>2.9739</v>
      </c>
      <c r="E21" s="66">
        <f t="shared" si="0"/>
        <v>30</v>
      </c>
      <c r="F21" s="65">
        <f>VLOOKUP($A21,'Return Data'!$B$7:$R$2843,6,0)</f>
        <v>2.9676</v>
      </c>
      <c r="G21" s="66">
        <f t="shared" si="1"/>
        <v>30</v>
      </c>
      <c r="H21" s="65">
        <f>VLOOKUP($A21,'Return Data'!$B$7:$R$2843,7,0)</f>
        <v>2.9586999999999999</v>
      </c>
      <c r="I21" s="66">
        <f t="shared" si="2"/>
        <v>29</v>
      </c>
      <c r="J21" s="65">
        <f>VLOOKUP($A21,'Return Data'!$B$7:$R$2843,8,0)</f>
        <v>2.9643000000000002</v>
      </c>
      <c r="K21" s="66">
        <f t="shared" si="3"/>
        <v>30</v>
      </c>
      <c r="L21" s="65">
        <f>VLOOKUP($A21,'Return Data'!$B$7:$R$2843,9,0)</f>
        <v>2.9390000000000001</v>
      </c>
      <c r="M21" s="66">
        <f t="shared" si="4"/>
        <v>30</v>
      </c>
      <c r="N21" s="65">
        <f>VLOOKUP($A21,'Return Data'!$B$7:$R$2843,10,0)</f>
        <v>2.9157999999999999</v>
      </c>
      <c r="O21" s="66">
        <f t="shared" si="5"/>
        <v>28</v>
      </c>
      <c r="P21" s="65">
        <f>VLOOKUP($A21,'Return Data'!$B$7:$R$2843,11,0)</f>
        <v>2.8658999999999999</v>
      </c>
      <c r="Q21" s="66">
        <f t="shared" si="8"/>
        <v>28</v>
      </c>
      <c r="R21" s="65">
        <f>VLOOKUP($A21,'Return Data'!$B$7:$R$2843,12,0)</f>
        <v>2.8967999999999998</v>
      </c>
      <c r="S21" s="66">
        <f t="shared" si="9"/>
        <v>28</v>
      </c>
      <c r="T21" s="65">
        <f>VLOOKUP($A21,'Return Data'!$B$7:$R$2843,13,0)</f>
        <v>2.9009999999999998</v>
      </c>
      <c r="U21" s="66">
        <f t="shared" si="10"/>
        <v>26</v>
      </c>
      <c r="V21" s="65"/>
      <c r="W21" s="66"/>
      <c r="X21" s="65"/>
      <c r="Y21" s="66"/>
      <c r="Z21" s="65">
        <f>VLOOKUP($A21,'Return Data'!$B$7:$R$2843,16,0)</f>
        <v>3.6928000000000001</v>
      </c>
      <c r="AA21" s="67">
        <f t="shared" si="7"/>
        <v>22</v>
      </c>
    </row>
    <row r="22" spans="1:27" x14ac:dyDescent="0.3">
      <c r="A22" s="63" t="s">
        <v>1320</v>
      </c>
      <c r="B22" s="64">
        <f>VLOOKUP($A22,'Return Data'!$B$7:$R$2843,3,0)</f>
        <v>44315</v>
      </c>
      <c r="C22" s="65">
        <f>VLOOKUP($A22,'Return Data'!$B$7:$R$2843,4,0)</f>
        <v>1042.1886</v>
      </c>
      <c r="D22" s="65">
        <f>VLOOKUP($A22,'Return Data'!$B$7:$R$2843,5,0)</f>
        <v>3.0752000000000002</v>
      </c>
      <c r="E22" s="66">
        <f t="shared" si="0"/>
        <v>10</v>
      </c>
      <c r="F22" s="65">
        <f>VLOOKUP($A22,'Return Data'!$B$7:$R$2843,6,0)</f>
        <v>3.0651999999999999</v>
      </c>
      <c r="G22" s="66">
        <f t="shared" si="1"/>
        <v>12</v>
      </c>
      <c r="H22" s="65">
        <f>VLOOKUP($A22,'Return Data'!$B$7:$R$2843,7,0)</f>
        <v>3.0632999999999999</v>
      </c>
      <c r="I22" s="66">
        <f t="shared" si="2"/>
        <v>11</v>
      </c>
      <c r="J22" s="65">
        <f>VLOOKUP($A22,'Return Data'!$B$7:$R$2843,8,0)</f>
        <v>3.0577999999999999</v>
      </c>
      <c r="K22" s="66">
        <f t="shared" si="3"/>
        <v>13</v>
      </c>
      <c r="L22" s="65">
        <f>VLOOKUP($A22,'Return Data'!$B$7:$R$2843,9,0)</f>
        <v>3.0491999999999999</v>
      </c>
      <c r="M22" s="66">
        <f t="shared" si="4"/>
        <v>11</v>
      </c>
      <c r="N22" s="65">
        <f>VLOOKUP($A22,'Return Data'!$B$7:$R$2843,10,0)</f>
        <v>3.0057</v>
      </c>
      <c r="O22" s="66">
        <f t="shared" si="5"/>
        <v>12</v>
      </c>
      <c r="P22" s="65">
        <f>VLOOKUP($A22,'Return Data'!$B$7:$R$2843,11,0)</f>
        <v>2.9527000000000001</v>
      </c>
      <c r="Q22" s="66">
        <f t="shared" si="8"/>
        <v>11</v>
      </c>
      <c r="R22" s="65">
        <f>VLOOKUP($A22,'Return Data'!$B$7:$R$2843,12,0)</f>
        <v>2.9771000000000001</v>
      </c>
      <c r="S22" s="66">
        <f>RANK(R22,R$8:R$37,0)</f>
        <v>12</v>
      </c>
      <c r="T22" s="65"/>
      <c r="U22" s="66"/>
      <c r="V22" s="65"/>
      <c r="W22" s="66"/>
      <c r="X22" s="65"/>
      <c r="Y22" s="66"/>
      <c r="Z22" s="65">
        <f>VLOOKUP($A22,'Return Data'!$B$7:$R$2843,16,0)</f>
        <v>3.2124999999999999</v>
      </c>
      <c r="AA22" s="67">
        <f t="shared" si="7"/>
        <v>30</v>
      </c>
    </row>
    <row r="23" spans="1:27" x14ac:dyDescent="0.3">
      <c r="A23" s="63" t="s">
        <v>1322</v>
      </c>
      <c r="B23" s="64">
        <f>VLOOKUP($A23,'Return Data'!$B$7:$R$2843,3,0)</f>
        <v>44315</v>
      </c>
      <c r="C23" s="65">
        <f>VLOOKUP($A23,'Return Data'!$B$7:$R$2843,4,0)</f>
        <v>1051.4946</v>
      </c>
      <c r="D23" s="65">
        <f>VLOOKUP($A23,'Return Data'!$B$7:$R$2843,5,0)</f>
        <v>2.9750999999999999</v>
      </c>
      <c r="E23" s="66">
        <f t="shared" si="0"/>
        <v>29</v>
      </c>
      <c r="F23" s="65">
        <f>VLOOKUP($A23,'Return Data'!$B$7:$R$2843,6,0)</f>
        <v>3.0242</v>
      </c>
      <c r="G23" s="66">
        <f t="shared" si="1"/>
        <v>25</v>
      </c>
      <c r="H23" s="65">
        <f>VLOOKUP($A23,'Return Data'!$B$7:$R$2843,7,0)</f>
        <v>2.9929000000000001</v>
      </c>
      <c r="I23" s="66">
        <f t="shared" si="2"/>
        <v>26</v>
      </c>
      <c r="J23" s="65">
        <f>VLOOKUP($A23,'Return Data'!$B$7:$R$2843,8,0)</f>
        <v>2.9931999999999999</v>
      </c>
      <c r="K23" s="66">
        <f t="shared" si="3"/>
        <v>27</v>
      </c>
      <c r="L23" s="65">
        <f>VLOOKUP($A23,'Return Data'!$B$7:$R$2843,9,0)</f>
        <v>2.9468000000000001</v>
      </c>
      <c r="M23" s="66">
        <f t="shared" si="4"/>
        <v>29</v>
      </c>
      <c r="N23" s="65">
        <f>VLOOKUP($A23,'Return Data'!$B$7:$R$2843,10,0)</f>
        <v>2.8944999999999999</v>
      </c>
      <c r="O23" s="66">
        <f t="shared" si="5"/>
        <v>30</v>
      </c>
      <c r="P23" s="65">
        <f>VLOOKUP($A23,'Return Data'!$B$7:$R$2843,11,0)</f>
        <v>2.8494999999999999</v>
      </c>
      <c r="Q23" s="66">
        <f t="shared" si="8"/>
        <v>30</v>
      </c>
      <c r="R23" s="65">
        <f>VLOOKUP($A23,'Return Data'!$B$7:$R$2843,12,0)</f>
        <v>2.8837000000000002</v>
      </c>
      <c r="S23" s="66">
        <f t="shared" si="9"/>
        <v>30</v>
      </c>
      <c r="T23" s="65">
        <f>VLOOKUP($A23,'Return Data'!$B$7:$R$2843,13,0)</f>
        <v>2.9024000000000001</v>
      </c>
      <c r="U23" s="66">
        <f t="shared" si="10"/>
        <v>25</v>
      </c>
      <c r="V23" s="65"/>
      <c r="W23" s="66"/>
      <c r="X23" s="65"/>
      <c r="Y23" s="66"/>
      <c r="Z23" s="65">
        <f>VLOOKUP($A23,'Return Data'!$B$7:$R$2843,16,0)</f>
        <v>3.3696999999999999</v>
      </c>
      <c r="AA23" s="67">
        <f t="shared" si="7"/>
        <v>27</v>
      </c>
    </row>
    <row r="24" spans="1:27" x14ac:dyDescent="0.3">
      <c r="A24" s="63" t="s">
        <v>1324</v>
      </c>
      <c r="B24" s="64">
        <f>VLOOKUP($A24,'Return Data'!$B$7:$R$2843,3,0)</f>
        <v>44315</v>
      </c>
      <c r="C24" s="65">
        <f>VLOOKUP($A24,'Return Data'!$B$7:$R$2843,4,0)</f>
        <v>1047.6619000000001</v>
      </c>
      <c r="D24" s="65">
        <f>VLOOKUP($A24,'Return Data'!$B$7:$R$2843,5,0)</f>
        <v>3.0905</v>
      </c>
      <c r="E24" s="66">
        <f t="shared" si="0"/>
        <v>9</v>
      </c>
      <c r="F24" s="65">
        <f>VLOOKUP($A24,'Return Data'!$B$7:$R$2843,6,0)</f>
        <v>3.0829</v>
      </c>
      <c r="G24" s="66">
        <f t="shared" si="1"/>
        <v>9</v>
      </c>
      <c r="H24" s="65">
        <f>VLOOKUP($A24,'Return Data'!$B$7:$R$2843,7,0)</f>
        <v>3.6966000000000001</v>
      </c>
      <c r="I24" s="66">
        <f t="shared" si="2"/>
        <v>1</v>
      </c>
      <c r="J24" s="65">
        <f>VLOOKUP($A24,'Return Data'!$B$7:$R$2843,8,0)</f>
        <v>3.3929999999999998</v>
      </c>
      <c r="K24" s="66">
        <f t="shared" si="3"/>
        <v>1</v>
      </c>
      <c r="L24" s="65">
        <f>VLOOKUP($A24,'Return Data'!$B$7:$R$2843,9,0)</f>
        <v>3.2149999999999999</v>
      </c>
      <c r="M24" s="66">
        <f t="shared" si="4"/>
        <v>1</v>
      </c>
      <c r="N24" s="65">
        <f>VLOOKUP($A24,'Return Data'!$B$7:$R$2843,10,0)</f>
        <v>3.0960999999999999</v>
      </c>
      <c r="O24" s="66">
        <f t="shared" si="5"/>
        <v>1</v>
      </c>
      <c r="P24" s="65">
        <f>VLOOKUP($A24,'Return Data'!$B$7:$R$2843,11,0)</f>
        <v>3.0150999999999999</v>
      </c>
      <c r="Q24" s="66">
        <f t="shared" si="8"/>
        <v>1</v>
      </c>
      <c r="R24" s="65">
        <f>VLOOKUP($A24,'Return Data'!$B$7:$R$2843,12,0)</f>
        <v>3.0264000000000002</v>
      </c>
      <c r="S24" s="66">
        <f>RANK(R24,R$8:R$37,0)</f>
        <v>6</v>
      </c>
      <c r="T24" s="65"/>
      <c r="U24" s="66"/>
      <c r="V24" s="65"/>
      <c r="W24" s="66"/>
      <c r="X24" s="65"/>
      <c r="Y24" s="66"/>
      <c r="Z24" s="65">
        <f>VLOOKUP($A24,'Return Data'!$B$7:$R$2843,16,0)</f>
        <v>3.3683000000000001</v>
      </c>
      <c r="AA24" s="67">
        <f t="shared" si="7"/>
        <v>28</v>
      </c>
    </row>
    <row r="25" spans="1:27" x14ac:dyDescent="0.3">
      <c r="A25" s="63" t="s">
        <v>1326</v>
      </c>
      <c r="B25" s="64">
        <f>VLOOKUP($A25,'Return Data'!$B$7:$R$2843,3,0)</f>
        <v>44315</v>
      </c>
      <c r="C25" s="65">
        <f>VLOOKUP($A25,'Return Data'!$B$7:$R$2843,4,0)</f>
        <v>1098.7644</v>
      </c>
      <c r="D25" s="65">
        <f>VLOOKUP($A25,'Return Data'!$B$7:$R$2843,5,0)</f>
        <v>3.0331999999999999</v>
      </c>
      <c r="E25" s="66">
        <f t="shared" si="0"/>
        <v>24</v>
      </c>
      <c r="F25" s="65">
        <f>VLOOKUP($A25,'Return Data'!$B$7:$R$2843,6,0)</f>
        <v>3.0226000000000002</v>
      </c>
      <c r="G25" s="66">
        <f t="shared" si="1"/>
        <v>26</v>
      </c>
      <c r="H25" s="65">
        <f>VLOOKUP($A25,'Return Data'!$B$7:$R$2843,7,0)</f>
        <v>3.0019</v>
      </c>
      <c r="I25" s="66">
        <f t="shared" si="2"/>
        <v>24</v>
      </c>
      <c r="J25" s="65">
        <f>VLOOKUP($A25,'Return Data'!$B$7:$R$2843,8,0)</f>
        <v>3.0011999999999999</v>
      </c>
      <c r="K25" s="66">
        <f t="shared" si="3"/>
        <v>26</v>
      </c>
      <c r="L25" s="65">
        <f>VLOOKUP($A25,'Return Data'!$B$7:$R$2843,9,0)</f>
        <v>2.9939</v>
      </c>
      <c r="M25" s="66">
        <f t="shared" si="4"/>
        <v>24</v>
      </c>
      <c r="N25" s="65">
        <f>VLOOKUP($A25,'Return Data'!$B$7:$R$2843,10,0)</f>
        <v>2.9531000000000001</v>
      </c>
      <c r="O25" s="66">
        <f t="shared" si="5"/>
        <v>25</v>
      </c>
      <c r="P25" s="65">
        <f>VLOOKUP($A25,'Return Data'!$B$7:$R$2843,11,0)</f>
        <v>2.9108000000000001</v>
      </c>
      <c r="Q25" s="66">
        <f t="shared" si="8"/>
        <v>21</v>
      </c>
      <c r="R25" s="65">
        <f>VLOOKUP($A25,'Return Data'!$B$7:$R$2843,12,0)</f>
        <v>2.9434</v>
      </c>
      <c r="S25" s="66">
        <f t="shared" si="9"/>
        <v>21</v>
      </c>
      <c r="T25" s="65">
        <f>VLOOKUP($A25,'Return Data'!$B$7:$R$2843,13,0)</f>
        <v>2.9432</v>
      </c>
      <c r="U25" s="66">
        <f t="shared" si="10"/>
        <v>17</v>
      </c>
      <c r="V25" s="65"/>
      <c r="W25" s="66"/>
      <c r="X25" s="65"/>
      <c r="Y25" s="66"/>
      <c r="Z25" s="65">
        <f>VLOOKUP($A25,'Return Data'!$B$7:$R$2843,16,0)</f>
        <v>4.2031000000000001</v>
      </c>
      <c r="AA25" s="67">
        <f t="shared" si="7"/>
        <v>10</v>
      </c>
    </row>
    <row r="26" spans="1:27" x14ac:dyDescent="0.3">
      <c r="A26" s="63" t="s">
        <v>1328</v>
      </c>
      <c r="B26" s="64">
        <f>VLOOKUP($A26,'Return Data'!$B$7:$R$2843,3,0)</f>
        <v>44315</v>
      </c>
      <c r="C26" s="65">
        <f>VLOOKUP($A26,'Return Data'!$B$7:$R$2843,4,0)</f>
        <v>2554.6990000000001</v>
      </c>
      <c r="D26" s="65">
        <f>VLOOKUP($A26,'Return Data'!$B$7:$R$2843,5,0)</f>
        <v>3.0529999999999999</v>
      </c>
      <c r="E26" s="66">
        <f t="shared" si="0"/>
        <v>17</v>
      </c>
      <c r="F26" s="65">
        <f>VLOOKUP($A26,'Return Data'!$B$7:$R$2843,6,0)</f>
        <v>3.0472000000000001</v>
      </c>
      <c r="G26" s="66">
        <f t="shared" si="1"/>
        <v>18</v>
      </c>
      <c r="H26" s="65">
        <f>VLOOKUP($A26,'Return Data'!$B$7:$R$2843,7,0)</f>
        <v>3.0394999999999999</v>
      </c>
      <c r="I26" s="66">
        <f t="shared" si="2"/>
        <v>13</v>
      </c>
      <c r="J26" s="65">
        <f>VLOOKUP($A26,'Return Data'!$B$7:$R$2843,8,0)</f>
        <v>3.0375999999999999</v>
      </c>
      <c r="K26" s="66">
        <f t="shared" si="3"/>
        <v>15</v>
      </c>
      <c r="L26" s="65">
        <f>VLOOKUP($A26,'Return Data'!$B$7:$R$2843,9,0)</f>
        <v>3.0209000000000001</v>
      </c>
      <c r="M26" s="66">
        <f t="shared" si="4"/>
        <v>15</v>
      </c>
      <c r="N26" s="65">
        <f>VLOOKUP($A26,'Return Data'!$B$7:$R$2843,10,0)</f>
        <v>2.9868000000000001</v>
      </c>
      <c r="O26" s="66">
        <f t="shared" si="5"/>
        <v>16</v>
      </c>
      <c r="P26" s="65">
        <f>VLOOKUP($A26,'Return Data'!$B$7:$R$2843,11,0)</f>
        <v>2.9209999999999998</v>
      </c>
      <c r="Q26" s="66">
        <f t="shared" si="8"/>
        <v>19</v>
      </c>
      <c r="R26" s="65">
        <f>VLOOKUP($A26,'Return Data'!$B$7:$R$2843,12,0)</f>
        <v>2.9525000000000001</v>
      </c>
      <c r="S26" s="66">
        <f t="shared" si="9"/>
        <v>18</v>
      </c>
      <c r="T26" s="65">
        <f>VLOOKUP($A26,'Return Data'!$B$7:$R$2843,13,0)</f>
        <v>2.9563000000000001</v>
      </c>
      <c r="U26" s="66">
        <f t="shared" si="10"/>
        <v>15</v>
      </c>
      <c r="V26" s="65">
        <f>VLOOKUP($A26,'Return Data'!$B$7:$R$2843,17,0)</f>
        <v>3.6063999999999998</v>
      </c>
      <c r="W26" s="66">
        <f t="shared" ref="W26:W36" si="11">RANK(V26,V$8:V$37,0)</f>
        <v>5</v>
      </c>
      <c r="X26" s="65">
        <f>VLOOKUP($A26,'Return Data'!$B$7:$R$2843,14,0)</f>
        <v>4.2297000000000002</v>
      </c>
      <c r="Y26" s="66">
        <f t="shared" ref="Y26:Y36" si="12">RANK(X26,X$8:X$37,0)</f>
        <v>4</v>
      </c>
      <c r="Z26" s="65">
        <f>VLOOKUP($A26,'Return Data'!$B$7:$R$2843,16,0)</f>
        <v>6.7157</v>
      </c>
      <c r="AA26" s="67">
        <f t="shared" si="7"/>
        <v>1</v>
      </c>
    </row>
    <row r="27" spans="1:27" x14ac:dyDescent="0.3">
      <c r="A27" s="63" t="s">
        <v>1330</v>
      </c>
      <c r="B27" s="64">
        <f>VLOOKUP($A27,'Return Data'!$B$7:$R$2843,3,0)</f>
        <v>44315</v>
      </c>
      <c r="C27" s="65">
        <f>VLOOKUP($A27,'Return Data'!$B$7:$R$2843,4,0)</f>
        <v>1066.7137</v>
      </c>
      <c r="D27" s="65">
        <f>VLOOKUP($A27,'Return Data'!$B$7:$R$2843,5,0)</f>
        <v>3.0592999999999999</v>
      </c>
      <c r="E27" s="66">
        <f t="shared" si="0"/>
        <v>16</v>
      </c>
      <c r="F27" s="65">
        <f>VLOOKUP($A27,'Return Data'!$B$7:$R$2843,6,0)</f>
        <v>3.0507</v>
      </c>
      <c r="G27" s="66">
        <f t="shared" si="1"/>
        <v>16</v>
      </c>
      <c r="H27" s="65">
        <f>VLOOKUP($A27,'Return Data'!$B$7:$R$2843,7,0)</f>
        <v>3.0137999999999998</v>
      </c>
      <c r="I27" s="66">
        <f t="shared" si="2"/>
        <v>23</v>
      </c>
      <c r="J27" s="65">
        <f>VLOOKUP($A27,'Return Data'!$B$7:$R$2843,8,0)</f>
        <v>2.9925999999999999</v>
      </c>
      <c r="K27" s="66">
        <f t="shared" si="3"/>
        <v>28</v>
      </c>
      <c r="L27" s="65">
        <f>VLOOKUP($A27,'Return Data'!$B$7:$R$2843,9,0)</f>
        <v>2.9910000000000001</v>
      </c>
      <c r="M27" s="66">
        <f t="shared" si="4"/>
        <v>25</v>
      </c>
      <c r="N27" s="65">
        <f>VLOOKUP($A27,'Return Data'!$B$7:$R$2843,10,0)</f>
        <v>2.9487000000000001</v>
      </c>
      <c r="O27" s="66">
        <f t="shared" si="5"/>
        <v>26</v>
      </c>
      <c r="P27" s="65">
        <f>VLOOKUP($A27,'Return Data'!$B$7:$R$2843,11,0)</f>
        <v>2.8834</v>
      </c>
      <c r="Q27" s="66">
        <f t="shared" si="8"/>
        <v>26</v>
      </c>
      <c r="R27" s="65">
        <f>VLOOKUP($A27,'Return Data'!$B$7:$R$2843,12,0)</f>
        <v>2.9131</v>
      </c>
      <c r="S27" s="66">
        <f t="shared" si="9"/>
        <v>26</v>
      </c>
      <c r="T27" s="65">
        <f>VLOOKUP($A27,'Return Data'!$B$7:$R$2843,13,0)</f>
        <v>2.9144999999999999</v>
      </c>
      <c r="U27" s="66">
        <f t="shared" si="10"/>
        <v>24</v>
      </c>
      <c r="V27" s="65"/>
      <c r="W27" s="66"/>
      <c r="X27" s="65"/>
      <c r="Y27" s="66"/>
      <c r="Z27" s="65">
        <f>VLOOKUP($A27,'Return Data'!$B$7:$R$2843,16,0)</f>
        <v>3.6554000000000002</v>
      </c>
      <c r="AA27" s="67">
        <f t="shared" si="7"/>
        <v>24</v>
      </c>
    </row>
    <row r="28" spans="1:27" x14ac:dyDescent="0.3">
      <c r="A28" s="63" t="s">
        <v>1332</v>
      </c>
      <c r="B28" s="64">
        <f>VLOOKUP($A28,'Return Data'!$B$7:$R$2843,3,0)</f>
        <v>44315</v>
      </c>
      <c r="C28" s="65">
        <f>VLOOKUP($A28,'Return Data'!$B$7:$R$2843,4,0)</f>
        <v>1065.6532</v>
      </c>
      <c r="D28" s="65">
        <f>VLOOKUP($A28,'Return Data'!$B$7:$R$2843,5,0)</f>
        <v>3.0691999999999999</v>
      </c>
      <c r="E28" s="66">
        <f t="shared" si="0"/>
        <v>13</v>
      </c>
      <c r="F28" s="65">
        <f>VLOOKUP($A28,'Return Data'!$B$7:$R$2843,6,0)</f>
        <v>3.4432</v>
      </c>
      <c r="G28" s="66">
        <f t="shared" si="1"/>
        <v>1</v>
      </c>
      <c r="H28" s="65">
        <f>VLOOKUP($A28,'Return Data'!$B$7:$R$2843,7,0)</f>
        <v>3.1976</v>
      </c>
      <c r="I28" s="66">
        <f t="shared" si="2"/>
        <v>2</v>
      </c>
      <c r="J28" s="65">
        <f>VLOOKUP($A28,'Return Data'!$B$7:$R$2843,8,0)</f>
        <v>3.1448999999999998</v>
      </c>
      <c r="K28" s="66">
        <f t="shared" si="3"/>
        <v>2</v>
      </c>
      <c r="L28" s="65">
        <f>VLOOKUP($A28,'Return Data'!$B$7:$R$2843,9,0)</f>
        <v>3.1040000000000001</v>
      </c>
      <c r="M28" s="66">
        <f t="shared" si="4"/>
        <v>4</v>
      </c>
      <c r="N28" s="65">
        <f>VLOOKUP($A28,'Return Data'!$B$7:$R$2843,10,0)</f>
        <v>3.0108000000000001</v>
      </c>
      <c r="O28" s="66">
        <f t="shared" si="5"/>
        <v>9</v>
      </c>
      <c r="P28" s="65">
        <f>VLOOKUP($A28,'Return Data'!$B$7:$R$2843,11,0)</f>
        <v>2.9500999999999999</v>
      </c>
      <c r="Q28" s="66">
        <f t="shared" si="8"/>
        <v>12</v>
      </c>
      <c r="R28" s="65">
        <f>VLOOKUP($A28,'Return Data'!$B$7:$R$2843,12,0)</f>
        <v>2.9914000000000001</v>
      </c>
      <c r="S28" s="66">
        <f t="shared" si="9"/>
        <v>11</v>
      </c>
      <c r="T28" s="65">
        <f>VLOOKUP($A28,'Return Data'!$B$7:$R$2843,13,0)</f>
        <v>3.0015999999999998</v>
      </c>
      <c r="U28" s="66">
        <f t="shared" si="10"/>
        <v>9</v>
      </c>
      <c r="V28" s="65"/>
      <c r="W28" s="66"/>
      <c r="X28" s="65"/>
      <c r="Y28" s="66"/>
      <c r="Z28" s="65">
        <f>VLOOKUP($A28,'Return Data'!$B$7:$R$2843,16,0)</f>
        <v>3.6581000000000001</v>
      </c>
      <c r="AA28" s="67">
        <f t="shared" si="7"/>
        <v>23</v>
      </c>
    </row>
    <row r="29" spans="1:27" x14ac:dyDescent="0.3">
      <c r="A29" s="63" t="s">
        <v>1334</v>
      </c>
      <c r="B29" s="64">
        <f>VLOOKUP($A29,'Return Data'!$B$7:$R$2843,3,0)</f>
        <v>44315</v>
      </c>
      <c r="C29" s="65">
        <f>VLOOKUP($A29,'Return Data'!$B$7:$R$2843,4,0)</f>
        <v>1055.2837</v>
      </c>
      <c r="D29" s="65">
        <f>VLOOKUP($A29,'Return Data'!$B$7:$R$2843,5,0)</f>
        <v>3.1374</v>
      </c>
      <c r="E29" s="66">
        <f t="shared" si="0"/>
        <v>3</v>
      </c>
      <c r="F29" s="65">
        <f>VLOOKUP($A29,'Return Data'!$B$7:$R$2843,6,0)</f>
        <v>3.1183000000000001</v>
      </c>
      <c r="G29" s="66">
        <f t="shared" si="1"/>
        <v>3</v>
      </c>
      <c r="H29" s="65">
        <f>VLOOKUP($A29,'Return Data'!$B$7:$R$2843,7,0)</f>
        <v>3.0787</v>
      </c>
      <c r="I29" s="66">
        <f t="shared" si="2"/>
        <v>9</v>
      </c>
      <c r="J29" s="65">
        <f>VLOOKUP($A29,'Return Data'!$B$7:$R$2843,8,0)</f>
        <v>3.0861999999999998</v>
      </c>
      <c r="K29" s="66">
        <f t="shared" si="3"/>
        <v>8</v>
      </c>
      <c r="L29" s="65">
        <f>VLOOKUP($A29,'Return Data'!$B$7:$R$2843,9,0)</f>
        <v>3.0705</v>
      </c>
      <c r="M29" s="66">
        <f t="shared" si="4"/>
        <v>6</v>
      </c>
      <c r="N29" s="65">
        <f>VLOOKUP($A29,'Return Data'!$B$7:$R$2843,10,0)</f>
        <v>3.0421</v>
      </c>
      <c r="O29" s="66">
        <f t="shared" si="5"/>
        <v>7</v>
      </c>
      <c r="P29" s="65">
        <f>VLOOKUP($A29,'Return Data'!$B$7:$R$2843,11,0)</f>
        <v>2.9969000000000001</v>
      </c>
      <c r="Q29" s="66">
        <f t="shared" si="8"/>
        <v>6</v>
      </c>
      <c r="R29" s="65">
        <f>VLOOKUP($A29,'Return Data'!$B$7:$R$2843,12,0)</f>
        <v>3.0341999999999998</v>
      </c>
      <c r="S29" s="66">
        <f t="shared" si="9"/>
        <v>3</v>
      </c>
      <c r="T29" s="65">
        <f>VLOOKUP($A29,'Return Data'!$B$7:$R$2843,13,0)</f>
        <v>3.0541999999999998</v>
      </c>
      <c r="U29" s="66">
        <f t="shared" ref="U29" si="13">RANK(T29,T$8:T$37,0)</f>
        <v>3</v>
      </c>
      <c r="V29" s="65"/>
      <c r="W29" s="66"/>
      <c r="X29" s="65"/>
      <c r="Y29" s="66"/>
      <c r="Z29" s="65">
        <f>VLOOKUP($A29,'Return Data'!$B$7:$R$2843,16,0)</f>
        <v>3.5565000000000002</v>
      </c>
      <c r="AA29" s="67">
        <f t="shared" si="7"/>
        <v>25</v>
      </c>
    </row>
    <row r="30" spans="1:27" x14ac:dyDescent="0.3">
      <c r="A30" s="63" t="s">
        <v>1336</v>
      </c>
      <c r="B30" s="64">
        <f>VLOOKUP($A30,'Return Data'!$B$7:$R$2843,3,0)</f>
        <v>44315</v>
      </c>
      <c r="C30" s="65">
        <f>VLOOKUP($A30,'Return Data'!$B$7:$R$2843,4,0)</f>
        <v>110.4926</v>
      </c>
      <c r="D30" s="65">
        <f>VLOOKUP($A30,'Return Data'!$B$7:$R$2843,5,0)</f>
        <v>3.0394000000000001</v>
      </c>
      <c r="E30" s="66">
        <f t="shared" si="0"/>
        <v>21</v>
      </c>
      <c r="F30" s="65">
        <f>VLOOKUP($A30,'Return Data'!$B$7:$R$2843,6,0)</f>
        <v>3.0398999999999998</v>
      </c>
      <c r="G30" s="66">
        <f t="shared" si="1"/>
        <v>20</v>
      </c>
      <c r="H30" s="65">
        <f>VLOOKUP($A30,'Return Data'!$B$7:$R$2843,7,0)</f>
        <v>3.0314000000000001</v>
      </c>
      <c r="I30" s="66">
        <f t="shared" si="2"/>
        <v>18</v>
      </c>
      <c r="J30" s="65">
        <f>VLOOKUP($A30,'Return Data'!$B$7:$R$2843,8,0)</f>
        <v>3.0331999999999999</v>
      </c>
      <c r="K30" s="66">
        <f t="shared" si="3"/>
        <v>16</v>
      </c>
      <c r="L30" s="65">
        <f>VLOOKUP($A30,'Return Data'!$B$7:$R$2843,9,0)</f>
        <v>3.0181</v>
      </c>
      <c r="M30" s="66">
        <f t="shared" si="4"/>
        <v>17</v>
      </c>
      <c r="N30" s="65">
        <f>VLOOKUP($A30,'Return Data'!$B$7:$R$2843,10,0)</f>
        <v>2.9685999999999999</v>
      </c>
      <c r="O30" s="66">
        <f t="shared" si="5"/>
        <v>19</v>
      </c>
      <c r="P30" s="65">
        <f>VLOOKUP($A30,'Return Data'!$B$7:$R$2843,11,0)</f>
        <v>2.9310999999999998</v>
      </c>
      <c r="Q30" s="66">
        <f t="shared" si="8"/>
        <v>16</v>
      </c>
      <c r="R30" s="65">
        <f>VLOOKUP($A30,'Return Data'!$B$7:$R$2843,12,0)</f>
        <v>2.9624999999999999</v>
      </c>
      <c r="S30" s="66">
        <f t="shared" si="9"/>
        <v>16</v>
      </c>
      <c r="T30" s="65">
        <f>VLOOKUP($A30,'Return Data'!$B$7:$R$2843,13,0)</f>
        <v>2.9765000000000001</v>
      </c>
      <c r="U30" s="66">
        <f t="shared" si="10"/>
        <v>12</v>
      </c>
      <c r="V30" s="65"/>
      <c r="W30" s="66"/>
      <c r="X30" s="65"/>
      <c r="Y30" s="66"/>
      <c r="Z30" s="65">
        <f>VLOOKUP($A30,'Return Data'!$B$7:$R$2843,16,0)</f>
        <v>4.3103999999999996</v>
      </c>
      <c r="AA30" s="67">
        <f t="shared" si="7"/>
        <v>9</v>
      </c>
    </row>
    <row r="31" spans="1:27" x14ac:dyDescent="0.3">
      <c r="A31" s="63" t="s">
        <v>1338</v>
      </c>
      <c r="B31" s="64">
        <f>VLOOKUP($A31,'Return Data'!$B$7:$R$2843,3,0)</f>
        <v>44315</v>
      </c>
      <c r="C31" s="65">
        <f>VLOOKUP($A31,'Return Data'!$B$7:$R$2843,4,0)</f>
        <v>1062.8154</v>
      </c>
      <c r="D31" s="65">
        <f>VLOOKUP($A31,'Return Data'!$B$7:$R$2843,5,0)</f>
        <v>3.177</v>
      </c>
      <c r="E31" s="66">
        <f t="shared" si="0"/>
        <v>1</v>
      </c>
      <c r="F31" s="65">
        <f>VLOOKUP($A31,'Return Data'!$B$7:$R$2843,6,0)</f>
        <v>3.1638000000000002</v>
      </c>
      <c r="G31" s="66">
        <f t="shared" si="1"/>
        <v>2</v>
      </c>
      <c r="H31" s="65">
        <f>VLOOKUP($A31,'Return Data'!$B$7:$R$2843,7,0)</f>
        <v>3.1389</v>
      </c>
      <c r="I31" s="66">
        <f t="shared" si="2"/>
        <v>3</v>
      </c>
      <c r="J31" s="65">
        <f>VLOOKUP($A31,'Return Data'!$B$7:$R$2843,8,0)</f>
        <v>3.1377999999999999</v>
      </c>
      <c r="K31" s="66">
        <f t="shared" si="3"/>
        <v>3</v>
      </c>
      <c r="L31" s="65">
        <f>VLOOKUP($A31,'Return Data'!$B$7:$R$2843,9,0)</f>
        <v>3.1284000000000001</v>
      </c>
      <c r="M31" s="66">
        <f t="shared" si="4"/>
        <v>2</v>
      </c>
      <c r="N31" s="65">
        <f>VLOOKUP($A31,'Return Data'!$B$7:$R$2843,10,0)</f>
        <v>3.0436000000000001</v>
      </c>
      <c r="O31" s="66">
        <f t="shared" si="5"/>
        <v>4</v>
      </c>
      <c r="P31" s="65">
        <f>VLOOKUP($A31,'Return Data'!$B$7:$R$2843,11,0)</f>
        <v>2.9912999999999998</v>
      </c>
      <c r="Q31" s="66">
        <f t="shared" si="8"/>
        <v>7</v>
      </c>
      <c r="R31" s="65">
        <f>VLOOKUP($A31,'Return Data'!$B$7:$R$2843,12,0)</f>
        <v>3.0122</v>
      </c>
      <c r="S31" s="66">
        <f t="shared" si="9"/>
        <v>8</v>
      </c>
      <c r="T31" s="65">
        <f>VLOOKUP($A31,'Return Data'!$B$7:$R$2843,13,0)</f>
        <v>3.0430000000000001</v>
      </c>
      <c r="U31" s="66">
        <f t="shared" si="10"/>
        <v>5</v>
      </c>
      <c r="V31" s="65"/>
      <c r="W31" s="66"/>
      <c r="X31" s="65"/>
      <c r="Y31" s="66"/>
      <c r="Z31" s="65">
        <f>VLOOKUP($A31,'Return Data'!$B$7:$R$2843,16,0)</f>
        <v>3.7063999999999999</v>
      </c>
      <c r="AA31" s="67">
        <f t="shared" si="7"/>
        <v>21</v>
      </c>
    </row>
    <row r="32" spans="1:27" x14ac:dyDescent="0.3">
      <c r="A32" s="63" t="s">
        <v>1340</v>
      </c>
      <c r="B32" s="64">
        <f>VLOOKUP($A32,'Return Data'!$B$7:$R$2843,3,0)</f>
        <v>44315</v>
      </c>
      <c r="C32" s="65">
        <f>VLOOKUP($A32,'Return Data'!$B$7:$R$2843,4,0)</f>
        <v>3327.3780999999999</v>
      </c>
      <c r="D32" s="65">
        <f>VLOOKUP($A32,'Return Data'!$B$7:$R$2843,5,0)</f>
        <v>3.097</v>
      </c>
      <c r="E32" s="66">
        <f t="shared" si="0"/>
        <v>8</v>
      </c>
      <c r="F32" s="65">
        <f>VLOOKUP($A32,'Return Data'!$B$7:$R$2843,6,0)</f>
        <v>3.0807000000000002</v>
      </c>
      <c r="G32" s="66">
        <f t="shared" si="1"/>
        <v>10</v>
      </c>
      <c r="H32" s="65">
        <f>VLOOKUP($A32,'Return Data'!$B$7:$R$2843,7,0)</f>
        <v>3.0684</v>
      </c>
      <c r="I32" s="66">
        <f t="shared" si="2"/>
        <v>10</v>
      </c>
      <c r="J32" s="65">
        <f>VLOOKUP($A32,'Return Data'!$B$7:$R$2843,8,0)</f>
        <v>3.0762999999999998</v>
      </c>
      <c r="K32" s="66">
        <f t="shared" si="3"/>
        <v>10</v>
      </c>
      <c r="L32" s="65">
        <f>VLOOKUP($A32,'Return Data'!$B$7:$R$2843,9,0)</f>
        <v>3.0607000000000002</v>
      </c>
      <c r="M32" s="66">
        <f t="shared" si="4"/>
        <v>10</v>
      </c>
      <c r="N32" s="65">
        <f>VLOOKUP($A32,'Return Data'!$B$7:$R$2843,10,0)</f>
        <v>2.9954999999999998</v>
      </c>
      <c r="O32" s="66">
        <f t="shared" si="5"/>
        <v>14</v>
      </c>
      <c r="P32" s="65">
        <f>VLOOKUP($A32,'Return Data'!$B$7:$R$2843,11,0)</f>
        <v>2.9346000000000001</v>
      </c>
      <c r="Q32" s="66">
        <f t="shared" si="8"/>
        <v>15</v>
      </c>
      <c r="R32" s="65">
        <f>VLOOKUP($A32,'Return Data'!$B$7:$R$2843,12,0)</f>
        <v>2.9670000000000001</v>
      </c>
      <c r="S32" s="66">
        <f t="shared" si="9"/>
        <v>15</v>
      </c>
      <c r="T32" s="65">
        <f>VLOOKUP($A32,'Return Data'!$B$7:$R$2843,13,0)</f>
        <v>2.9784000000000002</v>
      </c>
      <c r="U32" s="66">
        <f t="shared" si="10"/>
        <v>11</v>
      </c>
      <c r="V32" s="65">
        <f>VLOOKUP($A32,'Return Data'!$B$7:$R$2843,17,0)</f>
        <v>3.9177</v>
      </c>
      <c r="W32" s="66">
        <f t="shared" si="11"/>
        <v>2</v>
      </c>
      <c r="X32" s="65">
        <f>VLOOKUP($A32,'Return Data'!$B$7:$R$2843,14,0)</f>
        <v>4.6875</v>
      </c>
      <c r="Y32" s="66">
        <f t="shared" si="12"/>
        <v>2</v>
      </c>
      <c r="Z32" s="65">
        <f>VLOOKUP($A32,'Return Data'!$B$7:$R$2843,16,0)</f>
        <v>6.6738</v>
      </c>
      <c r="AA32" s="67">
        <f t="shared" si="7"/>
        <v>2</v>
      </c>
    </row>
    <row r="33" spans="1:27" x14ac:dyDescent="0.3">
      <c r="A33" s="63" t="s">
        <v>1342</v>
      </c>
      <c r="B33" s="64">
        <f>VLOOKUP($A33,'Return Data'!$B$7:$R$2843,3,0)</f>
        <v>44315</v>
      </c>
      <c r="C33" s="65">
        <f>VLOOKUP($A33,'Return Data'!$B$7:$R$2843,4,0)</f>
        <v>1094.6908000000001</v>
      </c>
      <c r="D33" s="65">
        <f>VLOOKUP($A33,'Return Data'!$B$7:$R$2843,5,0)</f>
        <v>3.0011000000000001</v>
      </c>
      <c r="E33" s="66">
        <f t="shared" si="0"/>
        <v>27</v>
      </c>
      <c r="F33" s="65">
        <f>VLOOKUP($A33,'Return Data'!$B$7:$R$2843,6,0)</f>
        <v>2.9815999999999998</v>
      </c>
      <c r="G33" s="66">
        <f t="shared" si="1"/>
        <v>27</v>
      </c>
      <c r="H33" s="65">
        <f>VLOOKUP($A33,'Return Data'!$B$7:$R$2843,7,0)</f>
        <v>2.9525000000000001</v>
      </c>
      <c r="I33" s="66">
        <f t="shared" si="2"/>
        <v>30</v>
      </c>
      <c r="J33" s="65">
        <f>VLOOKUP($A33,'Return Data'!$B$7:$R$2843,8,0)</f>
        <v>2.968</v>
      </c>
      <c r="K33" s="66">
        <f t="shared" si="3"/>
        <v>29</v>
      </c>
      <c r="L33" s="65">
        <f>VLOOKUP($A33,'Return Data'!$B$7:$R$2843,9,0)</f>
        <v>2.9784999999999999</v>
      </c>
      <c r="M33" s="66">
        <f t="shared" si="4"/>
        <v>27</v>
      </c>
      <c r="N33" s="65">
        <f>VLOOKUP($A33,'Return Data'!$B$7:$R$2843,10,0)</f>
        <v>2.9264999999999999</v>
      </c>
      <c r="O33" s="66">
        <f t="shared" si="5"/>
        <v>27</v>
      </c>
      <c r="P33" s="65">
        <f>VLOOKUP($A33,'Return Data'!$B$7:$R$2843,11,0)</f>
        <v>2.8795999999999999</v>
      </c>
      <c r="Q33" s="66">
        <f t="shared" si="8"/>
        <v>27</v>
      </c>
      <c r="R33" s="65">
        <f>VLOOKUP($A33,'Return Data'!$B$7:$R$2843,12,0)</f>
        <v>2.9121000000000001</v>
      </c>
      <c r="S33" s="66">
        <f t="shared" si="9"/>
        <v>27</v>
      </c>
      <c r="T33" s="65">
        <f>VLOOKUP($A33,'Return Data'!$B$7:$R$2843,13,0)</f>
        <v>2.9260999999999999</v>
      </c>
      <c r="U33" s="66">
        <f t="shared" si="10"/>
        <v>23</v>
      </c>
      <c r="V33" s="65"/>
      <c r="W33" s="66"/>
      <c r="X33" s="65"/>
      <c r="Y33" s="66"/>
      <c r="Z33" s="65">
        <f>VLOOKUP($A33,'Return Data'!$B$7:$R$2843,16,0)</f>
        <v>4.3761000000000001</v>
      </c>
      <c r="AA33" s="67">
        <f t="shared" si="7"/>
        <v>5</v>
      </c>
    </row>
    <row r="34" spans="1:27" x14ac:dyDescent="0.3">
      <c r="A34" s="63" t="s">
        <v>1344</v>
      </c>
      <c r="B34" s="64">
        <f>VLOOKUP($A34,'Return Data'!$B$7:$R$2843,3,0)</f>
        <v>44315</v>
      </c>
      <c r="C34" s="65">
        <f>VLOOKUP($A34,'Return Data'!$B$7:$R$2843,4,0)</f>
        <v>1086.1802</v>
      </c>
      <c r="D34" s="65">
        <f>VLOOKUP($A34,'Return Data'!$B$7:$R$2843,5,0)</f>
        <v>3.0649000000000002</v>
      </c>
      <c r="E34" s="66">
        <f t="shared" si="0"/>
        <v>14</v>
      </c>
      <c r="F34" s="65">
        <f>VLOOKUP($A34,'Return Data'!$B$7:$R$2843,6,0)</f>
        <v>3.0587</v>
      </c>
      <c r="G34" s="66">
        <f t="shared" si="1"/>
        <v>14</v>
      </c>
      <c r="H34" s="65">
        <f>VLOOKUP($A34,'Return Data'!$B$7:$R$2843,7,0)</f>
        <v>3.0333000000000001</v>
      </c>
      <c r="I34" s="66">
        <f t="shared" si="2"/>
        <v>17</v>
      </c>
      <c r="J34" s="65">
        <f>VLOOKUP($A34,'Return Data'!$B$7:$R$2843,8,0)</f>
        <v>3.0379999999999998</v>
      </c>
      <c r="K34" s="66">
        <f t="shared" si="3"/>
        <v>14</v>
      </c>
      <c r="L34" s="65">
        <f>VLOOKUP($A34,'Return Data'!$B$7:$R$2843,9,0)</f>
        <v>3.0118999999999998</v>
      </c>
      <c r="M34" s="66">
        <f t="shared" si="4"/>
        <v>20</v>
      </c>
      <c r="N34" s="65">
        <f>VLOOKUP($A34,'Return Data'!$B$7:$R$2843,10,0)</f>
        <v>2.9824000000000002</v>
      </c>
      <c r="O34" s="66">
        <f t="shared" si="5"/>
        <v>17</v>
      </c>
      <c r="P34" s="65">
        <f>VLOOKUP($A34,'Return Data'!$B$7:$R$2843,11,0)</f>
        <v>2.9354</v>
      </c>
      <c r="Q34" s="66">
        <f t="shared" si="8"/>
        <v>14</v>
      </c>
      <c r="R34" s="65">
        <f>VLOOKUP($A34,'Return Data'!$B$7:$R$2843,12,0)</f>
        <v>2.9704000000000002</v>
      </c>
      <c r="S34" s="66">
        <f t="shared" si="9"/>
        <v>14</v>
      </c>
      <c r="T34" s="65">
        <f>VLOOKUP($A34,'Return Data'!$B$7:$R$2843,13,0)</f>
        <v>2.9759000000000002</v>
      </c>
      <c r="U34" s="66">
        <f t="shared" si="10"/>
        <v>13</v>
      </c>
      <c r="V34" s="65"/>
      <c r="W34" s="66"/>
      <c r="X34" s="65"/>
      <c r="Y34" s="66"/>
      <c r="Z34" s="65">
        <f>VLOOKUP($A34,'Return Data'!$B$7:$R$2843,16,0)</f>
        <v>4.0118999999999998</v>
      </c>
      <c r="AA34" s="67">
        <f t="shared" si="7"/>
        <v>13</v>
      </c>
    </row>
    <row r="35" spans="1:27" x14ac:dyDescent="0.3">
      <c r="A35" s="63" t="s">
        <v>1346</v>
      </c>
      <c r="B35" s="64">
        <f>VLOOKUP($A35,'Return Data'!$B$7:$R$2843,3,0)</f>
        <v>44315</v>
      </c>
      <c r="C35" s="65">
        <f>VLOOKUP($A35,'Return Data'!$B$7:$R$2843,4,0)</f>
        <v>1084.1583000000001</v>
      </c>
      <c r="D35" s="65">
        <f>VLOOKUP($A35,'Return Data'!$B$7:$R$2843,5,0)</f>
        <v>3.0303</v>
      </c>
      <c r="E35" s="66">
        <f t="shared" si="0"/>
        <v>25</v>
      </c>
      <c r="F35" s="65">
        <f>VLOOKUP($A35,'Return Data'!$B$7:$R$2843,6,0)</f>
        <v>2.9689999999999999</v>
      </c>
      <c r="G35" s="66">
        <f t="shared" si="1"/>
        <v>29</v>
      </c>
      <c r="H35" s="65">
        <f>VLOOKUP($A35,'Return Data'!$B$7:$R$2843,7,0)</f>
        <v>2.9855</v>
      </c>
      <c r="I35" s="66">
        <f t="shared" si="2"/>
        <v>27</v>
      </c>
      <c r="J35" s="65">
        <f>VLOOKUP($A35,'Return Data'!$B$7:$R$2843,8,0)</f>
        <v>3.0044</v>
      </c>
      <c r="K35" s="66">
        <f t="shared" si="3"/>
        <v>25</v>
      </c>
      <c r="L35" s="65">
        <f>VLOOKUP($A35,'Return Data'!$B$7:$R$2843,9,0)</f>
        <v>2.9811999999999999</v>
      </c>
      <c r="M35" s="66">
        <f t="shared" si="4"/>
        <v>26</v>
      </c>
      <c r="N35" s="65">
        <f>VLOOKUP($A35,'Return Data'!$B$7:$R$2843,10,0)</f>
        <v>2.9554999999999998</v>
      </c>
      <c r="O35" s="66">
        <f t="shared" si="5"/>
        <v>23</v>
      </c>
      <c r="P35" s="65">
        <f>VLOOKUP($A35,'Return Data'!$B$7:$R$2843,11,0)</f>
        <v>2.9102000000000001</v>
      </c>
      <c r="Q35" s="66">
        <f t="shared" si="8"/>
        <v>22</v>
      </c>
      <c r="R35" s="65">
        <f>VLOOKUP($A35,'Return Data'!$B$7:$R$2843,12,0)</f>
        <v>2.9415</v>
      </c>
      <c r="S35" s="66">
        <f t="shared" si="9"/>
        <v>22</v>
      </c>
      <c r="T35" s="65">
        <f>VLOOKUP($A35,'Return Data'!$B$7:$R$2843,13,0)</f>
        <v>2.9365999999999999</v>
      </c>
      <c r="U35" s="66">
        <f t="shared" si="10"/>
        <v>19</v>
      </c>
      <c r="V35" s="65"/>
      <c r="W35" s="66"/>
      <c r="X35" s="65"/>
      <c r="Y35" s="66"/>
      <c r="Z35" s="65">
        <f>VLOOKUP($A35,'Return Data'!$B$7:$R$2843,16,0)</f>
        <v>3.9279000000000002</v>
      </c>
      <c r="AA35" s="67">
        <f t="shared" si="7"/>
        <v>16</v>
      </c>
    </row>
    <row r="36" spans="1:27" x14ac:dyDescent="0.3">
      <c r="A36" s="63" t="s">
        <v>1348</v>
      </c>
      <c r="B36" s="64">
        <f>VLOOKUP($A36,'Return Data'!$B$7:$R$2843,3,0)</f>
        <v>44315</v>
      </c>
      <c r="C36" s="65">
        <f>VLOOKUP($A36,'Return Data'!$B$7:$R$2843,4,0)</f>
        <v>2800.4074999999998</v>
      </c>
      <c r="D36" s="65">
        <f>VLOOKUP($A36,'Return Data'!$B$7:$R$2843,5,0)</f>
        <v>3.1101000000000001</v>
      </c>
      <c r="E36" s="66">
        <f t="shared" si="0"/>
        <v>7</v>
      </c>
      <c r="F36" s="65">
        <f>VLOOKUP($A36,'Return Data'!$B$7:$R$2843,6,0)</f>
        <v>3.0911</v>
      </c>
      <c r="G36" s="66">
        <f t="shared" si="1"/>
        <v>8</v>
      </c>
      <c r="H36" s="65">
        <f>VLOOKUP($A36,'Return Data'!$B$7:$R$2843,7,0)</f>
        <v>3.0847000000000002</v>
      </c>
      <c r="I36" s="66">
        <f t="shared" si="2"/>
        <v>6</v>
      </c>
      <c r="J36" s="65">
        <f>VLOOKUP($A36,'Return Data'!$B$7:$R$2843,8,0)</f>
        <v>3.0880999999999998</v>
      </c>
      <c r="K36" s="66">
        <f t="shared" si="3"/>
        <v>6</v>
      </c>
      <c r="L36" s="65">
        <f>VLOOKUP($A36,'Return Data'!$B$7:$R$2843,9,0)</f>
        <v>3.0350999999999999</v>
      </c>
      <c r="M36" s="66">
        <f t="shared" si="4"/>
        <v>12</v>
      </c>
      <c r="N36" s="65">
        <f>VLOOKUP($A36,'Return Data'!$B$7:$R$2843,10,0)</f>
        <v>3.0110999999999999</v>
      </c>
      <c r="O36" s="66">
        <f t="shared" si="5"/>
        <v>8</v>
      </c>
      <c r="P36" s="65">
        <f>VLOOKUP($A36,'Return Data'!$B$7:$R$2843,11,0)</f>
        <v>2.9586000000000001</v>
      </c>
      <c r="Q36" s="66">
        <f t="shared" si="8"/>
        <v>9</v>
      </c>
      <c r="R36" s="65">
        <f>VLOOKUP($A36,'Return Data'!$B$7:$R$2843,12,0)</f>
        <v>3.0013999999999998</v>
      </c>
      <c r="S36" s="66">
        <f t="shared" si="9"/>
        <v>9</v>
      </c>
      <c r="T36" s="65">
        <f>VLOOKUP($A36,'Return Data'!$B$7:$R$2843,13,0)</f>
        <v>3.0110999999999999</v>
      </c>
      <c r="U36" s="66">
        <f t="shared" si="10"/>
        <v>8</v>
      </c>
      <c r="V36" s="65">
        <f>VLOOKUP($A36,'Return Data'!$B$7:$R$2843,17,0)</f>
        <v>3.9552999999999998</v>
      </c>
      <c r="W36" s="66">
        <f t="shared" si="11"/>
        <v>1</v>
      </c>
      <c r="X36" s="65">
        <f>VLOOKUP($A36,'Return Data'!$B$7:$R$2843,14,0)</f>
        <v>4.7359999999999998</v>
      </c>
      <c r="Y36" s="66">
        <f t="shared" si="12"/>
        <v>1</v>
      </c>
      <c r="Z36" s="65">
        <f>VLOOKUP($A36,'Return Data'!$B$7:$R$2843,16,0)</f>
        <v>6.0968</v>
      </c>
      <c r="AA36" s="67">
        <f t="shared" si="7"/>
        <v>3</v>
      </c>
    </row>
    <row r="37" spans="1:27" x14ac:dyDescent="0.3">
      <c r="A37" s="63" t="s">
        <v>1350</v>
      </c>
      <c r="B37" s="64">
        <f>VLOOKUP($A37,'Return Data'!$B$7:$R$2843,3,0)</f>
        <v>44315</v>
      </c>
      <c r="C37" s="65">
        <f>VLOOKUP($A37,'Return Data'!$B$7:$R$2843,4,0)</f>
        <v>1060.5791999999999</v>
      </c>
      <c r="D37" s="65">
        <f>VLOOKUP($A37,'Return Data'!$B$7:$R$2843,5,0)</f>
        <v>2.9771999999999998</v>
      </c>
      <c r="E37" s="66">
        <f t="shared" si="0"/>
        <v>28</v>
      </c>
      <c r="F37" s="65">
        <f>VLOOKUP($A37,'Return Data'!$B$7:$R$2843,6,0)</f>
        <v>2.9775999999999998</v>
      </c>
      <c r="G37" s="66">
        <f t="shared" si="1"/>
        <v>28</v>
      </c>
      <c r="H37" s="65">
        <f>VLOOKUP($A37,'Return Data'!$B$7:$R$2843,7,0)</f>
        <v>2.9658000000000002</v>
      </c>
      <c r="I37" s="66">
        <f t="shared" si="2"/>
        <v>28</v>
      </c>
      <c r="J37" s="65">
        <f>VLOOKUP($A37,'Return Data'!$B$7:$R$2843,8,0)</f>
        <v>3.0068999999999999</v>
      </c>
      <c r="K37" s="66">
        <f t="shared" si="3"/>
        <v>24</v>
      </c>
      <c r="L37" s="65">
        <f>VLOOKUP($A37,'Return Data'!$B$7:$R$2843,9,0)</f>
        <v>2.9599000000000002</v>
      </c>
      <c r="M37" s="66">
        <f t="shared" si="4"/>
        <v>28</v>
      </c>
      <c r="N37" s="65">
        <f>VLOOKUP($A37,'Return Data'!$B$7:$R$2843,10,0)</f>
        <v>2.9054000000000002</v>
      </c>
      <c r="O37" s="66">
        <f t="shared" si="5"/>
        <v>29</v>
      </c>
      <c r="P37" s="65">
        <f>VLOOKUP($A37,'Return Data'!$B$7:$R$2843,11,0)</f>
        <v>2.8506999999999998</v>
      </c>
      <c r="Q37" s="66">
        <f t="shared" si="8"/>
        <v>29</v>
      </c>
      <c r="R37" s="65">
        <f>VLOOKUP($A37,'Return Data'!$B$7:$R$2843,12,0)</f>
        <v>2.8866000000000001</v>
      </c>
      <c r="S37" s="66">
        <f t="shared" si="9"/>
        <v>29</v>
      </c>
      <c r="T37" s="65">
        <f>VLOOKUP($A37,'Return Data'!$B$7:$R$2843,13,0)</f>
        <v>2.8717999999999999</v>
      </c>
      <c r="U37" s="66">
        <f t="shared" si="10"/>
        <v>27</v>
      </c>
      <c r="V37" s="65"/>
      <c r="W37" s="66"/>
      <c r="X37" s="65"/>
      <c r="Y37" s="66"/>
      <c r="Z37" s="65">
        <f>VLOOKUP($A37,'Return Data'!$B$7:$R$2843,16,0)</f>
        <v>3.5522999999999998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3.0624966666666662</v>
      </c>
      <c r="E39" s="74"/>
      <c r="F39" s="75">
        <f>AVERAGE(F8:F37)</f>
        <v>3.0673633333333332</v>
      </c>
      <c r="G39" s="74"/>
      <c r="H39" s="75">
        <f>AVERAGE(H8:H37)</f>
        <v>3.0635299999999996</v>
      </c>
      <c r="I39" s="74"/>
      <c r="J39" s="75">
        <f>AVERAGE(J8:J37)</f>
        <v>3.0565799999999999</v>
      </c>
      <c r="K39" s="74"/>
      <c r="L39" s="75">
        <f>AVERAGE(L8:L37)</f>
        <v>3.033503333333333</v>
      </c>
      <c r="M39" s="74"/>
      <c r="N39" s="75">
        <f>AVERAGE(N8:N37)</f>
        <v>2.9884399999999998</v>
      </c>
      <c r="O39" s="74"/>
      <c r="P39" s="75">
        <f>AVERAGE(P8:P37)</f>
        <v>2.937746666666667</v>
      </c>
      <c r="Q39" s="74"/>
      <c r="R39" s="75">
        <f>AVERAGE(R8:R37)</f>
        <v>2.9707500000000002</v>
      </c>
      <c r="S39" s="74"/>
      <c r="T39" s="75">
        <f>AVERAGE(T8:T37)</f>
        <v>2.9742407407407399</v>
      </c>
      <c r="U39" s="74"/>
      <c r="V39" s="75">
        <f>AVERAGE(V8:V37)</f>
        <v>3.84734</v>
      </c>
      <c r="W39" s="74"/>
      <c r="X39" s="75">
        <f>AVERAGE(X8:X37)</f>
        <v>4.5735999999999999</v>
      </c>
      <c r="Y39" s="74"/>
      <c r="Z39" s="75">
        <f>AVERAGE(Z8:Z37)</f>
        <v>4.1975000000000007</v>
      </c>
      <c r="AA39" s="76"/>
    </row>
    <row r="40" spans="1:27" x14ac:dyDescent="0.3">
      <c r="A40" s="73" t="s">
        <v>28</v>
      </c>
      <c r="B40" s="74"/>
      <c r="C40" s="74"/>
      <c r="D40" s="75">
        <f>MIN(D8:D37)</f>
        <v>2.9739</v>
      </c>
      <c r="E40" s="74"/>
      <c r="F40" s="75">
        <f>MIN(F8:F37)</f>
        <v>2.9676</v>
      </c>
      <c r="G40" s="74"/>
      <c r="H40" s="75">
        <f>MIN(H8:H37)</f>
        <v>2.9525000000000001</v>
      </c>
      <c r="I40" s="74"/>
      <c r="J40" s="75">
        <f>MIN(J8:J37)</f>
        <v>2.9643000000000002</v>
      </c>
      <c r="K40" s="74"/>
      <c r="L40" s="75">
        <f>MIN(L8:L37)</f>
        <v>2.9390000000000001</v>
      </c>
      <c r="M40" s="74"/>
      <c r="N40" s="75">
        <f>MIN(N8:N37)</f>
        <v>2.8944999999999999</v>
      </c>
      <c r="O40" s="74"/>
      <c r="P40" s="75">
        <f>MIN(P8:P37)</f>
        <v>2.8494999999999999</v>
      </c>
      <c r="Q40" s="74"/>
      <c r="R40" s="75">
        <f>MIN(R8:R37)</f>
        <v>2.8837000000000002</v>
      </c>
      <c r="S40" s="74"/>
      <c r="T40" s="75">
        <f>MIN(T8:T37)</f>
        <v>2.8717999999999999</v>
      </c>
      <c r="U40" s="74"/>
      <c r="V40" s="75">
        <f>MIN(V8:V37)</f>
        <v>3.6063999999999998</v>
      </c>
      <c r="W40" s="74"/>
      <c r="X40" s="75">
        <f>MIN(X8:X37)</f>
        <v>4.2297000000000002</v>
      </c>
      <c r="Y40" s="74"/>
      <c r="Z40" s="75">
        <f>MIN(Z8:Z37)</f>
        <v>3.2124999999999999</v>
      </c>
      <c r="AA40" s="76"/>
    </row>
    <row r="41" spans="1:27" ht="15" thickBot="1" x14ac:dyDescent="0.35">
      <c r="A41" s="77" t="s">
        <v>29</v>
      </c>
      <c r="B41" s="78"/>
      <c r="C41" s="78"/>
      <c r="D41" s="79">
        <f>MAX(D8:D37)</f>
        <v>3.177</v>
      </c>
      <c r="E41" s="78"/>
      <c r="F41" s="79">
        <f>MAX(F8:F37)</f>
        <v>3.4432</v>
      </c>
      <c r="G41" s="78"/>
      <c r="H41" s="79">
        <f>MAX(H8:H37)</f>
        <v>3.6966000000000001</v>
      </c>
      <c r="I41" s="78"/>
      <c r="J41" s="79">
        <f>MAX(J8:J37)</f>
        <v>3.3929999999999998</v>
      </c>
      <c r="K41" s="78"/>
      <c r="L41" s="79">
        <f>MAX(L8:L37)</f>
        <v>3.2149999999999999</v>
      </c>
      <c r="M41" s="78"/>
      <c r="N41" s="79">
        <f>MAX(N8:N37)</f>
        <v>3.0960999999999999</v>
      </c>
      <c r="O41" s="78"/>
      <c r="P41" s="79">
        <f>MAX(P8:P37)</f>
        <v>3.0150999999999999</v>
      </c>
      <c r="Q41" s="78"/>
      <c r="R41" s="79">
        <f>MAX(R8:R37)</f>
        <v>3.0701999999999998</v>
      </c>
      <c r="S41" s="78"/>
      <c r="T41" s="79">
        <f>MAX(T8:T37)</f>
        <v>3.1006999999999998</v>
      </c>
      <c r="U41" s="78"/>
      <c r="V41" s="79">
        <f>MAX(V8:V37)</f>
        <v>3.9552999999999998</v>
      </c>
      <c r="W41" s="78"/>
      <c r="X41" s="79">
        <f>MAX(X8:X37)</f>
        <v>4.7359999999999998</v>
      </c>
      <c r="Y41" s="78"/>
      <c r="Z41" s="79">
        <f>MAX(Z8:Z37)</f>
        <v>6.7157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1596</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1021</v>
      </c>
      <c r="B8" s="64">
        <f>VLOOKUP($A8,'Return Data'!$B$7:$R$2843,3,0)</f>
        <v>44315</v>
      </c>
      <c r="C8" s="65">
        <f>VLOOKUP($A8,'Return Data'!$B$7:$R$2843,4,0)</f>
        <v>554.81010000000003</v>
      </c>
      <c r="D8" s="65">
        <f>VLOOKUP($A8,'Return Data'!$B$7:$R$2843,5,0)</f>
        <v>7.0538999999999996</v>
      </c>
      <c r="E8" s="66">
        <f t="shared" ref="E8:E33" si="0">RANK(D8,D$8:D$33,0)</f>
        <v>8</v>
      </c>
      <c r="F8" s="65">
        <f>VLOOKUP($A8,'Return Data'!$B$7:$R$2843,6,0)</f>
        <v>8.3102999999999998</v>
      </c>
      <c r="G8" s="66">
        <f t="shared" ref="G8:G33" si="1">RANK(F8,F$8:F$33,0)</f>
        <v>9</v>
      </c>
      <c r="H8" s="65">
        <f>VLOOKUP($A8,'Return Data'!$B$7:$R$2843,7,0)</f>
        <v>9.5492000000000008</v>
      </c>
      <c r="I8" s="66">
        <f t="shared" ref="I8:I33" si="2">RANK(H8,H$8:H$33,0)</f>
        <v>2</v>
      </c>
      <c r="J8" s="65">
        <f>VLOOKUP($A8,'Return Data'!$B$7:$R$2843,8,0)</f>
        <v>7.4363999999999999</v>
      </c>
      <c r="K8" s="66">
        <f t="shared" ref="K8:K33" si="3">RANK(J8,J$8:J$33,0)</f>
        <v>6</v>
      </c>
      <c r="L8" s="65">
        <f>VLOOKUP($A8,'Return Data'!$B$7:$R$2843,9,0)</f>
        <v>6.7236000000000002</v>
      </c>
      <c r="M8" s="66">
        <f t="shared" ref="M8:M33" si="4">RANK(L8,L$8:L$33,0)</f>
        <v>5</v>
      </c>
      <c r="N8" s="65">
        <f>VLOOKUP($A8,'Return Data'!$B$7:$R$2843,10,0)</f>
        <v>5.0640999999999998</v>
      </c>
      <c r="O8" s="66">
        <f t="shared" ref="O8:O33" si="5">RANK(N8,N$8:N$33,0)</f>
        <v>7</v>
      </c>
      <c r="P8" s="65">
        <f>VLOOKUP($A8,'Return Data'!$B$7:$R$2843,11,0)</f>
        <v>4.5891000000000002</v>
      </c>
      <c r="Q8" s="66">
        <f t="shared" ref="Q8:Q33" si="6">RANK(P8,P$8:P$33,0)</f>
        <v>8</v>
      </c>
      <c r="R8" s="65">
        <f>VLOOKUP($A8,'Return Data'!$B$7:$R$2843,12,0)</f>
        <v>5.5308000000000002</v>
      </c>
      <c r="S8" s="66">
        <f t="shared" ref="S8:S33" si="7">RANK(R8,R$8:R$33,0)</f>
        <v>5</v>
      </c>
      <c r="T8" s="65">
        <f>VLOOKUP($A8,'Return Data'!$B$7:$R$2843,13,0)</f>
        <v>7.7667999999999999</v>
      </c>
      <c r="U8" s="66">
        <f t="shared" ref="U8:U33" si="8">RANK(T8,T$8:T$33,0)</f>
        <v>9</v>
      </c>
      <c r="V8" s="65">
        <f>VLOOKUP($A8,'Return Data'!$B$7:$R$2843,17,0)</f>
        <v>8.0557999999999996</v>
      </c>
      <c r="W8" s="66">
        <f t="shared" ref="W8:W31" si="9">RANK(V8,V$8:V$33,0)</f>
        <v>1</v>
      </c>
      <c r="X8" s="65">
        <f>VLOOKUP($A8,'Return Data'!$B$7:$R$2843,14,0)</f>
        <v>8.2342999999999993</v>
      </c>
      <c r="Y8" s="66">
        <f t="shared" ref="Y8:Y31" si="10">RANK(X8,X$8:X$33,0)</f>
        <v>2</v>
      </c>
      <c r="Z8" s="65">
        <f>VLOOKUP($A8,'Return Data'!$B$7:$R$2843,16,0)</f>
        <v>8.6754999999999995</v>
      </c>
      <c r="AA8" s="67">
        <f t="shared" ref="AA8:AA33" si="11">RANK(Z8,Z$8:Z$33,0)</f>
        <v>1</v>
      </c>
    </row>
    <row r="9" spans="1:27" x14ac:dyDescent="0.3">
      <c r="A9" s="63" t="s">
        <v>1022</v>
      </c>
      <c r="B9" s="64">
        <f>VLOOKUP($A9,'Return Data'!$B$7:$R$2843,3,0)</f>
        <v>44315</v>
      </c>
      <c r="C9" s="65">
        <f>VLOOKUP($A9,'Return Data'!$B$7:$R$2843,4,0)</f>
        <v>2493.4738000000002</v>
      </c>
      <c r="D9" s="65">
        <f>VLOOKUP($A9,'Return Data'!$B$7:$R$2843,5,0)</f>
        <v>5.9542999999999999</v>
      </c>
      <c r="E9" s="66">
        <f t="shared" si="0"/>
        <v>10</v>
      </c>
      <c r="F9" s="65">
        <f>VLOOKUP($A9,'Return Data'!$B$7:$R$2843,6,0)</f>
        <v>6.7984</v>
      </c>
      <c r="G9" s="66">
        <f t="shared" si="1"/>
        <v>17</v>
      </c>
      <c r="H9" s="65">
        <f>VLOOKUP($A9,'Return Data'!$B$7:$R$2843,7,0)</f>
        <v>7.9336000000000002</v>
      </c>
      <c r="I9" s="66">
        <f t="shared" si="2"/>
        <v>12</v>
      </c>
      <c r="J9" s="65">
        <f>VLOOKUP($A9,'Return Data'!$B$7:$R$2843,8,0)</f>
        <v>6.4283000000000001</v>
      </c>
      <c r="K9" s="66">
        <f t="shared" si="3"/>
        <v>16</v>
      </c>
      <c r="L9" s="65">
        <f>VLOOKUP($A9,'Return Data'!$B$7:$R$2843,9,0)</f>
        <v>5.8917000000000002</v>
      </c>
      <c r="M9" s="66">
        <f t="shared" si="4"/>
        <v>10</v>
      </c>
      <c r="N9" s="65">
        <f>VLOOKUP($A9,'Return Data'!$B$7:$R$2843,10,0)</f>
        <v>4.7450999999999999</v>
      </c>
      <c r="O9" s="66">
        <f t="shared" si="5"/>
        <v>11</v>
      </c>
      <c r="P9" s="65">
        <f>VLOOKUP($A9,'Return Data'!$B$7:$R$2843,11,0)</f>
        <v>4.2784000000000004</v>
      </c>
      <c r="Q9" s="66">
        <f t="shared" si="6"/>
        <v>12</v>
      </c>
      <c r="R9" s="65">
        <f>VLOOKUP($A9,'Return Data'!$B$7:$R$2843,12,0)</f>
        <v>4.8227000000000002</v>
      </c>
      <c r="S9" s="66">
        <f t="shared" si="7"/>
        <v>13</v>
      </c>
      <c r="T9" s="65">
        <f>VLOOKUP($A9,'Return Data'!$B$7:$R$2843,13,0)</f>
        <v>6.8872</v>
      </c>
      <c r="U9" s="66">
        <f t="shared" si="8"/>
        <v>12</v>
      </c>
      <c r="V9" s="65">
        <f>VLOOKUP($A9,'Return Data'!$B$7:$R$2843,17,0)</f>
        <v>7.5582000000000003</v>
      </c>
      <c r="W9" s="66">
        <f t="shared" si="9"/>
        <v>5</v>
      </c>
      <c r="X9" s="65">
        <f>VLOOKUP($A9,'Return Data'!$B$7:$R$2843,14,0)</f>
        <v>7.8430999999999997</v>
      </c>
      <c r="Y9" s="66">
        <f t="shared" si="10"/>
        <v>5</v>
      </c>
      <c r="Z9" s="65">
        <f>VLOOKUP($A9,'Return Data'!$B$7:$R$2843,16,0)</f>
        <v>8.3582999999999998</v>
      </c>
      <c r="AA9" s="67">
        <f t="shared" si="11"/>
        <v>4</v>
      </c>
    </row>
    <row r="10" spans="1:27" x14ac:dyDescent="0.3">
      <c r="A10" s="63" t="s">
        <v>1025</v>
      </c>
      <c r="B10" s="64">
        <f>VLOOKUP($A10,'Return Data'!$B$7:$R$2843,3,0)</f>
        <v>44315</v>
      </c>
      <c r="C10" s="65">
        <f>VLOOKUP($A10,'Return Data'!$B$7:$R$2843,4,0)</f>
        <v>1600.4067</v>
      </c>
      <c r="D10" s="65">
        <f>VLOOKUP($A10,'Return Data'!$B$7:$R$2843,5,0)</f>
        <v>4.3498000000000001</v>
      </c>
      <c r="E10" s="66">
        <f t="shared" si="0"/>
        <v>17</v>
      </c>
      <c r="F10" s="65">
        <f>VLOOKUP($A10,'Return Data'!$B$7:$R$2843,6,0)</f>
        <v>4.9692999999999996</v>
      </c>
      <c r="G10" s="66">
        <f t="shared" si="1"/>
        <v>23</v>
      </c>
      <c r="H10" s="65">
        <f>VLOOKUP($A10,'Return Data'!$B$7:$R$2843,7,0)</f>
        <v>5.4486999999999997</v>
      </c>
      <c r="I10" s="66">
        <f t="shared" si="2"/>
        <v>24</v>
      </c>
      <c r="J10" s="65">
        <f>VLOOKUP($A10,'Return Data'!$B$7:$R$2843,8,0)</f>
        <v>4.9653</v>
      </c>
      <c r="K10" s="66">
        <f t="shared" si="3"/>
        <v>24</v>
      </c>
      <c r="L10" s="65">
        <f>VLOOKUP($A10,'Return Data'!$B$7:$R$2843,9,0)</f>
        <v>9.0740999999999996</v>
      </c>
      <c r="M10" s="66">
        <f t="shared" si="4"/>
        <v>2</v>
      </c>
      <c r="N10" s="65">
        <f>VLOOKUP($A10,'Return Data'!$B$7:$R$2843,10,0)</f>
        <v>6.7735000000000003</v>
      </c>
      <c r="O10" s="66">
        <f t="shared" si="5"/>
        <v>2</v>
      </c>
      <c r="P10" s="65">
        <f>VLOOKUP($A10,'Return Data'!$B$7:$R$2843,11,0)</f>
        <v>9.9985999999999997</v>
      </c>
      <c r="Q10" s="66">
        <f t="shared" si="6"/>
        <v>2</v>
      </c>
      <c r="R10" s="65">
        <f>VLOOKUP($A10,'Return Data'!$B$7:$R$2843,12,0)</f>
        <v>9.6654</v>
      </c>
      <c r="S10" s="66">
        <f t="shared" si="7"/>
        <v>2</v>
      </c>
      <c r="T10" s="65">
        <f>VLOOKUP($A10,'Return Data'!$B$7:$R$2843,13,0)</f>
        <v>27.842500000000001</v>
      </c>
      <c r="U10" s="66">
        <f t="shared" si="8"/>
        <v>1</v>
      </c>
      <c r="V10" s="65">
        <f>VLOOKUP($A10,'Return Data'!$B$7:$R$2843,17,0)</f>
        <v>-14.961499999999999</v>
      </c>
      <c r="W10" s="66">
        <f t="shared" si="9"/>
        <v>25</v>
      </c>
      <c r="X10" s="65">
        <f>VLOOKUP($A10,'Return Data'!$B$7:$R$2843,14,0)</f>
        <v>-8.2612000000000005</v>
      </c>
      <c r="Y10" s="66">
        <f t="shared" si="10"/>
        <v>25</v>
      </c>
      <c r="Z10" s="65">
        <f>VLOOKUP($A10,'Return Data'!$B$7:$R$2843,16,0)</f>
        <v>2.4918999999999998</v>
      </c>
      <c r="AA10" s="67">
        <f t="shared" si="11"/>
        <v>25</v>
      </c>
    </row>
    <row r="11" spans="1:27" x14ac:dyDescent="0.3">
      <c r="A11" s="63" t="s">
        <v>1029</v>
      </c>
      <c r="B11" s="64">
        <f>VLOOKUP($A11,'Return Data'!$B$7:$R$2843,3,0)</f>
        <v>44315</v>
      </c>
      <c r="C11" s="65">
        <f>VLOOKUP($A11,'Return Data'!$B$7:$R$2843,4,0)</f>
        <v>33.8429</v>
      </c>
      <c r="D11" s="65">
        <f>VLOOKUP($A11,'Return Data'!$B$7:$R$2843,5,0)</f>
        <v>7.7668999999999997</v>
      </c>
      <c r="E11" s="66">
        <f t="shared" si="0"/>
        <v>7</v>
      </c>
      <c r="F11" s="65">
        <f>VLOOKUP($A11,'Return Data'!$B$7:$R$2843,6,0)</f>
        <v>11.0108</v>
      </c>
      <c r="G11" s="66">
        <f t="shared" si="1"/>
        <v>2</v>
      </c>
      <c r="H11" s="65">
        <f>VLOOKUP($A11,'Return Data'!$B$7:$R$2843,7,0)</f>
        <v>8.5187000000000008</v>
      </c>
      <c r="I11" s="66">
        <f t="shared" si="2"/>
        <v>7</v>
      </c>
      <c r="J11" s="65">
        <f>VLOOKUP($A11,'Return Data'!$B$7:$R$2843,8,0)</f>
        <v>7.1996000000000002</v>
      </c>
      <c r="K11" s="66">
        <f t="shared" si="3"/>
        <v>8</v>
      </c>
      <c r="L11" s="65">
        <f>VLOOKUP($A11,'Return Data'!$B$7:$R$2843,9,0)</f>
        <v>6.4589999999999996</v>
      </c>
      <c r="M11" s="66">
        <f t="shared" si="4"/>
        <v>7</v>
      </c>
      <c r="N11" s="65">
        <f>VLOOKUP($A11,'Return Data'!$B$7:$R$2843,10,0)</f>
        <v>5.3323</v>
      </c>
      <c r="O11" s="66">
        <f t="shared" si="5"/>
        <v>4</v>
      </c>
      <c r="P11" s="65">
        <f>VLOOKUP($A11,'Return Data'!$B$7:$R$2843,11,0)</f>
        <v>4.7051999999999996</v>
      </c>
      <c r="Q11" s="66">
        <f t="shared" si="6"/>
        <v>6</v>
      </c>
      <c r="R11" s="65">
        <f>VLOOKUP($A11,'Return Data'!$B$7:$R$2843,12,0)</f>
        <v>5.0758000000000001</v>
      </c>
      <c r="S11" s="66">
        <f t="shared" si="7"/>
        <v>10</v>
      </c>
      <c r="T11" s="65">
        <f>VLOOKUP($A11,'Return Data'!$B$7:$R$2843,13,0)</f>
        <v>6.9161000000000001</v>
      </c>
      <c r="U11" s="66">
        <f t="shared" si="8"/>
        <v>11</v>
      </c>
      <c r="V11" s="65">
        <f>VLOOKUP($A11,'Return Data'!$B$7:$R$2843,17,0)</f>
        <v>7.3556999999999997</v>
      </c>
      <c r="W11" s="66">
        <f t="shared" si="9"/>
        <v>7</v>
      </c>
      <c r="X11" s="65">
        <f>VLOOKUP($A11,'Return Data'!$B$7:$R$2843,14,0)</f>
        <v>7.6893000000000002</v>
      </c>
      <c r="Y11" s="66">
        <f t="shared" si="10"/>
        <v>7</v>
      </c>
      <c r="Z11" s="65">
        <f>VLOOKUP($A11,'Return Data'!$B$7:$R$2843,16,0)</f>
        <v>8.2760999999999996</v>
      </c>
      <c r="AA11" s="67">
        <f t="shared" si="11"/>
        <v>6</v>
      </c>
    </row>
    <row r="12" spans="1:27" x14ac:dyDescent="0.3">
      <c r="A12" s="63" t="s">
        <v>1030</v>
      </c>
      <c r="B12" s="64">
        <f>VLOOKUP($A12,'Return Data'!$B$7:$R$2843,3,0)</f>
        <v>44315</v>
      </c>
      <c r="C12" s="65">
        <f>VLOOKUP($A12,'Return Data'!$B$7:$R$2843,4,0)</f>
        <v>33.732900000000001</v>
      </c>
      <c r="D12" s="65">
        <f>VLOOKUP($A12,'Return Data'!$B$7:$R$2843,5,0)</f>
        <v>4.4368999999999996</v>
      </c>
      <c r="E12" s="66">
        <f t="shared" si="0"/>
        <v>16</v>
      </c>
      <c r="F12" s="65">
        <f>VLOOKUP($A12,'Return Data'!$B$7:$R$2843,6,0)</f>
        <v>6.8205999999999998</v>
      </c>
      <c r="G12" s="66">
        <f t="shared" si="1"/>
        <v>16</v>
      </c>
      <c r="H12" s="65">
        <f>VLOOKUP($A12,'Return Data'!$B$7:$R$2843,7,0)</f>
        <v>6.2678000000000003</v>
      </c>
      <c r="I12" s="66">
        <f t="shared" si="2"/>
        <v>21</v>
      </c>
      <c r="J12" s="65">
        <f>VLOOKUP($A12,'Return Data'!$B$7:$R$2843,8,0)</f>
        <v>5.6775000000000002</v>
      </c>
      <c r="K12" s="66">
        <f t="shared" si="3"/>
        <v>21</v>
      </c>
      <c r="L12" s="65">
        <f>VLOOKUP($A12,'Return Data'!$B$7:$R$2843,9,0)</f>
        <v>4.5414000000000003</v>
      </c>
      <c r="M12" s="66">
        <f t="shared" si="4"/>
        <v>24</v>
      </c>
      <c r="N12" s="65">
        <f>VLOOKUP($A12,'Return Data'!$B$7:$R$2843,10,0)</f>
        <v>4.0079000000000002</v>
      </c>
      <c r="O12" s="66">
        <f t="shared" si="5"/>
        <v>21</v>
      </c>
      <c r="P12" s="65">
        <f>VLOOKUP($A12,'Return Data'!$B$7:$R$2843,11,0)</f>
        <v>3.6095000000000002</v>
      </c>
      <c r="Q12" s="66">
        <f t="shared" si="6"/>
        <v>24</v>
      </c>
      <c r="R12" s="65">
        <f>VLOOKUP($A12,'Return Data'!$B$7:$R$2843,12,0)</f>
        <v>3.9100999999999999</v>
      </c>
      <c r="S12" s="66">
        <f t="shared" si="7"/>
        <v>24</v>
      </c>
      <c r="T12" s="65">
        <f>VLOOKUP($A12,'Return Data'!$B$7:$R$2843,13,0)</f>
        <v>5.6007999999999996</v>
      </c>
      <c r="U12" s="66">
        <f t="shared" si="8"/>
        <v>22</v>
      </c>
      <c r="V12" s="65">
        <f>VLOOKUP($A12,'Return Data'!$B$7:$R$2843,17,0)</f>
        <v>6.6098999999999997</v>
      </c>
      <c r="W12" s="66">
        <f t="shared" si="9"/>
        <v>13</v>
      </c>
      <c r="X12" s="65">
        <f>VLOOKUP($A12,'Return Data'!$B$7:$R$2843,14,0)</f>
        <v>7.0063000000000004</v>
      </c>
      <c r="Y12" s="66">
        <f t="shared" si="10"/>
        <v>13</v>
      </c>
      <c r="Z12" s="65">
        <f>VLOOKUP($A12,'Return Data'!$B$7:$R$2843,16,0)</f>
        <v>7.8806000000000003</v>
      </c>
      <c r="AA12" s="67">
        <f t="shared" si="11"/>
        <v>13</v>
      </c>
    </row>
    <row r="13" spans="1:27" x14ac:dyDescent="0.3">
      <c r="A13" s="63" t="s">
        <v>1032</v>
      </c>
      <c r="B13" s="64">
        <f>VLOOKUP($A13,'Return Data'!$B$7:$R$2843,3,0)</f>
        <v>44315</v>
      </c>
      <c r="C13" s="65">
        <f>VLOOKUP($A13,'Return Data'!$B$7:$R$2843,4,0)</f>
        <v>15.892899999999999</v>
      </c>
      <c r="D13" s="65">
        <f>VLOOKUP($A13,'Return Data'!$B$7:$R$2843,5,0)</f>
        <v>9.4185999999999996</v>
      </c>
      <c r="E13" s="66">
        <f t="shared" si="0"/>
        <v>5</v>
      </c>
      <c r="F13" s="65">
        <f>VLOOKUP($A13,'Return Data'!$B$7:$R$2843,6,0)</f>
        <v>10.3436</v>
      </c>
      <c r="G13" s="66">
        <f t="shared" si="1"/>
        <v>4</v>
      </c>
      <c r="H13" s="65">
        <f>VLOOKUP($A13,'Return Data'!$B$7:$R$2843,7,0)</f>
        <v>8.5114000000000001</v>
      </c>
      <c r="I13" s="66">
        <f t="shared" si="2"/>
        <v>8</v>
      </c>
      <c r="J13" s="65">
        <f>VLOOKUP($A13,'Return Data'!$B$7:$R$2843,8,0)</f>
        <v>7.3369999999999997</v>
      </c>
      <c r="K13" s="66">
        <f t="shared" si="3"/>
        <v>7</v>
      </c>
      <c r="L13" s="65">
        <f>VLOOKUP($A13,'Return Data'!$B$7:$R$2843,9,0)</f>
        <v>5.8201999999999998</v>
      </c>
      <c r="M13" s="66">
        <f t="shared" si="4"/>
        <v>12</v>
      </c>
      <c r="N13" s="65">
        <f>VLOOKUP($A13,'Return Data'!$B$7:$R$2843,10,0)</f>
        <v>4.8365</v>
      </c>
      <c r="O13" s="66">
        <f t="shared" si="5"/>
        <v>9</v>
      </c>
      <c r="P13" s="65">
        <f>VLOOKUP($A13,'Return Data'!$B$7:$R$2843,11,0)</f>
        <v>4.0303000000000004</v>
      </c>
      <c r="Q13" s="66">
        <f t="shared" si="6"/>
        <v>18</v>
      </c>
      <c r="R13" s="65">
        <f>VLOOKUP($A13,'Return Data'!$B$7:$R$2843,12,0)</f>
        <v>4.4531999999999998</v>
      </c>
      <c r="S13" s="66">
        <f t="shared" si="7"/>
        <v>18</v>
      </c>
      <c r="T13" s="65">
        <f>VLOOKUP($A13,'Return Data'!$B$7:$R$2843,13,0)</f>
        <v>6.1840999999999999</v>
      </c>
      <c r="U13" s="66">
        <f t="shared" si="8"/>
        <v>18</v>
      </c>
      <c r="V13" s="65">
        <f>VLOOKUP($A13,'Return Data'!$B$7:$R$2843,17,0)</f>
        <v>7.1887999999999996</v>
      </c>
      <c r="W13" s="66">
        <f t="shared" si="9"/>
        <v>9</v>
      </c>
      <c r="X13" s="65">
        <f>VLOOKUP($A13,'Return Data'!$B$7:$R$2843,14,0)</f>
        <v>7.5528000000000004</v>
      </c>
      <c r="Y13" s="66">
        <f t="shared" si="10"/>
        <v>8</v>
      </c>
      <c r="Z13" s="65">
        <f>VLOOKUP($A13,'Return Data'!$B$7:$R$2843,16,0)</f>
        <v>7.8341000000000003</v>
      </c>
      <c r="AA13" s="67">
        <f t="shared" si="11"/>
        <v>14</v>
      </c>
    </row>
    <row r="14" spans="1:27" x14ac:dyDescent="0.3">
      <c r="A14" s="63" t="s">
        <v>1951</v>
      </c>
      <c r="B14" s="64">
        <f>VLOOKUP($A14,'Return Data'!$B$7:$R$2843,3,0)</f>
        <v>44315</v>
      </c>
      <c r="C14" s="65">
        <f>VLOOKUP($A14,'Return Data'!$B$7:$R$2843,4,0)</f>
        <v>24.1206</v>
      </c>
      <c r="D14" s="65">
        <f>VLOOKUP($A14,'Return Data'!$B$7:$R$2843,5,0)</f>
        <v>16.653099999999998</v>
      </c>
      <c r="E14" s="66">
        <f t="shared" si="0"/>
        <v>1</v>
      </c>
      <c r="F14" s="65">
        <f>VLOOKUP($A14,'Return Data'!$B$7:$R$2843,6,0)</f>
        <v>21.677700000000002</v>
      </c>
      <c r="G14" s="66">
        <f t="shared" si="1"/>
        <v>1</v>
      </c>
      <c r="H14" s="65">
        <f>VLOOKUP($A14,'Return Data'!$B$7:$R$2843,7,0)</f>
        <v>14.937200000000001</v>
      </c>
      <c r="I14" s="66">
        <f t="shared" si="2"/>
        <v>1</v>
      </c>
      <c r="J14" s="65">
        <f>VLOOKUP($A14,'Return Data'!$B$7:$R$2843,8,0)</f>
        <v>15.406599999999999</v>
      </c>
      <c r="K14" s="66">
        <f t="shared" si="3"/>
        <v>1</v>
      </c>
      <c r="L14" s="65">
        <f>VLOOKUP($A14,'Return Data'!$B$7:$R$2843,9,0)</f>
        <v>15.0969</v>
      </c>
      <c r="M14" s="66">
        <f t="shared" si="4"/>
        <v>1</v>
      </c>
      <c r="N14" s="65">
        <f>VLOOKUP($A14,'Return Data'!$B$7:$R$2843,10,0)</f>
        <v>12.298</v>
      </c>
      <c r="O14" s="66">
        <f t="shared" si="5"/>
        <v>1</v>
      </c>
      <c r="P14" s="65">
        <f>VLOOKUP($A14,'Return Data'!$B$7:$R$2843,11,0)</f>
        <v>15.3315</v>
      </c>
      <c r="Q14" s="66">
        <f t="shared" si="6"/>
        <v>1</v>
      </c>
      <c r="R14" s="65">
        <f>VLOOKUP($A14,'Return Data'!$B$7:$R$2843,12,0)</f>
        <v>14.959899999999999</v>
      </c>
      <c r="S14" s="66">
        <f t="shared" si="7"/>
        <v>1</v>
      </c>
      <c r="T14" s="65">
        <f>VLOOKUP($A14,'Return Data'!$B$7:$R$2843,13,0)</f>
        <v>14.596399999999999</v>
      </c>
      <c r="U14" s="66">
        <f t="shared" si="8"/>
        <v>3</v>
      </c>
      <c r="V14" s="65">
        <f>VLOOKUP($A14,'Return Data'!$B$7:$R$2843,17,0)</f>
        <v>4.2388000000000003</v>
      </c>
      <c r="W14" s="66">
        <f t="shared" si="9"/>
        <v>19</v>
      </c>
      <c r="X14" s="65">
        <f>VLOOKUP($A14,'Return Data'!$B$7:$R$2843,14,0)</f>
        <v>5.8151000000000002</v>
      </c>
      <c r="Y14" s="66">
        <f t="shared" si="10"/>
        <v>17</v>
      </c>
      <c r="Z14" s="65">
        <f>VLOOKUP($A14,'Return Data'!$B$7:$R$2843,16,0)</f>
        <v>8.2774000000000001</v>
      </c>
      <c r="AA14" s="67">
        <f t="shared" si="11"/>
        <v>5</v>
      </c>
    </row>
    <row r="15" spans="1:27" x14ac:dyDescent="0.3">
      <c r="A15" s="63" t="s">
        <v>1039</v>
      </c>
      <c r="B15" s="64">
        <f>VLOOKUP($A15,'Return Data'!$B$7:$R$2843,3,0)</f>
        <v>44315</v>
      </c>
      <c r="C15" s="65">
        <f>VLOOKUP($A15,'Return Data'!$B$7:$R$2843,4,0)</f>
        <v>47.765500000000003</v>
      </c>
      <c r="D15" s="65">
        <f>VLOOKUP($A15,'Return Data'!$B$7:$R$2843,5,0)</f>
        <v>-0.84050000000000002</v>
      </c>
      <c r="E15" s="66">
        <f t="shared" si="0"/>
        <v>26</v>
      </c>
      <c r="F15" s="65">
        <f>VLOOKUP($A15,'Return Data'!$B$7:$R$2843,6,0)</f>
        <v>-0.30570000000000003</v>
      </c>
      <c r="G15" s="66">
        <f t="shared" si="1"/>
        <v>26</v>
      </c>
      <c r="H15" s="65">
        <f>VLOOKUP($A15,'Return Data'!$B$7:$R$2843,7,0)</f>
        <v>3.5611999999999999</v>
      </c>
      <c r="I15" s="66">
        <f t="shared" si="2"/>
        <v>25</v>
      </c>
      <c r="J15" s="65">
        <f>VLOOKUP($A15,'Return Data'!$B$7:$R$2843,8,0)</f>
        <v>3.6785999999999999</v>
      </c>
      <c r="K15" s="66">
        <f t="shared" si="3"/>
        <v>25</v>
      </c>
      <c r="L15" s="65">
        <f>VLOOKUP($A15,'Return Data'!$B$7:$R$2843,9,0)</f>
        <v>4.8132000000000001</v>
      </c>
      <c r="M15" s="66">
        <f t="shared" si="4"/>
        <v>22</v>
      </c>
      <c r="N15" s="65">
        <f>VLOOKUP($A15,'Return Data'!$B$7:$R$2843,10,0)</f>
        <v>3.5139</v>
      </c>
      <c r="O15" s="66">
        <f t="shared" si="5"/>
        <v>24</v>
      </c>
      <c r="P15" s="65">
        <f>VLOOKUP($A15,'Return Data'!$B$7:$R$2843,11,0)</f>
        <v>4.9043000000000001</v>
      </c>
      <c r="Q15" s="66">
        <f t="shared" si="6"/>
        <v>5</v>
      </c>
      <c r="R15" s="65">
        <f>VLOOKUP($A15,'Return Data'!$B$7:$R$2843,12,0)</f>
        <v>5.8141999999999996</v>
      </c>
      <c r="S15" s="66">
        <f t="shared" si="7"/>
        <v>4</v>
      </c>
      <c r="T15" s="65">
        <f>VLOOKUP($A15,'Return Data'!$B$7:$R$2843,13,0)</f>
        <v>8.3307000000000002</v>
      </c>
      <c r="U15" s="66">
        <f t="shared" si="8"/>
        <v>6</v>
      </c>
      <c r="V15" s="65">
        <f>VLOOKUP($A15,'Return Data'!$B$7:$R$2843,17,0)</f>
        <v>7.8686999999999996</v>
      </c>
      <c r="W15" s="66">
        <f t="shared" si="9"/>
        <v>3</v>
      </c>
      <c r="X15" s="65">
        <f>VLOOKUP($A15,'Return Data'!$B$7:$R$2843,14,0)</f>
        <v>7.9023000000000003</v>
      </c>
      <c r="Y15" s="66">
        <f t="shared" si="10"/>
        <v>3</v>
      </c>
      <c r="Z15" s="65">
        <f>VLOOKUP($A15,'Return Data'!$B$7:$R$2843,16,0)</f>
        <v>8.2647999999999993</v>
      </c>
      <c r="AA15" s="67">
        <f t="shared" si="11"/>
        <v>7</v>
      </c>
    </row>
    <row r="16" spans="1:27" x14ac:dyDescent="0.3">
      <c r="A16" s="63" t="s">
        <v>1041</v>
      </c>
      <c r="B16" s="64">
        <f>VLOOKUP($A16,'Return Data'!$B$7:$R$2843,3,0)</f>
        <v>44315</v>
      </c>
      <c r="C16" s="65">
        <f>VLOOKUP($A16,'Return Data'!$B$7:$R$2843,4,0)</f>
        <v>17.2972</v>
      </c>
      <c r="D16" s="65">
        <f>VLOOKUP($A16,'Return Data'!$B$7:$R$2843,5,0)</f>
        <v>8.2315000000000005</v>
      </c>
      <c r="E16" s="66">
        <f t="shared" si="0"/>
        <v>6</v>
      </c>
      <c r="F16" s="65">
        <f>VLOOKUP($A16,'Return Data'!$B$7:$R$2843,6,0)</f>
        <v>6.4745999999999997</v>
      </c>
      <c r="G16" s="66">
        <f t="shared" si="1"/>
        <v>18</v>
      </c>
      <c r="H16" s="65">
        <f>VLOOKUP($A16,'Return Data'!$B$7:$R$2843,7,0)</f>
        <v>7.9705000000000004</v>
      </c>
      <c r="I16" s="66">
        <f t="shared" si="2"/>
        <v>11</v>
      </c>
      <c r="J16" s="65">
        <f>VLOOKUP($A16,'Return Data'!$B$7:$R$2843,8,0)</f>
        <v>7.452</v>
      </c>
      <c r="K16" s="66">
        <f t="shared" si="3"/>
        <v>5</v>
      </c>
      <c r="L16" s="65">
        <f>VLOOKUP($A16,'Return Data'!$B$7:$R$2843,9,0)</f>
        <v>6.9020999999999999</v>
      </c>
      <c r="M16" s="66">
        <f t="shared" si="4"/>
        <v>4</v>
      </c>
      <c r="N16" s="65">
        <f>VLOOKUP($A16,'Return Data'!$B$7:$R$2843,10,0)</f>
        <v>5.1307999999999998</v>
      </c>
      <c r="O16" s="66">
        <f t="shared" si="5"/>
        <v>6</v>
      </c>
      <c r="P16" s="65">
        <f>VLOOKUP($A16,'Return Data'!$B$7:$R$2843,11,0)</f>
        <v>4.2058999999999997</v>
      </c>
      <c r="Q16" s="66">
        <f t="shared" si="6"/>
        <v>13</v>
      </c>
      <c r="R16" s="65">
        <f>VLOOKUP($A16,'Return Data'!$B$7:$R$2843,12,0)</f>
        <v>4.8678999999999997</v>
      </c>
      <c r="S16" s="66">
        <f t="shared" si="7"/>
        <v>12</v>
      </c>
      <c r="T16" s="65">
        <f>VLOOKUP($A16,'Return Data'!$B$7:$R$2843,13,0)</f>
        <v>3.8483999999999998</v>
      </c>
      <c r="U16" s="66">
        <f t="shared" si="8"/>
        <v>24</v>
      </c>
      <c r="V16" s="65">
        <f>VLOOKUP($A16,'Return Data'!$B$7:$R$2843,17,0)</f>
        <v>0.42209999999999998</v>
      </c>
      <c r="W16" s="66">
        <f t="shared" si="9"/>
        <v>22</v>
      </c>
      <c r="X16" s="65">
        <f>VLOOKUP($A16,'Return Data'!$B$7:$R$2843,14,0)</f>
        <v>2.887</v>
      </c>
      <c r="Y16" s="66">
        <f t="shared" si="10"/>
        <v>22</v>
      </c>
      <c r="Z16" s="65">
        <f>VLOOKUP($A16,'Return Data'!$B$7:$R$2843,16,0)</f>
        <v>6.5053000000000001</v>
      </c>
      <c r="AA16" s="67">
        <f t="shared" si="11"/>
        <v>22</v>
      </c>
    </row>
    <row r="17" spans="1:27" x14ac:dyDescent="0.3">
      <c r="A17" s="63" t="s">
        <v>1043</v>
      </c>
      <c r="B17" s="64">
        <f>VLOOKUP($A17,'Return Data'!$B$7:$R$2843,3,0)</f>
        <v>44315</v>
      </c>
      <c r="C17" s="65">
        <f>VLOOKUP($A17,'Return Data'!$B$7:$R$2843,4,0)</f>
        <v>421.37329999999997</v>
      </c>
      <c r="D17" s="65">
        <f>VLOOKUP($A17,'Return Data'!$B$7:$R$2843,5,0)</f>
        <v>6.5498000000000003</v>
      </c>
      <c r="E17" s="66">
        <f t="shared" si="0"/>
        <v>9</v>
      </c>
      <c r="F17" s="65">
        <f>VLOOKUP($A17,'Return Data'!$B$7:$R$2843,6,0)</f>
        <v>8.7318999999999996</v>
      </c>
      <c r="G17" s="66">
        <f t="shared" si="1"/>
        <v>8</v>
      </c>
      <c r="H17" s="65">
        <f>VLOOKUP($A17,'Return Data'!$B$7:$R$2843,7,0)</f>
        <v>8.6964000000000006</v>
      </c>
      <c r="I17" s="66">
        <f t="shared" si="2"/>
        <v>4</v>
      </c>
      <c r="J17" s="65">
        <f>VLOOKUP($A17,'Return Data'!$B$7:$R$2843,8,0)</f>
        <v>7.4570999999999996</v>
      </c>
      <c r="K17" s="66">
        <f t="shared" si="3"/>
        <v>4</v>
      </c>
      <c r="L17" s="65">
        <f>VLOOKUP($A17,'Return Data'!$B$7:$R$2843,9,0)</f>
        <v>4.1832000000000003</v>
      </c>
      <c r="M17" s="66">
        <f t="shared" si="4"/>
        <v>25</v>
      </c>
      <c r="N17" s="65">
        <f>VLOOKUP($A17,'Return Data'!$B$7:$R$2843,10,0)</f>
        <v>2.5607000000000002</v>
      </c>
      <c r="O17" s="66">
        <f t="shared" si="5"/>
        <v>25</v>
      </c>
      <c r="P17" s="65">
        <f>VLOOKUP($A17,'Return Data'!$B$7:$R$2843,11,0)</f>
        <v>4.4550999999999998</v>
      </c>
      <c r="Q17" s="66">
        <f t="shared" si="6"/>
        <v>10</v>
      </c>
      <c r="R17" s="65">
        <f>VLOOKUP($A17,'Return Data'!$B$7:$R$2843,12,0)</f>
        <v>5.1894</v>
      </c>
      <c r="S17" s="66">
        <f t="shared" si="7"/>
        <v>9</v>
      </c>
      <c r="T17" s="65">
        <f>VLOOKUP($A17,'Return Data'!$B$7:$R$2843,13,0)</f>
        <v>7.8521000000000001</v>
      </c>
      <c r="U17" s="66">
        <f t="shared" si="8"/>
        <v>7</v>
      </c>
      <c r="V17" s="65">
        <f>VLOOKUP($A17,'Return Data'!$B$7:$R$2843,17,0)</f>
        <v>7.7793000000000001</v>
      </c>
      <c r="W17" s="66">
        <f t="shared" si="9"/>
        <v>4</v>
      </c>
      <c r="X17" s="65">
        <f>VLOOKUP($A17,'Return Data'!$B$7:$R$2843,14,0)</f>
        <v>7.8674999999999997</v>
      </c>
      <c r="Y17" s="66">
        <f t="shared" si="10"/>
        <v>4</v>
      </c>
      <c r="Z17" s="65">
        <f>VLOOKUP($A17,'Return Data'!$B$7:$R$2843,16,0)</f>
        <v>8.4454999999999991</v>
      </c>
      <c r="AA17" s="67">
        <f t="shared" si="11"/>
        <v>3</v>
      </c>
    </row>
    <row r="18" spans="1:27" x14ac:dyDescent="0.3">
      <c r="A18" s="63" t="s">
        <v>1044</v>
      </c>
      <c r="B18" s="64">
        <f>VLOOKUP($A18,'Return Data'!$B$7:$R$2843,3,0)</f>
        <v>44315</v>
      </c>
      <c r="C18" s="65">
        <f>VLOOKUP($A18,'Return Data'!$B$7:$R$2843,4,0)</f>
        <v>30.7836</v>
      </c>
      <c r="D18" s="65">
        <f>VLOOKUP($A18,'Return Data'!$B$7:$R$2843,5,0)</f>
        <v>4.5061999999999998</v>
      </c>
      <c r="E18" s="66">
        <f t="shared" si="0"/>
        <v>15</v>
      </c>
      <c r="F18" s="65">
        <f>VLOOKUP($A18,'Return Data'!$B$7:$R$2843,6,0)</f>
        <v>7.2766000000000002</v>
      </c>
      <c r="G18" s="66">
        <f t="shared" si="1"/>
        <v>15</v>
      </c>
      <c r="H18" s="65">
        <f>VLOOKUP($A18,'Return Data'!$B$7:$R$2843,7,0)</f>
        <v>8.3470999999999993</v>
      </c>
      <c r="I18" s="66">
        <f t="shared" si="2"/>
        <v>9</v>
      </c>
      <c r="J18" s="65">
        <f>VLOOKUP($A18,'Return Data'!$B$7:$R$2843,8,0)</f>
        <v>6.7590000000000003</v>
      </c>
      <c r="K18" s="66">
        <f t="shared" si="3"/>
        <v>12</v>
      </c>
      <c r="L18" s="65">
        <f>VLOOKUP($A18,'Return Data'!$B$7:$R$2843,9,0)</f>
        <v>5.7076000000000002</v>
      </c>
      <c r="M18" s="66">
        <f t="shared" si="4"/>
        <v>13</v>
      </c>
      <c r="N18" s="65">
        <f>VLOOKUP($A18,'Return Data'!$B$7:$R$2843,10,0)</f>
        <v>4.6843000000000004</v>
      </c>
      <c r="O18" s="66">
        <f t="shared" si="5"/>
        <v>13</v>
      </c>
      <c r="P18" s="65">
        <f>VLOOKUP($A18,'Return Data'!$B$7:$R$2843,11,0)</f>
        <v>3.9832000000000001</v>
      </c>
      <c r="Q18" s="66">
        <f t="shared" si="6"/>
        <v>19</v>
      </c>
      <c r="R18" s="65">
        <f>VLOOKUP($A18,'Return Data'!$B$7:$R$2843,12,0)</f>
        <v>4.2765000000000004</v>
      </c>
      <c r="S18" s="66">
        <f t="shared" si="7"/>
        <v>21</v>
      </c>
      <c r="T18" s="65">
        <f>VLOOKUP($A18,'Return Data'!$B$7:$R$2843,13,0)</f>
        <v>6.1239999999999997</v>
      </c>
      <c r="U18" s="66">
        <f t="shared" si="8"/>
        <v>20</v>
      </c>
      <c r="V18" s="65">
        <f>VLOOKUP($A18,'Return Data'!$B$7:$R$2843,17,0)</f>
        <v>7.0804</v>
      </c>
      <c r="W18" s="66">
        <f t="shared" si="9"/>
        <v>11</v>
      </c>
      <c r="X18" s="65">
        <f>VLOOKUP($A18,'Return Data'!$B$7:$R$2843,14,0)</f>
        <v>7.4013</v>
      </c>
      <c r="Y18" s="66">
        <f t="shared" si="10"/>
        <v>12</v>
      </c>
      <c r="Z18" s="65">
        <f>VLOOKUP($A18,'Return Data'!$B$7:$R$2843,16,0)</f>
        <v>8.2057000000000002</v>
      </c>
      <c r="AA18" s="67">
        <f t="shared" si="11"/>
        <v>10</v>
      </c>
    </row>
    <row r="19" spans="1:27" x14ac:dyDescent="0.3">
      <c r="A19" s="63" t="s">
        <v>1047</v>
      </c>
      <c r="B19" s="64">
        <f>VLOOKUP($A19,'Return Data'!$B$7:$R$2843,3,0)</f>
        <v>44315</v>
      </c>
      <c r="C19" s="65">
        <f>VLOOKUP($A19,'Return Data'!$B$7:$R$2843,4,0)</f>
        <v>3065.5983000000001</v>
      </c>
      <c r="D19" s="65">
        <f>VLOOKUP($A19,'Return Data'!$B$7:$R$2843,5,0)</f>
        <v>5.9172000000000002</v>
      </c>
      <c r="E19" s="66">
        <f t="shared" si="0"/>
        <v>11</v>
      </c>
      <c r="F19" s="65">
        <f>VLOOKUP($A19,'Return Data'!$B$7:$R$2843,6,0)</f>
        <v>8.1389999999999993</v>
      </c>
      <c r="G19" s="66">
        <f t="shared" si="1"/>
        <v>10</v>
      </c>
      <c r="H19" s="65">
        <f>VLOOKUP($A19,'Return Data'!$B$7:$R$2843,7,0)</f>
        <v>8.5988000000000007</v>
      </c>
      <c r="I19" s="66">
        <f t="shared" si="2"/>
        <v>6</v>
      </c>
      <c r="J19" s="65">
        <f>VLOOKUP($A19,'Return Data'!$B$7:$R$2843,8,0)</f>
        <v>7.8278999999999996</v>
      </c>
      <c r="K19" s="66">
        <f t="shared" si="3"/>
        <v>2</v>
      </c>
      <c r="L19" s="65">
        <f>VLOOKUP($A19,'Return Data'!$B$7:$R$2843,9,0)</f>
        <v>6.0873999999999997</v>
      </c>
      <c r="M19" s="66">
        <f t="shared" si="4"/>
        <v>9</v>
      </c>
      <c r="N19" s="65">
        <f>VLOOKUP($A19,'Return Data'!$B$7:$R$2843,10,0)</f>
        <v>5.0427999999999997</v>
      </c>
      <c r="O19" s="66">
        <f t="shared" si="5"/>
        <v>8</v>
      </c>
      <c r="P19" s="65">
        <f>VLOOKUP($A19,'Return Data'!$B$7:$R$2843,11,0)</f>
        <v>4.1645000000000003</v>
      </c>
      <c r="Q19" s="66">
        <f t="shared" si="6"/>
        <v>14</v>
      </c>
      <c r="R19" s="65">
        <f>VLOOKUP($A19,'Return Data'!$B$7:$R$2843,12,0)</f>
        <v>4.6010999999999997</v>
      </c>
      <c r="S19" s="66">
        <f t="shared" si="7"/>
        <v>17</v>
      </c>
      <c r="T19" s="65">
        <f>VLOOKUP($A19,'Return Data'!$B$7:$R$2843,13,0)</f>
        <v>6.7314999999999996</v>
      </c>
      <c r="U19" s="66">
        <f t="shared" si="8"/>
        <v>13</v>
      </c>
      <c r="V19" s="65">
        <f>VLOOKUP($A19,'Return Data'!$B$7:$R$2843,17,0)</f>
        <v>7.4846000000000004</v>
      </c>
      <c r="W19" s="66">
        <f t="shared" si="9"/>
        <v>6</v>
      </c>
      <c r="X19" s="65">
        <f>VLOOKUP($A19,'Return Data'!$B$7:$R$2843,14,0)</f>
        <v>7.7473999999999998</v>
      </c>
      <c r="Y19" s="66">
        <f t="shared" si="10"/>
        <v>6</v>
      </c>
      <c r="Z19" s="65">
        <f>VLOOKUP($A19,'Return Data'!$B$7:$R$2843,16,0)</f>
        <v>8.2080000000000002</v>
      </c>
      <c r="AA19" s="67">
        <f t="shared" si="11"/>
        <v>9</v>
      </c>
    </row>
    <row r="20" spans="1:27" x14ac:dyDescent="0.3">
      <c r="A20" s="63" t="s">
        <v>1049</v>
      </c>
      <c r="B20" s="64">
        <f>VLOOKUP($A20,'Return Data'!$B$7:$R$2843,3,0)</f>
        <v>44315</v>
      </c>
      <c r="C20" s="65">
        <f>VLOOKUP($A20,'Return Data'!$B$7:$R$2843,4,0)</f>
        <v>29.570699999999999</v>
      </c>
      <c r="D20" s="65">
        <f>VLOOKUP($A20,'Return Data'!$B$7:$R$2843,5,0)</f>
        <v>4.8144999999999998</v>
      </c>
      <c r="E20" s="66">
        <f t="shared" si="0"/>
        <v>14</v>
      </c>
      <c r="F20" s="65">
        <f>VLOOKUP($A20,'Return Data'!$B$7:$R$2843,6,0)</f>
        <v>5.4335000000000004</v>
      </c>
      <c r="G20" s="66">
        <f t="shared" si="1"/>
        <v>21</v>
      </c>
      <c r="H20" s="65">
        <f>VLOOKUP($A20,'Return Data'!$B$7:$R$2843,7,0)</f>
        <v>5.8608000000000002</v>
      </c>
      <c r="I20" s="66">
        <f t="shared" si="2"/>
        <v>22</v>
      </c>
      <c r="J20" s="65">
        <f>VLOOKUP($A20,'Return Data'!$B$7:$R$2843,8,0)</f>
        <v>5.1590999999999996</v>
      </c>
      <c r="K20" s="66">
        <f t="shared" si="3"/>
        <v>23</v>
      </c>
      <c r="L20" s="65">
        <f>VLOOKUP($A20,'Return Data'!$B$7:$R$2843,9,0)</f>
        <v>4.7695999999999996</v>
      </c>
      <c r="M20" s="66">
        <f t="shared" si="4"/>
        <v>23</v>
      </c>
      <c r="N20" s="65">
        <f>VLOOKUP($A20,'Return Data'!$B$7:$R$2843,10,0)</f>
        <v>3.7623000000000002</v>
      </c>
      <c r="O20" s="66">
        <f t="shared" si="5"/>
        <v>23</v>
      </c>
      <c r="P20" s="65">
        <f>VLOOKUP($A20,'Return Data'!$B$7:$R$2843,11,0)</f>
        <v>3.3736000000000002</v>
      </c>
      <c r="Q20" s="66">
        <f t="shared" si="6"/>
        <v>25</v>
      </c>
      <c r="R20" s="65">
        <f>VLOOKUP($A20,'Return Data'!$B$7:$R$2843,12,0)</f>
        <v>3.7479</v>
      </c>
      <c r="S20" s="66">
        <f t="shared" si="7"/>
        <v>25</v>
      </c>
      <c r="T20" s="65">
        <f>VLOOKUP($A20,'Return Data'!$B$7:$R$2843,13,0)</f>
        <v>26.161899999999999</v>
      </c>
      <c r="U20" s="66">
        <f t="shared" si="8"/>
        <v>2</v>
      </c>
      <c r="V20" s="65">
        <f>VLOOKUP($A20,'Return Data'!$B$7:$R$2843,17,0)</f>
        <v>4.9252000000000002</v>
      </c>
      <c r="W20" s="66">
        <f t="shared" si="9"/>
        <v>17</v>
      </c>
      <c r="X20" s="65">
        <f>VLOOKUP($A20,'Return Data'!$B$7:$R$2843,14,0)</f>
        <v>5.8052999999999999</v>
      </c>
      <c r="Y20" s="66">
        <f t="shared" si="10"/>
        <v>18</v>
      </c>
      <c r="Z20" s="65">
        <f>VLOOKUP($A20,'Return Data'!$B$7:$R$2843,16,0)</f>
        <v>7.4260000000000002</v>
      </c>
      <c r="AA20" s="67">
        <f t="shared" si="11"/>
        <v>18</v>
      </c>
    </row>
    <row r="21" spans="1:27" x14ac:dyDescent="0.3">
      <c r="A21" s="63" t="s">
        <v>1051</v>
      </c>
      <c r="B21" s="64">
        <f>VLOOKUP($A21,'Return Data'!$B$7:$R$2843,3,0)</f>
        <v>44315</v>
      </c>
      <c r="C21" s="65">
        <f>VLOOKUP($A21,'Return Data'!$B$7:$R$2843,4,0)</f>
        <v>2787.2019</v>
      </c>
      <c r="D21" s="65">
        <f>VLOOKUP($A21,'Return Data'!$B$7:$R$2843,5,0)</f>
        <v>16.4161</v>
      </c>
      <c r="E21" s="66">
        <f t="shared" si="0"/>
        <v>2</v>
      </c>
      <c r="F21" s="65">
        <f>VLOOKUP($A21,'Return Data'!$B$7:$R$2843,6,0)</f>
        <v>9.8803000000000001</v>
      </c>
      <c r="G21" s="66">
        <f t="shared" si="1"/>
        <v>6</v>
      </c>
      <c r="H21" s="65">
        <f>VLOOKUP($A21,'Return Data'!$B$7:$R$2843,7,0)</f>
        <v>7.2949000000000002</v>
      </c>
      <c r="I21" s="66">
        <f t="shared" si="2"/>
        <v>17</v>
      </c>
      <c r="J21" s="65">
        <f>VLOOKUP($A21,'Return Data'!$B$7:$R$2843,8,0)</f>
        <v>6.8178999999999998</v>
      </c>
      <c r="K21" s="66">
        <f t="shared" si="3"/>
        <v>11</v>
      </c>
      <c r="L21" s="65">
        <f>VLOOKUP($A21,'Return Data'!$B$7:$R$2843,9,0)</f>
        <v>6.46</v>
      </c>
      <c r="M21" s="66">
        <f t="shared" si="4"/>
        <v>6</v>
      </c>
      <c r="N21" s="65">
        <f>VLOOKUP($A21,'Return Data'!$B$7:$R$2843,10,0)</f>
        <v>4.4100999999999999</v>
      </c>
      <c r="O21" s="66">
        <f t="shared" si="5"/>
        <v>17</v>
      </c>
      <c r="P21" s="65">
        <f>VLOOKUP($A21,'Return Data'!$B$7:$R$2843,11,0)</f>
        <v>4.3524000000000003</v>
      </c>
      <c r="Q21" s="66">
        <f t="shared" si="6"/>
        <v>11</v>
      </c>
      <c r="R21" s="65">
        <f>VLOOKUP($A21,'Return Data'!$B$7:$R$2843,12,0)</f>
        <v>5.4081000000000001</v>
      </c>
      <c r="S21" s="66">
        <f t="shared" si="7"/>
        <v>6</v>
      </c>
      <c r="T21" s="65">
        <f>VLOOKUP($A21,'Return Data'!$B$7:$R$2843,13,0)</f>
        <v>8.4298000000000002</v>
      </c>
      <c r="U21" s="66">
        <f t="shared" si="8"/>
        <v>5</v>
      </c>
      <c r="V21" s="65">
        <f>VLOOKUP($A21,'Return Data'!$B$7:$R$2843,17,0)</f>
        <v>7.9606000000000003</v>
      </c>
      <c r="W21" s="66">
        <f t="shared" si="9"/>
        <v>2</v>
      </c>
      <c r="X21" s="65">
        <f>VLOOKUP($A21,'Return Data'!$B$7:$R$2843,14,0)</f>
        <v>8.2390000000000008</v>
      </c>
      <c r="Y21" s="66">
        <f t="shared" si="10"/>
        <v>1</v>
      </c>
      <c r="Z21" s="65">
        <f>VLOOKUP($A21,'Return Data'!$B$7:$R$2843,16,0)</f>
        <v>8.6639999999999997</v>
      </c>
      <c r="AA21" s="67">
        <f t="shared" si="11"/>
        <v>2</v>
      </c>
    </row>
    <row r="22" spans="1:27" x14ac:dyDescent="0.3">
      <c r="A22" s="63" t="s">
        <v>1052</v>
      </c>
      <c r="B22" s="64">
        <f>VLOOKUP($A22,'Return Data'!$B$7:$R$2843,3,0)</f>
        <v>44315</v>
      </c>
      <c r="C22" s="65">
        <f>VLOOKUP($A22,'Return Data'!$B$7:$R$2843,4,0)</f>
        <v>22.9864</v>
      </c>
      <c r="D22" s="65">
        <f>VLOOKUP($A22,'Return Data'!$B$7:$R$2843,5,0)</f>
        <v>3.9702000000000002</v>
      </c>
      <c r="E22" s="66">
        <f t="shared" si="0"/>
        <v>20</v>
      </c>
      <c r="F22" s="65">
        <f>VLOOKUP($A22,'Return Data'!$B$7:$R$2843,6,0)</f>
        <v>9.5348000000000006</v>
      </c>
      <c r="G22" s="66">
        <f t="shared" si="1"/>
        <v>7</v>
      </c>
      <c r="H22" s="65">
        <f>VLOOKUP($A22,'Return Data'!$B$7:$R$2843,7,0)</f>
        <v>8.6798000000000002</v>
      </c>
      <c r="I22" s="66">
        <f t="shared" si="2"/>
        <v>5</v>
      </c>
      <c r="J22" s="65">
        <f>VLOOKUP($A22,'Return Data'!$B$7:$R$2843,8,0)</f>
        <v>6.9941000000000004</v>
      </c>
      <c r="K22" s="66">
        <f t="shared" si="3"/>
        <v>10</v>
      </c>
      <c r="L22" s="65">
        <f>VLOOKUP($A22,'Return Data'!$B$7:$R$2843,9,0)</f>
        <v>5.8226000000000004</v>
      </c>
      <c r="M22" s="66">
        <f t="shared" si="4"/>
        <v>11</v>
      </c>
      <c r="N22" s="65">
        <f>VLOOKUP($A22,'Return Data'!$B$7:$R$2843,10,0)</f>
        <v>5.1656000000000004</v>
      </c>
      <c r="O22" s="66">
        <f t="shared" si="5"/>
        <v>5</v>
      </c>
      <c r="P22" s="65">
        <f>VLOOKUP($A22,'Return Data'!$B$7:$R$2843,11,0)</f>
        <v>4.5049000000000001</v>
      </c>
      <c r="Q22" s="66">
        <f t="shared" si="6"/>
        <v>9</v>
      </c>
      <c r="R22" s="65">
        <f>VLOOKUP($A22,'Return Data'!$B$7:$R$2843,12,0)</f>
        <v>5.1944999999999997</v>
      </c>
      <c r="S22" s="66">
        <f t="shared" si="7"/>
        <v>8</v>
      </c>
      <c r="T22" s="65">
        <f>VLOOKUP($A22,'Return Data'!$B$7:$R$2843,13,0)</f>
        <v>9.0710999999999995</v>
      </c>
      <c r="U22" s="66">
        <f t="shared" si="8"/>
        <v>4</v>
      </c>
      <c r="V22" s="65">
        <f>VLOOKUP($A22,'Return Data'!$B$7:$R$2843,17,0)</f>
        <v>5.8395999999999999</v>
      </c>
      <c r="W22" s="66">
        <f t="shared" si="9"/>
        <v>15</v>
      </c>
      <c r="X22" s="65">
        <f>VLOOKUP($A22,'Return Data'!$B$7:$R$2843,14,0)</f>
        <v>6.5480999999999998</v>
      </c>
      <c r="Y22" s="66">
        <f t="shared" si="10"/>
        <v>15</v>
      </c>
      <c r="Z22" s="65">
        <f>VLOOKUP($A22,'Return Data'!$B$7:$R$2843,16,0)</f>
        <v>8.1519999999999992</v>
      </c>
      <c r="AA22" s="67">
        <f t="shared" si="11"/>
        <v>11</v>
      </c>
    </row>
    <row r="23" spans="1:27" x14ac:dyDescent="0.3">
      <c r="A23" s="63" t="s">
        <v>1055</v>
      </c>
      <c r="B23" s="64">
        <f>VLOOKUP($A23,'Return Data'!$B$7:$R$2843,3,0)</f>
        <v>44315</v>
      </c>
      <c r="C23" s="65">
        <f>VLOOKUP($A23,'Return Data'!$B$7:$R$2843,4,0)</f>
        <v>33.2545</v>
      </c>
      <c r="D23" s="65">
        <f>VLOOKUP($A23,'Return Data'!$B$7:$R$2843,5,0)</f>
        <v>4.9398</v>
      </c>
      <c r="E23" s="66">
        <f t="shared" si="0"/>
        <v>13</v>
      </c>
      <c r="F23" s="65">
        <f>VLOOKUP($A23,'Return Data'!$B$7:$R$2843,6,0)</f>
        <v>7.8712</v>
      </c>
      <c r="G23" s="66">
        <f t="shared" si="1"/>
        <v>12</v>
      </c>
      <c r="H23" s="65">
        <f>VLOOKUP($A23,'Return Data'!$B$7:$R$2843,7,0)</f>
        <v>7.7888999999999999</v>
      </c>
      <c r="I23" s="66">
        <f t="shared" si="2"/>
        <v>15</v>
      </c>
      <c r="J23" s="65">
        <f>VLOOKUP($A23,'Return Data'!$B$7:$R$2843,8,0)</f>
        <v>6.3738000000000001</v>
      </c>
      <c r="K23" s="66">
        <f t="shared" si="3"/>
        <v>17</v>
      </c>
      <c r="L23" s="65">
        <f>VLOOKUP($A23,'Return Data'!$B$7:$R$2843,9,0)</f>
        <v>5.0598000000000001</v>
      </c>
      <c r="M23" s="66">
        <f t="shared" si="4"/>
        <v>19</v>
      </c>
      <c r="N23" s="65">
        <f>VLOOKUP($A23,'Return Data'!$B$7:$R$2843,10,0)</f>
        <v>4.0125999999999999</v>
      </c>
      <c r="O23" s="66">
        <f t="shared" si="5"/>
        <v>20</v>
      </c>
      <c r="P23" s="65">
        <f>VLOOKUP($A23,'Return Data'!$B$7:$R$2843,11,0)</f>
        <v>5.1501000000000001</v>
      </c>
      <c r="Q23" s="66">
        <f t="shared" si="6"/>
        <v>4</v>
      </c>
      <c r="R23" s="65">
        <f>VLOOKUP($A23,'Return Data'!$B$7:$R$2843,12,0)</f>
        <v>5.0689000000000002</v>
      </c>
      <c r="S23" s="66">
        <f t="shared" si="7"/>
        <v>11</v>
      </c>
      <c r="T23" s="65">
        <f>VLOOKUP($A23,'Return Data'!$B$7:$R$2843,13,0)</f>
        <v>7.6417000000000002</v>
      </c>
      <c r="U23" s="66">
        <f t="shared" si="8"/>
        <v>10</v>
      </c>
      <c r="V23" s="65">
        <f>VLOOKUP($A23,'Return Data'!$B$7:$R$2843,17,0)</f>
        <v>5.3014000000000001</v>
      </c>
      <c r="W23" s="66">
        <f t="shared" si="9"/>
        <v>16</v>
      </c>
      <c r="X23" s="65">
        <f>VLOOKUP($A23,'Return Data'!$B$7:$R$2843,14,0)</f>
        <v>6.2343999999999999</v>
      </c>
      <c r="Y23" s="66">
        <f t="shared" si="10"/>
        <v>16</v>
      </c>
      <c r="Z23" s="65">
        <f>VLOOKUP($A23,'Return Data'!$B$7:$R$2843,16,0)</f>
        <v>7.7309999999999999</v>
      </c>
      <c r="AA23" s="67">
        <f t="shared" si="11"/>
        <v>15</v>
      </c>
    </row>
    <row r="24" spans="1:27" x14ac:dyDescent="0.3">
      <c r="A24" s="63" t="s">
        <v>1056</v>
      </c>
      <c r="B24" s="64">
        <f>VLOOKUP($A24,'Return Data'!$B$7:$R$2843,3,0)</f>
        <v>44315</v>
      </c>
      <c r="C24" s="65">
        <f>VLOOKUP($A24,'Return Data'!$B$7:$R$2843,4,0)</f>
        <v>1349.2173</v>
      </c>
      <c r="D24" s="65">
        <f>VLOOKUP($A24,'Return Data'!$B$7:$R$2843,5,0)</f>
        <v>4.2314999999999996</v>
      </c>
      <c r="E24" s="66">
        <f t="shared" si="0"/>
        <v>18</v>
      </c>
      <c r="F24" s="65">
        <f>VLOOKUP($A24,'Return Data'!$B$7:$R$2843,6,0)</f>
        <v>10.038500000000001</v>
      </c>
      <c r="G24" s="66">
        <f t="shared" si="1"/>
        <v>5</v>
      </c>
      <c r="H24" s="65">
        <f>VLOOKUP($A24,'Return Data'!$B$7:$R$2843,7,0)</f>
        <v>7.9831000000000003</v>
      </c>
      <c r="I24" s="66">
        <f t="shared" si="2"/>
        <v>10</v>
      </c>
      <c r="J24" s="65">
        <f>VLOOKUP($A24,'Return Data'!$B$7:$R$2843,8,0)</f>
        <v>6.3391000000000002</v>
      </c>
      <c r="K24" s="66">
        <f t="shared" si="3"/>
        <v>18</v>
      </c>
      <c r="L24" s="65">
        <f>VLOOKUP($A24,'Return Data'!$B$7:$R$2843,9,0)</f>
        <v>5.4741</v>
      </c>
      <c r="M24" s="66">
        <f t="shared" si="4"/>
        <v>15</v>
      </c>
      <c r="N24" s="65">
        <f>VLOOKUP($A24,'Return Data'!$B$7:$R$2843,10,0)</f>
        <v>4.5834999999999999</v>
      </c>
      <c r="O24" s="66">
        <f t="shared" si="5"/>
        <v>15</v>
      </c>
      <c r="P24" s="65">
        <f>VLOOKUP($A24,'Return Data'!$B$7:$R$2843,11,0)</f>
        <v>4.0743999999999998</v>
      </c>
      <c r="Q24" s="66">
        <f t="shared" si="6"/>
        <v>17</v>
      </c>
      <c r="R24" s="65">
        <f>VLOOKUP($A24,'Return Data'!$B$7:$R$2843,12,0)</f>
        <v>4.6981000000000002</v>
      </c>
      <c r="S24" s="66">
        <f t="shared" si="7"/>
        <v>15</v>
      </c>
      <c r="T24" s="65">
        <f>VLOOKUP($A24,'Return Data'!$B$7:$R$2843,13,0)</f>
        <v>6.3095999999999997</v>
      </c>
      <c r="U24" s="66">
        <f t="shared" si="8"/>
        <v>17</v>
      </c>
      <c r="V24" s="65">
        <f>VLOOKUP($A24,'Return Data'!$B$7:$R$2843,17,0)</f>
        <v>7.1424000000000003</v>
      </c>
      <c r="W24" s="66">
        <f t="shared" si="9"/>
        <v>10</v>
      </c>
      <c r="X24" s="65">
        <f>VLOOKUP($A24,'Return Data'!$B$7:$R$2843,14,0)</f>
        <v>7.5023999999999997</v>
      </c>
      <c r="Y24" s="66">
        <f t="shared" si="10"/>
        <v>9</v>
      </c>
      <c r="Z24" s="65">
        <f>VLOOKUP($A24,'Return Data'!$B$7:$R$2843,16,0)</f>
        <v>7.3869999999999996</v>
      </c>
      <c r="AA24" s="67">
        <f t="shared" si="11"/>
        <v>19</v>
      </c>
    </row>
    <row r="25" spans="1:27" x14ac:dyDescent="0.3">
      <c r="A25" s="63" t="s">
        <v>1058</v>
      </c>
      <c r="B25" s="64">
        <f>VLOOKUP($A25,'Return Data'!$B$7:$R$2843,3,0)</f>
        <v>44315</v>
      </c>
      <c r="C25" s="65">
        <f>VLOOKUP($A25,'Return Data'!$B$7:$R$2843,4,0)</f>
        <v>1898.5360000000001</v>
      </c>
      <c r="D25" s="65">
        <f>VLOOKUP($A25,'Return Data'!$B$7:$R$2843,5,0)</f>
        <v>2.286</v>
      </c>
      <c r="E25" s="66">
        <f t="shared" si="0"/>
        <v>23</v>
      </c>
      <c r="F25" s="65">
        <f>VLOOKUP($A25,'Return Data'!$B$7:$R$2843,6,0)</f>
        <v>7.4767999999999999</v>
      </c>
      <c r="G25" s="66">
        <f t="shared" si="1"/>
        <v>13</v>
      </c>
      <c r="H25" s="65">
        <f>VLOOKUP($A25,'Return Data'!$B$7:$R$2843,7,0)</f>
        <v>7.7904999999999998</v>
      </c>
      <c r="I25" s="66">
        <f t="shared" si="2"/>
        <v>14</v>
      </c>
      <c r="J25" s="65">
        <f>VLOOKUP($A25,'Return Data'!$B$7:$R$2843,8,0)</f>
        <v>6.476</v>
      </c>
      <c r="K25" s="66">
        <f t="shared" si="3"/>
        <v>15</v>
      </c>
      <c r="L25" s="65">
        <f>VLOOKUP($A25,'Return Data'!$B$7:$R$2843,9,0)</f>
        <v>5.6294000000000004</v>
      </c>
      <c r="M25" s="66">
        <f t="shared" si="4"/>
        <v>14</v>
      </c>
      <c r="N25" s="65">
        <f>VLOOKUP($A25,'Return Data'!$B$7:$R$2843,10,0)</f>
        <v>4.3901000000000003</v>
      </c>
      <c r="O25" s="66">
        <f t="shared" si="5"/>
        <v>18</v>
      </c>
      <c r="P25" s="65">
        <f>VLOOKUP($A25,'Return Data'!$B$7:$R$2843,11,0)</f>
        <v>4.0833000000000004</v>
      </c>
      <c r="Q25" s="66">
        <f t="shared" si="6"/>
        <v>16</v>
      </c>
      <c r="R25" s="65">
        <f>VLOOKUP($A25,'Return Data'!$B$7:$R$2843,12,0)</f>
        <v>4.6124999999999998</v>
      </c>
      <c r="S25" s="66">
        <f t="shared" si="7"/>
        <v>16</v>
      </c>
      <c r="T25" s="65">
        <f>VLOOKUP($A25,'Return Data'!$B$7:$R$2843,13,0)</f>
        <v>6.6391</v>
      </c>
      <c r="U25" s="66">
        <f t="shared" si="8"/>
        <v>15</v>
      </c>
      <c r="V25" s="65">
        <f>VLOOKUP($A25,'Return Data'!$B$7:$R$2843,17,0)</f>
        <v>6.0759999999999996</v>
      </c>
      <c r="W25" s="66">
        <f t="shared" si="9"/>
        <v>14</v>
      </c>
      <c r="X25" s="65">
        <f>VLOOKUP($A25,'Return Data'!$B$7:$R$2843,14,0)</f>
        <v>6.6951999999999998</v>
      </c>
      <c r="Y25" s="66">
        <f t="shared" si="10"/>
        <v>14</v>
      </c>
      <c r="Z25" s="65">
        <f>VLOOKUP($A25,'Return Data'!$B$7:$R$2843,16,0)</f>
        <v>7.4351000000000003</v>
      </c>
      <c r="AA25" s="67">
        <f t="shared" si="11"/>
        <v>17</v>
      </c>
    </row>
    <row r="26" spans="1:27" x14ac:dyDescent="0.3">
      <c r="A26" s="63" t="s">
        <v>1061</v>
      </c>
      <c r="B26" s="64">
        <f>VLOOKUP($A26,'Return Data'!$B$7:$R$2843,3,0)</f>
        <v>44315</v>
      </c>
      <c r="C26" s="65">
        <f>VLOOKUP($A26,'Return Data'!$B$7:$R$2843,4,0)</f>
        <v>3035.7213999999999</v>
      </c>
      <c r="D26" s="65">
        <f>VLOOKUP($A26,'Return Data'!$B$7:$R$2843,5,0)</f>
        <v>11.1372</v>
      </c>
      <c r="E26" s="66">
        <f t="shared" si="0"/>
        <v>3</v>
      </c>
      <c r="F26" s="65">
        <f>VLOOKUP($A26,'Return Data'!$B$7:$R$2843,6,0)</f>
        <v>5.0511999999999997</v>
      </c>
      <c r="G26" s="66">
        <f t="shared" si="1"/>
        <v>22</v>
      </c>
      <c r="H26" s="65">
        <f>VLOOKUP($A26,'Return Data'!$B$7:$R$2843,7,0)</f>
        <v>7.1487999999999996</v>
      </c>
      <c r="I26" s="66">
        <f t="shared" si="2"/>
        <v>18</v>
      </c>
      <c r="J26" s="65">
        <f>VLOOKUP($A26,'Return Data'!$B$7:$R$2843,8,0)</f>
        <v>6.7187999999999999</v>
      </c>
      <c r="K26" s="66">
        <f t="shared" si="3"/>
        <v>13</v>
      </c>
      <c r="L26" s="65">
        <f>VLOOKUP($A26,'Return Data'!$B$7:$R$2843,9,0)</f>
        <v>7.2083000000000004</v>
      </c>
      <c r="M26" s="66">
        <f t="shared" si="4"/>
        <v>3</v>
      </c>
      <c r="N26" s="65">
        <f>VLOOKUP($A26,'Return Data'!$B$7:$R$2843,10,0)</f>
        <v>5.7153</v>
      </c>
      <c r="O26" s="66">
        <f t="shared" si="5"/>
        <v>3</v>
      </c>
      <c r="P26" s="65">
        <f>VLOOKUP($A26,'Return Data'!$B$7:$R$2843,11,0)</f>
        <v>5.3148999999999997</v>
      </c>
      <c r="Q26" s="66">
        <f t="shared" si="6"/>
        <v>3</v>
      </c>
      <c r="R26" s="65">
        <f>VLOOKUP($A26,'Return Data'!$B$7:$R$2843,12,0)</f>
        <v>5.9318</v>
      </c>
      <c r="S26" s="66">
        <f t="shared" si="7"/>
        <v>3</v>
      </c>
      <c r="T26" s="65">
        <f>VLOOKUP($A26,'Return Data'!$B$7:$R$2843,13,0)</f>
        <v>7.827</v>
      </c>
      <c r="U26" s="66">
        <f t="shared" si="8"/>
        <v>8</v>
      </c>
      <c r="V26" s="65">
        <f>VLOOKUP($A26,'Return Data'!$B$7:$R$2843,17,0)</f>
        <v>6.9874000000000001</v>
      </c>
      <c r="W26" s="66">
        <f t="shared" si="9"/>
        <v>12</v>
      </c>
      <c r="X26" s="65">
        <f>VLOOKUP($A26,'Return Data'!$B$7:$R$2843,14,0)</f>
        <v>7.4760999999999997</v>
      </c>
      <c r="Y26" s="66">
        <f t="shared" si="10"/>
        <v>11</v>
      </c>
      <c r="Z26" s="65">
        <f>VLOOKUP($A26,'Return Data'!$B$7:$R$2843,16,0)</f>
        <v>8.2354000000000003</v>
      </c>
      <c r="AA26" s="67">
        <f t="shared" si="11"/>
        <v>8</v>
      </c>
    </row>
    <row r="27" spans="1:27" x14ac:dyDescent="0.3">
      <c r="A27" s="63" t="s">
        <v>1063</v>
      </c>
      <c r="B27" s="64">
        <f>VLOOKUP($A27,'Return Data'!$B$7:$R$2843,3,0)</f>
        <v>44315</v>
      </c>
      <c r="C27" s="65">
        <f>VLOOKUP($A27,'Return Data'!$B$7:$R$2843,4,0)</f>
        <v>24.639700000000001</v>
      </c>
      <c r="D27" s="65">
        <f>VLOOKUP($A27,'Return Data'!$B$7:$R$2843,5,0)</f>
        <v>10.076000000000001</v>
      </c>
      <c r="E27" s="66">
        <f t="shared" si="0"/>
        <v>4</v>
      </c>
      <c r="F27" s="65">
        <f>VLOOKUP($A27,'Return Data'!$B$7:$R$2843,6,0)</f>
        <v>6.2743000000000002</v>
      </c>
      <c r="G27" s="66">
        <f t="shared" si="1"/>
        <v>19</v>
      </c>
      <c r="H27" s="65">
        <f>VLOOKUP($A27,'Return Data'!$B$7:$R$2843,7,0)</f>
        <v>6.5472999999999999</v>
      </c>
      <c r="I27" s="66">
        <f t="shared" si="2"/>
        <v>19</v>
      </c>
      <c r="J27" s="65">
        <f>VLOOKUP($A27,'Return Data'!$B$7:$R$2843,8,0)</f>
        <v>7.0873999999999997</v>
      </c>
      <c r="K27" s="66">
        <f t="shared" si="3"/>
        <v>9</v>
      </c>
      <c r="L27" s="65">
        <f>VLOOKUP($A27,'Return Data'!$B$7:$R$2843,9,0)</f>
        <v>4.8273000000000001</v>
      </c>
      <c r="M27" s="66">
        <f t="shared" si="4"/>
        <v>21</v>
      </c>
      <c r="N27" s="65">
        <f>VLOOKUP($A27,'Return Data'!$B$7:$R$2843,10,0)</f>
        <v>4.7592999999999996</v>
      </c>
      <c r="O27" s="66">
        <f t="shared" si="5"/>
        <v>10</v>
      </c>
      <c r="P27" s="65">
        <f>VLOOKUP($A27,'Return Data'!$B$7:$R$2843,11,0)</f>
        <v>4.6281999999999996</v>
      </c>
      <c r="Q27" s="66">
        <f t="shared" si="6"/>
        <v>7</v>
      </c>
      <c r="R27" s="65">
        <f>VLOOKUP($A27,'Return Data'!$B$7:$R$2843,12,0)</f>
        <v>5.4051999999999998</v>
      </c>
      <c r="S27" s="66">
        <f t="shared" si="7"/>
        <v>7</v>
      </c>
      <c r="T27" s="65">
        <f>VLOOKUP($A27,'Return Data'!$B$7:$R$2843,13,0)</f>
        <v>3.1665999999999999</v>
      </c>
      <c r="U27" s="66">
        <f t="shared" si="8"/>
        <v>25</v>
      </c>
      <c r="V27" s="65">
        <f>VLOOKUP($A27,'Return Data'!$B$7:$R$2843,17,0)</f>
        <v>-3.5739000000000001</v>
      </c>
      <c r="W27" s="66">
        <f t="shared" si="9"/>
        <v>24</v>
      </c>
      <c r="X27" s="65">
        <f>VLOOKUP($A27,'Return Data'!$B$7:$R$2843,14,0)</f>
        <v>0.1779</v>
      </c>
      <c r="Y27" s="66">
        <f t="shared" si="10"/>
        <v>23</v>
      </c>
      <c r="Z27" s="65">
        <f>VLOOKUP($A27,'Return Data'!$B$7:$R$2843,16,0)</f>
        <v>5.8769</v>
      </c>
      <c r="AA27" s="67">
        <f t="shared" si="11"/>
        <v>23</v>
      </c>
    </row>
    <row r="28" spans="1:27" x14ac:dyDescent="0.3">
      <c r="A28" s="63" t="s">
        <v>1065</v>
      </c>
      <c r="B28" s="64">
        <f>VLOOKUP($A28,'Return Data'!$B$7:$R$2843,3,0)</f>
        <v>44315</v>
      </c>
      <c r="C28" s="65">
        <f>VLOOKUP($A28,'Return Data'!$B$7:$R$2843,4,0)</f>
        <v>2858.538</v>
      </c>
      <c r="D28" s="65">
        <f>VLOOKUP($A28,'Return Data'!$B$7:$R$2843,5,0)</f>
        <v>4.0199999999999996</v>
      </c>
      <c r="E28" s="66">
        <f t="shared" si="0"/>
        <v>19</v>
      </c>
      <c r="F28" s="65">
        <f>VLOOKUP($A28,'Return Data'!$B$7:$R$2843,6,0)</f>
        <v>8.0939999999999994</v>
      </c>
      <c r="G28" s="66">
        <f t="shared" si="1"/>
        <v>11</v>
      </c>
      <c r="H28" s="65">
        <f>VLOOKUP($A28,'Return Data'!$B$7:$R$2843,7,0)</f>
        <v>7.8068</v>
      </c>
      <c r="I28" s="66">
        <f t="shared" si="2"/>
        <v>13</v>
      </c>
      <c r="J28" s="65">
        <f>VLOOKUP($A28,'Return Data'!$B$7:$R$2843,8,0)</f>
        <v>6.6051000000000002</v>
      </c>
      <c r="K28" s="66">
        <f t="shared" si="3"/>
        <v>14</v>
      </c>
      <c r="L28" s="65">
        <f>VLOOKUP($A28,'Return Data'!$B$7:$R$2843,9,0)</f>
        <v>5.4337</v>
      </c>
      <c r="M28" s="66">
        <f t="shared" si="4"/>
        <v>16</v>
      </c>
      <c r="N28" s="65">
        <f>VLOOKUP($A28,'Return Data'!$B$7:$R$2843,10,0)</f>
        <v>4.6574999999999998</v>
      </c>
      <c r="O28" s="66">
        <f t="shared" si="5"/>
        <v>14</v>
      </c>
      <c r="P28" s="65">
        <f>VLOOKUP($A28,'Return Data'!$B$7:$R$2843,11,0)</f>
        <v>3.9668999999999999</v>
      </c>
      <c r="Q28" s="66">
        <f t="shared" si="6"/>
        <v>20</v>
      </c>
      <c r="R28" s="65">
        <f>VLOOKUP($A28,'Return Data'!$B$7:$R$2843,12,0)</f>
        <v>4.0730000000000004</v>
      </c>
      <c r="S28" s="66">
        <f t="shared" si="7"/>
        <v>23</v>
      </c>
      <c r="T28" s="65">
        <f>VLOOKUP($A28,'Return Data'!$B$7:$R$2843,13,0)</f>
        <v>4.3415999999999997</v>
      </c>
      <c r="U28" s="66">
        <f t="shared" si="8"/>
        <v>23</v>
      </c>
      <c r="V28" s="65">
        <f>VLOOKUP($A28,'Return Data'!$B$7:$R$2843,17,0)</f>
        <v>-3.2168999999999999</v>
      </c>
      <c r="W28" s="66">
        <f t="shared" si="9"/>
        <v>23</v>
      </c>
      <c r="X28" s="65">
        <f>VLOOKUP($A28,'Return Data'!$B$7:$R$2843,14,0)</f>
        <v>-0.13780000000000001</v>
      </c>
      <c r="Y28" s="66">
        <f t="shared" si="10"/>
        <v>24</v>
      </c>
      <c r="Z28" s="65">
        <f>VLOOKUP($A28,'Return Data'!$B$7:$R$2843,16,0)</f>
        <v>5.5381</v>
      </c>
      <c r="AA28" s="67">
        <f t="shared" si="11"/>
        <v>24</v>
      </c>
    </row>
    <row r="29" spans="1:27" x14ac:dyDescent="0.3">
      <c r="A29" s="63" t="s">
        <v>1067</v>
      </c>
      <c r="B29" s="64">
        <f>VLOOKUP($A29,'Return Data'!$B$7:$R$2843,3,0)</f>
        <v>44315</v>
      </c>
      <c r="C29" s="65">
        <f>VLOOKUP($A29,'Return Data'!$B$7:$R$2843,4,0)</f>
        <v>2806.3523</v>
      </c>
      <c r="D29" s="65">
        <f>VLOOKUP($A29,'Return Data'!$B$7:$R$2843,5,0)</f>
        <v>0.98199999999999998</v>
      </c>
      <c r="E29" s="66">
        <f t="shared" si="0"/>
        <v>24</v>
      </c>
      <c r="F29" s="65">
        <f>VLOOKUP($A29,'Return Data'!$B$7:$R$2843,6,0)</f>
        <v>4.1374000000000004</v>
      </c>
      <c r="G29" s="66">
        <f t="shared" si="1"/>
        <v>24</v>
      </c>
      <c r="H29" s="65">
        <f>VLOOKUP($A29,'Return Data'!$B$7:$R$2843,7,0)</f>
        <v>5.6868999999999996</v>
      </c>
      <c r="I29" s="66">
        <f t="shared" si="2"/>
        <v>23</v>
      </c>
      <c r="J29" s="65">
        <f>VLOOKUP($A29,'Return Data'!$B$7:$R$2843,8,0)</f>
        <v>5.3216000000000001</v>
      </c>
      <c r="K29" s="66">
        <f t="shared" si="3"/>
        <v>22</v>
      </c>
      <c r="L29" s="65">
        <f>VLOOKUP($A29,'Return Data'!$B$7:$R$2843,9,0)</f>
        <v>4.8864999999999998</v>
      </c>
      <c r="M29" s="66">
        <f t="shared" si="4"/>
        <v>20</v>
      </c>
      <c r="N29" s="65">
        <f>VLOOKUP($A29,'Return Data'!$B$7:$R$2843,10,0)</f>
        <v>3.7978000000000001</v>
      </c>
      <c r="O29" s="66">
        <f t="shared" si="5"/>
        <v>22</v>
      </c>
      <c r="P29" s="65">
        <f>VLOOKUP($A29,'Return Data'!$B$7:$R$2843,11,0)</f>
        <v>3.8391000000000002</v>
      </c>
      <c r="Q29" s="66">
        <f t="shared" si="6"/>
        <v>23</v>
      </c>
      <c r="R29" s="65">
        <f>VLOOKUP($A29,'Return Data'!$B$7:$R$2843,12,0)</f>
        <v>4.3525999999999998</v>
      </c>
      <c r="S29" s="66">
        <f t="shared" si="7"/>
        <v>20</v>
      </c>
      <c r="T29" s="65">
        <f>VLOOKUP($A29,'Return Data'!$B$7:$R$2843,13,0)</f>
        <v>6.1828000000000003</v>
      </c>
      <c r="U29" s="66">
        <f t="shared" si="8"/>
        <v>19</v>
      </c>
      <c r="V29" s="65">
        <f>VLOOKUP($A29,'Return Data'!$B$7:$R$2843,17,0)</f>
        <v>7.2104999999999997</v>
      </c>
      <c r="W29" s="66">
        <f t="shared" si="9"/>
        <v>8</v>
      </c>
      <c r="X29" s="65">
        <f>VLOOKUP($A29,'Return Data'!$B$7:$R$2843,14,0)</f>
        <v>7.4824999999999999</v>
      </c>
      <c r="Y29" s="66">
        <f t="shared" si="10"/>
        <v>10</v>
      </c>
      <c r="Z29" s="65">
        <f>VLOOKUP($A29,'Return Data'!$B$7:$R$2843,16,0)</f>
        <v>8.0268999999999995</v>
      </c>
      <c r="AA29" s="67">
        <f t="shared" si="11"/>
        <v>12</v>
      </c>
    </row>
    <row r="30" spans="1:27" x14ac:dyDescent="0.3">
      <c r="A30" s="63" t="s">
        <v>1068</v>
      </c>
      <c r="B30" s="64">
        <f>VLOOKUP($A30,'Return Data'!$B$7:$R$2843,3,0)</f>
        <v>44315</v>
      </c>
      <c r="C30" s="65">
        <f>VLOOKUP($A30,'Return Data'!$B$7:$R$2843,4,0)</f>
        <v>27.2149</v>
      </c>
      <c r="D30" s="65">
        <f>VLOOKUP($A30,'Return Data'!$B$7:$R$2843,5,0)</f>
        <v>3.4874000000000001</v>
      </c>
      <c r="E30" s="66">
        <f t="shared" si="0"/>
        <v>22</v>
      </c>
      <c r="F30" s="65">
        <f>VLOOKUP($A30,'Return Data'!$B$7:$R$2843,6,0)</f>
        <v>7.3808999999999996</v>
      </c>
      <c r="G30" s="66">
        <f t="shared" si="1"/>
        <v>14</v>
      </c>
      <c r="H30" s="65">
        <f>VLOOKUP($A30,'Return Data'!$B$7:$R$2843,7,0)</f>
        <v>6.5224000000000002</v>
      </c>
      <c r="I30" s="66">
        <f t="shared" si="2"/>
        <v>20</v>
      </c>
      <c r="J30" s="65">
        <f>VLOOKUP($A30,'Return Data'!$B$7:$R$2843,8,0)</f>
        <v>5.8665000000000003</v>
      </c>
      <c r="K30" s="66">
        <f t="shared" si="3"/>
        <v>20</v>
      </c>
      <c r="L30" s="65">
        <f>VLOOKUP($A30,'Return Data'!$B$7:$R$2843,9,0)</f>
        <v>5.3478000000000003</v>
      </c>
      <c r="M30" s="66">
        <f t="shared" si="4"/>
        <v>18</v>
      </c>
      <c r="N30" s="65">
        <f>VLOOKUP($A30,'Return Data'!$B$7:$R$2843,10,0)</f>
        <v>4.3712</v>
      </c>
      <c r="O30" s="66">
        <f t="shared" si="5"/>
        <v>19</v>
      </c>
      <c r="P30" s="65">
        <f>VLOOKUP($A30,'Return Data'!$B$7:$R$2843,11,0)</f>
        <v>3.8536999999999999</v>
      </c>
      <c r="Q30" s="66">
        <f t="shared" si="6"/>
        <v>22</v>
      </c>
      <c r="R30" s="65">
        <f>VLOOKUP($A30,'Return Data'!$B$7:$R$2843,12,0)</f>
        <v>4.1196999999999999</v>
      </c>
      <c r="S30" s="66">
        <f t="shared" si="7"/>
        <v>22</v>
      </c>
      <c r="T30" s="65">
        <f>VLOOKUP($A30,'Return Data'!$B$7:$R$2843,13,0)</f>
        <v>5.8319999999999999</v>
      </c>
      <c r="U30" s="66">
        <f t="shared" si="8"/>
        <v>21</v>
      </c>
      <c r="V30" s="65">
        <f>VLOOKUP($A30,'Return Data'!$B$7:$R$2843,17,0)</f>
        <v>1.5077</v>
      </c>
      <c r="W30" s="66">
        <f t="shared" si="9"/>
        <v>20</v>
      </c>
      <c r="X30" s="65">
        <f>VLOOKUP($A30,'Return Data'!$B$7:$R$2843,14,0)</f>
        <v>3.6362999999999999</v>
      </c>
      <c r="Y30" s="66">
        <f t="shared" si="10"/>
        <v>20</v>
      </c>
      <c r="Z30" s="65">
        <f>VLOOKUP($A30,'Return Data'!$B$7:$R$2843,16,0)</f>
        <v>6.8730000000000002</v>
      </c>
      <c r="AA30" s="67">
        <f t="shared" si="11"/>
        <v>20</v>
      </c>
    </row>
    <row r="31" spans="1:27" x14ac:dyDescent="0.3">
      <c r="A31" s="63" t="s">
        <v>1072</v>
      </c>
      <c r="B31" s="64">
        <f>VLOOKUP($A31,'Return Data'!$B$7:$R$2843,3,0)</f>
        <v>44315</v>
      </c>
      <c r="C31" s="65">
        <f>VLOOKUP($A31,'Return Data'!$B$7:$R$2843,4,0)</f>
        <v>3133.1725000000001</v>
      </c>
      <c r="D31" s="65">
        <f>VLOOKUP($A31,'Return Data'!$B$7:$R$2843,5,0)</f>
        <v>5.3117999999999999</v>
      </c>
      <c r="E31" s="66">
        <f t="shared" si="0"/>
        <v>12</v>
      </c>
      <c r="F31" s="65">
        <f>VLOOKUP($A31,'Return Data'!$B$7:$R$2843,6,0)</f>
        <v>10.569100000000001</v>
      </c>
      <c r="G31" s="66">
        <f t="shared" si="1"/>
        <v>3</v>
      </c>
      <c r="H31" s="65">
        <f>VLOOKUP($A31,'Return Data'!$B$7:$R$2843,7,0)</f>
        <v>8.7439999999999998</v>
      </c>
      <c r="I31" s="66">
        <f t="shared" si="2"/>
        <v>3</v>
      </c>
      <c r="J31" s="65">
        <f>VLOOKUP($A31,'Return Data'!$B$7:$R$2843,8,0)</f>
        <v>7.5659000000000001</v>
      </c>
      <c r="K31" s="66">
        <f t="shared" si="3"/>
        <v>3</v>
      </c>
      <c r="L31" s="65">
        <f>VLOOKUP($A31,'Return Data'!$B$7:$R$2843,9,0)</f>
        <v>6.1166</v>
      </c>
      <c r="M31" s="66">
        <f t="shared" si="4"/>
        <v>8</v>
      </c>
      <c r="N31" s="65">
        <f>VLOOKUP($A31,'Return Data'!$B$7:$R$2843,10,0)</f>
        <v>4.7079000000000004</v>
      </c>
      <c r="O31" s="66">
        <f t="shared" si="5"/>
        <v>12</v>
      </c>
      <c r="P31" s="65">
        <f>VLOOKUP($A31,'Return Data'!$B$7:$R$2843,11,0)</f>
        <v>4.0853000000000002</v>
      </c>
      <c r="Q31" s="66">
        <f t="shared" si="6"/>
        <v>15</v>
      </c>
      <c r="R31" s="65">
        <f>VLOOKUP($A31,'Return Data'!$B$7:$R$2843,12,0)</f>
        <v>4.8057999999999996</v>
      </c>
      <c r="S31" s="66">
        <f t="shared" si="7"/>
        <v>14</v>
      </c>
      <c r="T31" s="65">
        <f>VLOOKUP($A31,'Return Data'!$B$7:$R$2843,13,0)</f>
        <v>6.7145000000000001</v>
      </c>
      <c r="U31" s="66">
        <f t="shared" si="8"/>
        <v>14</v>
      </c>
      <c r="V31" s="65">
        <f>VLOOKUP($A31,'Return Data'!$B$7:$R$2843,17,0)</f>
        <v>4.2511000000000001</v>
      </c>
      <c r="W31" s="66">
        <f t="shared" si="9"/>
        <v>18</v>
      </c>
      <c r="X31" s="65">
        <f>VLOOKUP($A31,'Return Data'!$B$7:$R$2843,14,0)</f>
        <v>5.5194000000000001</v>
      </c>
      <c r="Y31" s="66">
        <f t="shared" si="10"/>
        <v>19</v>
      </c>
      <c r="Z31" s="65">
        <f>VLOOKUP($A31,'Return Data'!$B$7:$R$2843,16,0)</f>
        <v>7.4588999999999999</v>
      </c>
      <c r="AA31" s="67">
        <f t="shared" si="11"/>
        <v>16</v>
      </c>
    </row>
    <row r="32" spans="1:27" x14ac:dyDescent="0.3">
      <c r="A32" s="63" t="s">
        <v>1073</v>
      </c>
      <c r="B32" s="64">
        <f>VLOOKUP($A32,'Return Data'!$B$7:$R$2843,3,0)</f>
        <v>44315</v>
      </c>
      <c r="C32" s="65">
        <f>VLOOKUP($A32,'Return Data'!$B$7:$R$2843,4,0)</f>
        <v>31.466999999999999</v>
      </c>
      <c r="D32" s="65">
        <f>VLOOKUP($A32,'Return Data'!$B$7:$R$2843,5,0)</f>
        <v>0</v>
      </c>
      <c r="E32" s="66">
        <f t="shared" si="0"/>
        <v>25</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-0.21640000000000001</v>
      </c>
      <c r="S32" s="66">
        <f t="shared" si="7"/>
        <v>26</v>
      </c>
      <c r="T32" s="65">
        <f>VLOOKUP($A32,'Return Data'!$B$7:$R$2843,13,0)</f>
        <v>-20.602599999999999</v>
      </c>
      <c r="U32" s="66">
        <f t="shared" si="8"/>
        <v>26</v>
      </c>
      <c r="V32" s="65"/>
      <c r="W32" s="66"/>
      <c r="X32" s="65"/>
      <c r="Y32" s="66"/>
      <c r="Z32" s="65">
        <f>VLOOKUP($A32,'Return Data'!$B$7:$R$2843,16,0)</f>
        <v>-19.002500000000001</v>
      </c>
      <c r="AA32" s="67">
        <f t="shared" si="11"/>
        <v>26</v>
      </c>
    </row>
    <row r="33" spans="1:27" x14ac:dyDescent="0.3">
      <c r="A33" s="63" t="s">
        <v>1074</v>
      </c>
      <c r="B33" s="64">
        <f>VLOOKUP($A33,'Return Data'!$B$7:$R$2843,3,0)</f>
        <v>44315</v>
      </c>
      <c r="C33" s="65">
        <f>VLOOKUP($A33,'Return Data'!$B$7:$R$2843,4,0)</f>
        <v>2655.8647000000001</v>
      </c>
      <c r="D33" s="65">
        <f>VLOOKUP($A33,'Return Data'!$B$7:$R$2843,5,0)</f>
        <v>3.9447000000000001</v>
      </c>
      <c r="E33" s="66">
        <f t="shared" si="0"/>
        <v>21</v>
      </c>
      <c r="F33" s="65">
        <f>VLOOKUP($A33,'Return Data'!$B$7:$R$2843,6,0)</f>
        <v>6.2293000000000003</v>
      </c>
      <c r="G33" s="66">
        <f t="shared" si="1"/>
        <v>20</v>
      </c>
      <c r="H33" s="65">
        <f>VLOOKUP($A33,'Return Data'!$B$7:$R$2843,7,0)</f>
        <v>7.4287000000000001</v>
      </c>
      <c r="I33" s="66">
        <f t="shared" si="2"/>
        <v>16</v>
      </c>
      <c r="J33" s="65">
        <f>VLOOKUP($A33,'Return Data'!$B$7:$R$2843,8,0)</f>
        <v>6.1851000000000003</v>
      </c>
      <c r="K33" s="66">
        <f t="shared" si="3"/>
        <v>19</v>
      </c>
      <c r="L33" s="65">
        <f>VLOOKUP($A33,'Return Data'!$B$7:$R$2843,9,0)</f>
        <v>5.4166999999999996</v>
      </c>
      <c r="M33" s="66">
        <f t="shared" si="4"/>
        <v>17</v>
      </c>
      <c r="N33" s="65">
        <f>VLOOKUP($A33,'Return Data'!$B$7:$R$2843,10,0)</f>
        <v>4.5792000000000002</v>
      </c>
      <c r="O33" s="66">
        <f t="shared" si="5"/>
        <v>16</v>
      </c>
      <c r="P33" s="65">
        <f>VLOOKUP($A33,'Return Data'!$B$7:$R$2843,11,0)</f>
        <v>3.9076</v>
      </c>
      <c r="Q33" s="66">
        <f t="shared" si="6"/>
        <v>21</v>
      </c>
      <c r="R33" s="65">
        <f>VLOOKUP($A33,'Return Data'!$B$7:$R$2843,12,0)</f>
        <v>4.3570000000000002</v>
      </c>
      <c r="S33" s="66">
        <f t="shared" si="7"/>
        <v>19</v>
      </c>
      <c r="T33" s="65">
        <f>VLOOKUP($A33,'Return Data'!$B$7:$R$2843,13,0)</f>
        <v>6.3483000000000001</v>
      </c>
      <c r="U33" s="66">
        <f t="shared" si="8"/>
        <v>16</v>
      </c>
      <c r="V33" s="65">
        <f>VLOOKUP($A33,'Return Data'!$B$7:$R$2843,17,0)</f>
        <v>0.83009999999999995</v>
      </c>
      <c r="W33" s="66">
        <f>RANK(V33,V$8:V$33,0)</f>
        <v>21</v>
      </c>
      <c r="X33" s="65">
        <f>VLOOKUP($A33,'Return Data'!$B$7:$R$2843,14,0)</f>
        <v>3.133</v>
      </c>
      <c r="Y33" s="66">
        <f>RANK(X33,X$8:X$33,0)</f>
        <v>21</v>
      </c>
      <c r="Z33" s="65">
        <f>VLOOKUP($A33,'Return Data'!$B$7:$R$2843,16,0)</f>
        <v>6.6704999999999997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5.9851884615384625</v>
      </c>
      <c r="E35" s="74"/>
      <c r="F35" s="75">
        <f>AVERAGE(F8:F33)</f>
        <v>7.623784615384614</v>
      </c>
      <c r="G35" s="74"/>
      <c r="H35" s="75">
        <f>AVERAGE(H8:H33)</f>
        <v>7.447057692307693</v>
      </c>
      <c r="I35" s="74"/>
      <c r="J35" s="75">
        <f>AVERAGE(J8:J33)</f>
        <v>6.5821423076923073</v>
      </c>
      <c r="K35" s="74"/>
      <c r="L35" s="75">
        <f>AVERAGE(L8:L33)</f>
        <v>5.9135692307692302</v>
      </c>
      <c r="M35" s="74"/>
      <c r="N35" s="75">
        <f>AVERAGE(N8:N33)</f>
        <v>4.7270115384615385</v>
      </c>
      <c r="O35" s="74"/>
      <c r="P35" s="75">
        <f>AVERAGE(P8:P33)</f>
        <v>4.7457692307692305</v>
      </c>
      <c r="Q35" s="74"/>
      <c r="R35" s="75">
        <f>AVERAGE(R8:R33)</f>
        <v>5.1817576923076922</v>
      </c>
      <c r="S35" s="74"/>
      <c r="T35" s="75">
        <f>AVERAGE(T8:T33)</f>
        <v>7.4132307692307684</v>
      </c>
      <c r="U35" s="74"/>
      <c r="V35" s="75">
        <f>AVERAGE(V8:V33)</f>
        <v>4.3168799999999994</v>
      </c>
      <c r="W35" s="74"/>
      <c r="X35" s="75">
        <f>AVERAGE(X8:X33)</f>
        <v>5.5198799999999997</v>
      </c>
      <c r="Y35" s="74"/>
      <c r="Z35" s="75">
        <f>AVERAGE(Z8:Z33)</f>
        <v>6.4575192307692308</v>
      </c>
      <c r="AA35" s="76"/>
    </row>
    <row r="36" spans="1:27" x14ac:dyDescent="0.3">
      <c r="A36" s="73" t="s">
        <v>28</v>
      </c>
      <c r="B36" s="74"/>
      <c r="C36" s="74"/>
      <c r="D36" s="75">
        <f>MIN(D8:D33)</f>
        <v>-0.84050000000000002</v>
      </c>
      <c r="E36" s="74"/>
      <c r="F36" s="75">
        <f>MIN(F8:F33)</f>
        <v>-0.30570000000000003</v>
      </c>
      <c r="G36" s="74"/>
      <c r="H36" s="75">
        <f>MIN(H8:H33)</f>
        <v>0</v>
      </c>
      <c r="I36" s="74"/>
      <c r="J36" s="75">
        <f>MIN(J8:J33)</f>
        <v>0</v>
      </c>
      <c r="K36" s="74"/>
      <c r="L36" s="75">
        <f>MIN(L8:L33)</f>
        <v>0</v>
      </c>
      <c r="M36" s="74"/>
      <c r="N36" s="75">
        <f>MIN(N8:N33)</f>
        <v>0</v>
      </c>
      <c r="O36" s="74"/>
      <c r="P36" s="75">
        <f>MIN(P8:P33)</f>
        <v>0</v>
      </c>
      <c r="Q36" s="74"/>
      <c r="R36" s="75">
        <f>MIN(R8:R33)</f>
        <v>-0.21640000000000001</v>
      </c>
      <c r="S36" s="74"/>
      <c r="T36" s="75">
        <f>MIN(T8:T33)</f>
        <v>-20.602599999999999</v>
      </c>
      <c r="U36" s="74"/>
      <c r="V36" s="75">
        <f>MIN(V8:V33)</f>
        <v>-14.961499999999999</v>
      </c>
      <c r="W36" s="74"/>
      <c r="X36" s="75">
        <f>MIN(X8:X33)</f>
        <v>-8.2612000000000005</v>
      </c>
      <c r="Y36" s="74"/>
      <c r="Z36" s="75">
        <f>MIN(Z8:Z33)</f>
        <v>-19.002500000000001</v>
      </c>
      <c r="AA36" s="76"/>
    </row>
    <row r="37" spans="1:27" ht="15" thickBot="1" x14ac:dyDescent="0.35">
      <c r="A37" s="77" t="s">
        <v>29</v>
      </c>
      <c r="B37" s="78"/>
      <c r="C37" s="78"/>
      <c r="D37" s="79">
        <f>MAX(D8:D33)</f>
        <v>16.653099999999998</v>
      </c>
      <c r="E37" s="78"/>
      <c r="F37" s="79">
        <f>MAX(F8:F33)</f>
        <v>21.677700000000002</v>
      </c>
      <c r="G37" s="78"/>
      <c r="H37" s="79">
        <f>MAX(H8:H33)</f>
        <v>14.937200000000001</v>
      </c>
      <c r="I37" s="78"/>
      <c r="J37" s="79">
        <f>MAX(J8:J33)</f>
        <v>15.406599999999999</v>
      </c>
      <c r="K37" s="78"/>
      <c r="L37" s="79">
        <f>MAX(L8:L33)</f>
        <v>15.0969</v>
      </c>
      <c r="M37" s="78"/>
      <c r="N37" s="79">
        <f>MAX(N8:N33)</f>
        <v>12.298</v>
      </c>
      <c r="O37" s="78"/>
      <c r="P37" s="79">
        <f>MAX(P8:P33)</f>
        <v>15.3315</v>
      </c>
      <c r="Q37" s="78"/>
      <c r="R37" s="79">
        <f>MAX(R8:R33)</f>
        <v>14.959899999999999</v>
      </c>
      <c r="S37" s="78"/>
      <c r="T37" s="79">
        <f>MAX(T8:T33)</f>
        <v>27.842500000000001</v>
      </c>
      <c r="U37" s="78"/>
      <c r="V37" s="79">
        <f>MAX(V8:V33)</f>
        <v>8.0557999999999996</v>
      </c>
      <c r="W37" s="78"/>
      <c r="X37" s="79">
        <f>MAX(X8:X33)</f>
        <v>8.2390000000000008</v>
      </c>
      <c r="Y37" s="78"/>
      <c r="Z37" s="79">
        <f>MAX(Z8:Z33)</f>
        <v>8.6754999999999995</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1597</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1020</v>
      </c>
      <c r="B8" s="64">
        <f>VLOOKUP($A8,'Return Data'!$B$7:$R$2843,3,0)</f>
        <v>44315</v>
      </c>
      <c r="C8" s="65">
        <f>VLOOKUP($A8,'Return Data'!$B$7:$R$2843,4,0)</f>
        <v>518.04549999999995</v>
      </c>
      <c r="D8" s="65">
        <f>VLOOKUP($A8,'Return Data'!$B$7:$R$2843,5,0)</f>
        <v>6.2788000000000004</v>
      </c>
      <c r="E8" s="66">
        <f t="shared" ref="E8:E33" si="0">RANK(D8,D$8:D$33,0)</f>
        <v>9</v>
      </c>
      <c r="F8" s="65">
        <f>VLOOKUP($A8,'Return Data'!$B$7:$R$2843,6,0)</f>
        <v>7.5317999999999996</v>
      </c>
      <c r="G8" s="66">
        <f t="shared" ref="G8:G33" si="1">RANK(F8,F$8:F$33,0)</f>
        <v>11</v>
      </c>
      <c r="H8" s="65">
        <f>VLOOKUP($A8,'Return Data'!$B$7:$R$2843,7,0)</f>
        <v>8.7684999999999995</v>
      </c>
      <c r="I8" s="66">
        <f t="shared" ref="I8:I33" si="2">RANK(H8,H$8:H$33,0)</f>
        <v>3</v>
      </c>
      <c r="J8" s="65">
        <f>VLOOKUP($A8,'Return Data'!$B$7:$R$2843,8,0)</f>
        <v>6.7041000000000004</v>
      </c>
      <c r="K8" s="66">
        <f t="shared" ref="K8:K33" si="3">RANK(J8,J$8:J$33,0)</f>
        <v>6</v>
      </c>
      <c r="L8" s="65">
        <f>VLOOKUP($A8,'Return Data'!$B$7:$R$2843,9,0)</f>
        <v>6.0180999999999996</v>
      </c>
      <c r="M8" s="66">
        <f t="shared" ref="M8:M33" si="4">RANK(L8,L$8:L$33,0)</f>
        <v>5</v>
      </c>
      <c r="N8" s="65">
        <f>VLOOKUP($A8,'Return Data'!$B$7:$R$2843,10,0)</f>
        <v>4.3387000000000002</v>
      </c>
      <c r="O8" s="66">
        <f t="shared" ref="O8:O33" si="5">RANK(N8,N$8:N$33,0)</f>
        <v>12</v>
      </c>
      <c r="P8" s="65">
        <f>VLOOKUP($A8,'Return Data'!$B$7:$R$2843,11,0)</f>
        <v>3.8079000000000001</v>
      </c>
      <c r="Q8" s="66">
        <f t="shared" ref="Q8:Q33" si="6">RANK(P8,P$8:P$33,0)</f>
        <v>14</v>
      </c>
      <c r="R8" s="65">
        <f>VLOOKUP($A8,'Return Data'!$B$7:$R$2843,12,0)</f>
        <v>4.7169999999999996</v>
      </c>
      <c r="S8" s="66">
        <f t="shared" ref="S8:S33" si="7">RANK(R8,R$8:R$33,0)</f>
        <v>6</v>
      </c>
      <c r="T8" s="65">
        <f>VLOOKUP($A8,'Return Data'!$B$7:$R$2843,13,0)</f>
        <v>6.9162999999999997</v>
      </c>
      <c r="U8" s="66">
        <f t="shared" ref="U8:U33" si="8">RANK(T8,T$8:T$33,0)</f>
        <v>10</v>
      </c>
      <c r="V8" s="65">
        <f>VLOOKUP($A8,'Return Data'!$B$7:$R$2843,17,0)</f>
        <v>7.1733000000000002</v>
      </c>
      <c r="W8" s="66">
        <f t="shared" ref="W8:W31" si="9">RANK(V8,V$8:V$33,0)</f>
        <v>4</v>
      </c>
      <c r="X8" s="65">
        <f>VLOOKUP($A8,'Return Data'!$B$7:$R$2843,14,0)</f>
        <v>7.3495999999999997</v>
      </c>
      <c r="Y8" s="66">
        <f t="shared" ref="Y8:Y31" si="10">RANK(X8,X$8:X$33,0)</f>
        <v>5</v>
      </c>
      <c r="Z8" s="65">
        <f>VLOOKUP($A8,'Return Data'!$B$7:$R$2843,16,0)</f>
        <v>7.4218999999999999</v>
      </c>
      <c r="AA8" s="67">
        <f t="shared" ref="AA8:AA33" si="11">RANK(Z8,Z$8:Z$33,0)</f>
        <v>15</v>
      </c>
    </row>
    <row r="9" spans="1:27" x14ac:dyDescent="0.3">
      <c r="A9" s="63" t="s">
        <v>1023</v>
      </c>
      <c r="B9" s="64">
        <f>VLOOKUP($A9,'Return Data'!$B$7:$R$2843,3,0)</f>
        <v>44315</v>
      </c>
      <c r="C9" s="65">
        <f>VLOOKUP($A9,'Return Data'!$B$7:$R$2843,4,0)</f>
        <v>2410.8915000000002</v>
      </c>
      <c r="D9" s="65">
        <f>VLOOKUP($A9,'Return Data'!$B$7:$R$2843,5,0)</f>
        <v>5.6342999999999996</v>
      </c>
      <c r="E9" s="66">
        <f t="shared" si="0"/>
        <v>10</v>
      </c>
      <c r="F9" s="65">
        <f>VLOOKUP($A9,'Return Data'!$B$7:$R$2843,6,0)</f>
        <v>6.4786999999999999</v>
      </c>
      <c r="G9" s="66">
        <f t="shared" si="1"/>
        <v>17</v>
      </c>
      <c r="H9" s="65">
        <f>VLOOKUP($A9,'Return Data'!$B$7:$R$2843,7,0)</f>
        <v>7.6128999999999998</v>
      </c>
      <c r="I9" s="66">
        <f t="shared" si="2"/>
        <v>10</v>
      </c>
      <c r="J9" s="65">
        <f>VLOOKUP($A9,'Return Data'!$B$7:$R$2843,8,0)</f>
        <v>6.1074999999999999</v>
      </c>
      <c r="K9" s="66">
        <f t="shared" si="3"/>
        <v>13</v>
      </c>
      <c r="L9" s="65">
        <f>VLOOKUP($A9,'Return Data'!$B$7:$R$2843,9,0)</f>
        <v>5.57</v>
      </c>
      <c r="M9" s="66">
        <f t="shared" si="4"/>
        <v>10</v>
      </c>
      <c r="N9" s="65">
        <f>VLOOKUP($A9,'Return Data'!$B$7:$R$2843,10,0)</f>
        <v>4.4223999999999997</v>
      </c>
      <c r="O9" s="66">
        <f t="shared" si="5"/>
        <v>11</v>
      </c>
      <c r="P9" s="65">
        <f>VLOOKUP($A9,'Return Data'!$B$7:$R$2843,11,0)</f>
        <v>3.9544000000000001</v>
      </c>
      <c r="Q9" s="66">
        <f t="shared" si="6"/>
        <v>7</v>
      </c>
      <c r="R9" s="65">
        <f>VLOOKUP($A9,'Return Data'!$B$7:$R$2843,12,0)</f>
        <v>4.4968000000000004</v>
      </c>
      <c r="S9" s="66">
        <f t="shared" si="7"/>
        <v>12</v>
      </c>
      <c r="T9" s="65">
        <f>VLOOKUP($A9,'Return Data'!$B$7:$R$2843,13,0)</f>
        <v>6.5533999999999999</v>
      </c>
      <c r="U9" s="66">
        <f t="shared" si="8"/>
        <v>11</v>
      </c>
      <c r="V9" s="65">
        <f>VLOOKUP($A9,'Return Data'!$B$7:$R$2843,17,0)</f>
        <v>7.2302999999999997</v>
      </c>
      <c r="W9" s="66">
        <f t="shared" si="9"/>
        <v>2</v>
      </c>
      <c r="X9" s="65">
        <f>VLOOKUP($A9,'Return Data'!$B$7:$R$2843,14,0)</f>
        <v>7.4631999999999996</v>
      </c>
      <c r="Y9" s="66">
        <f t="shared" si="10"/>
        <v>2</v>
      </c>
      <c r="Z9" s="65">
        <f>VLOOKUP($A9,'Return Data'!$B$7:$R$2843,16,0)</f>
        <v>7.9085000000000001</v>
      </c>
      <c r="AA9" s="67">
        <f t="shared" si="11"/>
        <v>6</v>
      </c>
    </row>
    <row r="10" spans="1:27" x14ac:dyDescent="0.3">
      <c r="A10" s="63" t="s">
        <v>1024</v>
      </c>
      <c r="B10" s="64">
        <f>VLOOKUP($A10,'Return Data'!$B$7:$R$2843,3,0)</f>
        <v>44315</v>
      </c>
      <c r="C10" s="65">
        <f>VLOOKUP($A10,'Return Data'!$B$7:$R$2843,4,0)</f>
        <v>1560.3665000000001</v>
      </c>
      <c r="D10" s="65">
        <f>VLOOKUP($A10,'Return Data'!$B$7:$R$2843,5,0)</f>
        <v>4.1432000000000002</v>
      </c>
      <c r="E10" s="66">
        <f t="shared" si="0"/>
        <v>17</v>
      </c>
      <c r="F10" s="65">
        <f>VLOOKUP($A10,'Return Data'!$B$7:$R$2843,6,0)</f>
        <v>4.7598000000000003</v>
      </c>
      <c r="G10" s="66">
        <f t="shared" si="1"/>
        <v>22</v>
      </c>
      <c r="H10" s="65">
        <f>VLOOKUP($A10,'Return Data'!$B$7:$R$2843,7,0)</f>
        <v>5.2386999999999997</v>
      </c>
      <c r="I10" s="66">
        <f t="shared" si="2"/>
        <v>23</v>
      </c>
      <c r="J10" s="65">
        <f>VLOOKUP($A10,'Return Data'!$B$7:$R$2843,8,0)</f>
        <v>4.7545000000000002</v>
      </c>
      <c r="K10" s="66">
        <f t="shared" si="3"/>
        <v>24</v>
      </c>
      <c r="L10" s="65">
        <f>VLOOKUP($A10,'Return Data'!$B$7:$R$2843,9,0)</f>
        <v>8.8630999999999993</v>
      </c>
      <c r="M10" s="66">
        <f t="shared" si="4"/>
        <v>2</v>
      </c>
      <c r="N10" s="65">
        <f>VLOOKUP($A10,'Return Data'!$B$7:$R$2843,10,0)</f>
        <v>6.5609000000000002</v>
      </c>
      <c r="O10" s="66">
        <f t="shared" si="5"/>
        <v>2</v>
      </c>
      <c r="P10" s="65">
        <f>VLOOKUP($A10,'Return Data'!$B$7:$R$2843,11,0)</f>
        <v>9.7787000000000006</v>
      </c>
      <c r="Q10" s="66">
        <f t="shared" si="6"/>
        <v>2</v>
      </c>
      <c r="R10" s="65">
        <f>VLOOKUP($A10,'Return Data'!$B$7:$R$2843,12,0)</f>
        <v>9.4405000000000001</v>
      </c>
      <c r="S10" s="66">
        <f t="shared" si="7"/>
        <v>2</v>
      </c>
      <c r="T10" s="65">
        <f>VLOOKUP($A10,'Return Data'!$B$7:$R$2843,13,0)</f>
        <v>27.561800000000002</v>
      </c>
      <c r="U10" s="66">
        <f t="shared" si="8"/>
        <v>1</v>
      </c>
      <c r="V10" s="65">
        <f>VLOOKUP($A10,'Return Data'!$B$7:$R$2843,17,0)</f>
        <v>-15.186299999999999</v>
      </c>
      <c r="W10" s="66">
        <f t="shared" si="9"/>
        <v>25</v>
      </c>
      <c r="X10" s="65">
        <f>VLOOKUP($A10,'Return Data'!$B$7:$R$2843,14,0)</f>
        <v>-8.5120000000000005</v>
      </c>
      <c r="Y10" s="66">
        <f t="shared" si="10"/>
        <v>25</v>
      </c>
      <c r="Z10" s="65">
        <f>VLOOKUP($A10,'Return Data'!$B$7:$R$2843,16,0)</f>
        <v>3.8243999999999998</v>
      </c>
      <c r="AA10" s="67">
        <f t="shared" si="11"/>
        <v>24</v>
      </c>
    </row>
    <row r="11" spans="1:27" x14ac:dyDescent="0.3">
      <c r="A11" s="63" t="s">
        <v>1028</v>
      </c>
      <c r="B11" s="64">
        <f>VLOOKUP($A11,'Return Data'!$B$7:$R$2843,3,0)</f>
        <v>44315</v>
      </c>
      <c r="C11" s="65">
        <f>VLOOKUP($A11,'Return Data'!$B$7:$R$2843,4,0)</f>
        <v>31.902799999999999</v>
      </c>
      <c r="D11" s="65">
        <f>VLOOKUP($A11,'Return Data'!$B$7:$R$2843,5,0)</f>
        <v>6.8658999999999999</v>
      </c>
      <c r="E11" s="66">
        <f t="shared" si="0"/>
        <v>7</v>
      </c>
      <c r="F11" s="65">
        <f>VLOOKUP($A11,'Return Data'!$B$7:$R$2843,6,0)</f>
        <v>10.152799999999999</v>
      </c>
      <c r="G11" s="66">
        <f t="shared" si="1"/>
        <v>3</v>
      </c>
      <c r="H11" s="65">
        <f>VLOOKUP($A11,'Return Data'!$B$7:$R$2843,7,0)</f>
        <v>7.6440000000000001</v>
      </c>
      <c r="I11" s="66">
        <f t="shared" si="2"/>
        <v>9</v>
      </c>
      <c r="J11" s="65">
        <f>VLOOKUP($A11,'Return Data'!$B$7:$R$2843,8,0)</f>
        <v>6.3242000000000003</v>
      </c>
      <c r="K11" s="66">
        <f t="shared" si="3"/>
        <v>11</v>
      </c>
      <c r="L11" s="65">
        <f>VLOOKUP($A11,'Return Data'!$B$7:$R$2843,9,0)</f>
        <v>5.5879000000000003</v>
      </c>
      <c r="M11" s="66">
        <f t="shared" si="4"/>
        <v>9</v>
      </c>
      <c r="N11" s="65">
        <f>VLOOKUP($A11,'Return Data'!$B$7:$R$2843,10,0)</f>
        <v>4.4999000000000002</v>
      </c>
      <c r="O11" s="66">
        <f t="shared" si="5"/>
        <v>7</v>
      </c>
      <c r="P11" s="65">
        <f>VLOOKUP($A11,'Return Data'!$B$7:$R$2843,11,0)</f>
        <v>3.8969999999999998</v>
      </c>
      <c r="Q11" s="66">
        <f t="shared" si="6"/>
        <v>9</v>
      </c>
      <c r="R11" s="65">
        <f>VLOOKUP($A11,'Return Data'!$B$7:$R$2843,12,0)</f>
        <v>4.2523999999999997</v>
      </c>
      <c r="S11" s="66">
        <f t="shared" si="7"/>
        <v>15</v>
      </c>
      <c r="T11" s="65">
        <f>VLOOKUP($A11,'Return Data'!$B$7:$R$2843,13,0)</f>
        <v>6.0507</v>
      </c>
      <c r="U11" s="66">
        <f t="shared" si="8"/>
        <v>15</v>
      </c>
      <c r="V11" s="65">
        <f>VLOOKUP($A11,'Return Data'!$B$7:$R$2843,17,0)</f>
        <v>6.4812000000000003</v>
      </c>
      <c r="W11" s="66">
        <f t="shared" si="9"/>
        <v>10</v>
      </c>
      <c r="X11" s="65">
        <f>VLOOKUP($A11,'Return Data'!$B$7:$R$2843,14,0)</f>
        <v>6.8375000000000004</v>
      </c>
      <c r="Y11" s="66">
        <f t="shared" si="10"/>
        <v>11</v>
      </c>
      <c r="Z11" s="65">
        <f>VLOOKUP($A11,'Return Data'!$B$7:$R$2843,16,0)</f>
        <v>7.7553999999999998</v>
      </c>
      <c r="AA11" s="67">
        <f t="shared" si="11"/>
        <v>7</v>
      </c>
    </row>
    <row r="12" spans="1:27" x14ac:dyDescent="0.3">
      <c r="A12" s="63" t="s">
        <v>1031</v>
      </c>
      <c r="B12" s="64">
        <f>VLOOKUP($A12,'Return Data'!$B$7:$R$2843,3,0)</f>
        <v>44315</v>
      </c>
      <c r="C12" s="65">
        <f>VLOOKUP($A12,'Return Data'!$B$7:$R$2843,4,0)</f>
        <v>33.203600000000002</v>
      </c>
      <c r="D12" s="65">
        <f>VLOOKUP($A12,'Return Data'!$B$7:$R$2843,5,0)</f>
        <v>4.2877000000000001</v>
      </c>
      <c r="E12" s="66">
        <f t="shared" si="0"/>
        <v>16</v>
      </c>
      <c r="F12" s="65">
        <f>VLOOKUP($A12,'Return Data'!$B$7:$R$2843,6,0)</f>
        <v>6.5625999999999998</v>
      </c>
      <c r="G12" s="66">
        <f t="shared" si="1"/>
        <v>16</v>
      </c>
      <c r="H12" s="65">
        <f>VLOOKUP($A12,'Return Data'!$B$7:$R$2843,7,0)</f>
        <v>6.0057999999999998</v>
      </c>
      <c r="I12" s="66">
        <f t="shared" si="2"/>
        <v>19</v>
      </c>
      <c r="J12" s="65">
        <f>VLOOKUP($A12,'Return Data'!$B$7:$R$2843,8,0)</f>
        <v>5.4134000000000002</v>
      </c>
      <c r="K12" s="66">
        <f t="shared" si="3"/>
        <v>20</v>
      </c>
      <c r="L12" s="65">
        <f>VLOOKUP($A12,'Return Data'!$B$7:$R$2843,9,0)</f>
        <v>4.2750000000000004</v>
      </c>
      <c r="M12" s="66">
        <f t="shared" si="4"/>
        <v>22</v>
      </c>
      <c r="N12" s="65">
        <f>VLOOKUP($A12,'Return Data'!$B$7:$R$2843,10,0)</f>
        <v>3.7225000000000001</v>
      </c>
      <c r="O12" s="66">
        <f t="shared" si="5"/>
        <v>18</v>
      </c>
      <c r="P12" s="65">
        <f>VLOOKUP($A12,'Return Data'!$B$7:$R$2843,11,0)</f>
        <v>3.3622999999999998</v>
      </c>
      <c r="Q12" s="66">
        <f t="shared" si="6"/>
        <v>21</v>
      </c>
      <c r="R12" s="65">
        <f>VLOOKUP($A12,'Return Data'!$B$7:$R$2843,12,0)</f>
        <v>3.6444000000000001</v>
      </c>
      <c r="S12" s="66">
        <f t="shared" si="7"/>
        <v>23</v>
      </c>
      <c r="T12" s="65">
        <f>VLOOKUP($A12,'Return Data'!$B$7:$R$2843,13,0)</f>
        <v>5.3330000000000002</v>
      </c>
      <c r="U12" s="66">
        <f t="shared" si="8"/>
        <v>21</v>
      </c>
      <c r="V12" s="65">
        <f>VLOOKUP($A12,'Return Data'!$B$7:$R$2843,17,0)</f>
        <v>6.3516000000000004</v>
      </c>
      <c r="W12" s="66">
        <f t="shared" si="9"/>
        <v>12</v>
      </c>
      <c r="X12" s="65">
        <f>VLOOKUP($A12,'Return Data'!$B$7:$R$2843,14,0)</f>
        <v>6.7527999999999997</v>
      </c>
      <c r="Y12" s="66">
        <f t="shared" si="10"/>
        <v>12</v>
      </c>
      <c r="Z12" s="65">
        <f>VLOOKUP($A12,'Return Data'!$B$7:$R$2843,16,0)</f>
        <v>7.7066999999999997</v>
      </c>
      <c r="AA12" s="67">
        <f t="shared" si="11"/>
        <v>8</v>
      </c>
    </row>
    <row r="13" spans="1:27" x14ac:dyDescent="0.3">
      <c r="A13" s="63" t="s">
        <v>1033</v>
      </c>
      <c r="B13" s="64">
        <f>VLOOKUP($A13,'Return Data'!$B$7:$R$2843,3,0)</f>
        <v>44315</v>
      </c>
      <c r="C13" s="65">
        <f>VLOOKUP($A13,'Return Data'!$B$7:$R$2843,4,0)</f>
        <v>15.589</v>
      </c>
      <c r="D13" s="65">
        <f>VLOOKUP($A13,'Return Data'!$B$7:$R$2843,5,0)</f>
        <v>9.1336999999999993</v>
      </c>
      <c r="E13" s="66">
        <f t="shared" si="0"/>
        <v>5</v>
      </c>
      <c r="F13" s="65">
        <f>VLOOKUP($A13,'Return Data'!$B$7:$R$2843,6,0)</f>
        <v>9.9982000000000006</v>
      </c>
      <c r="G13" s="66">
        <f t="shared" si="1"/>
        <v>4</v>
      </c>
      <c r="H13" s="65">
        <f>VLOOKUP($A13,'Return Data'!$B$7:$R$2843,7,0)</f>
        <v>8.2413000000000007</v>
      </c>
      <c r="I13" s="66">
        <f t="shared" si="2"/>
        <v>6</v>
      </c>
      <c r="J13" s="65">
        <f>VLOOKUP($A13,'Return Data'!$B$7:$R$2843,8,0)</f>
        <v>7.06</v>
      </c>
      <c r="K13" s="66">
        <f t="shared" si="3"/>
        <v>5</v>
      </c>
      <c r="L13" s="65">
        <f>VLOOKUP($A13,'Return Data'!$B$7:$R$2843,9,0)</f>
        <v>5.5445000000000002</v>
      </c>
      <c r="M13" s="66">
        <f t="shared" si="4"/>
        <v>11</v>
      </c>
      <c r="N13" s="65">
        <f>VLOOKUP($A13,'Return Data'!$B$7:$R$2843,10,0)</f>
        <v>4.5671999999999997</v>
      </c>
      <c r="O13" s="66">
        <f t="shared" si="5"/>
        <v>5</v>
      </c>
      <c r="P13" s="65">
        <f>VLOOKUP($A13,'Return Data'!$B$7:$R$2843,11,0)</f>
        <v>3.7561</v>
      </c>
      <c r="Q13" s="66">
        <f t="shared" si="6"/>
        <v>16</v>
      </c>
      <c r="R13" s="65">
        <f>VLOOKUP($A13,'Return Data'!$B$7:$R$2843,12,0)</f>
        <v>4.1810999999999998</v>
      </c>
      <c r="S13" s="66">
        <f t="shared" si="7"/>
        <v>16</v>
      </c>
      <c r="T13" s="65">
        <f>VLOOKUP($A13,'Return Data'!$B$7:$R$2843,13,0)</f>
        <v>5.9006999999999996</v>
      </c>
      <c r="U13" s="66">
        <f t="shared" si="8"/>
        <v>17</v>
      </c>
      <c r="V13" s="65">
        <f>VLOOKUP($A13,'Return Data'!$B$7:$R$2843,17,0)</f>
        <v>6.8826999999999998</v>
      </c>
      <c r="W13" s="66">
        <f t="shared" si="9"/>
        <v>7</v>
      </c>
      <c r="X13" s="65">
        <f>VLOOKUP($A13,'Return Data'!$B$7:$R$2843,14,0)</f>
        <v>7.2469999999999999</v>
      </c>
      <c r="Y13" s="66">
        <f t="shared" si="10"/>
        <v>7</v>
      </c>
      <c r="Z13" s="65">
        <f>VLOOKUP($A13,'Return Data'!$B$7:$R$2843,16,0)</f>
        <v>7.4957000000000003</v>
      </c>
      <c r="AA13" s="67">
        <f t="shared" si="11"/>
        <v>13</v>
      </c>
    </row>
    <row r="14" spans="1:27" x14ac:dyDescent="0.3">
      <c r="A14" s="63" t="s">
        <v>1950</v>
      </c>
      <c r="B14" s="64">
        <f>VLOOKUP($A14,'Return Data'!$B$7:$R$2843,3,0)</f>
        <v>44315</v>
      </c>
      <c r="C14" s="65">
        <f>VLOOKUP($A14,'Return Data'!$B$7:$R$2843,4,0)</f>
        <v>23.485499999999998</v>
      </c>
      <c r="D14" s="65">
        <f>VLOOKUP($A14,'Return Data'!$B$7:$R$2843,5,0)</f>
        <v>16.637</v>
      </c>
      <c r="E14" s="66">
        <f t="shared" si="0"/>
        <v>1</v>
      </c>
      <c r="F14" s="65">
        <f>VLOOKUP($A14,'Return Data'!$B$7:$R$2843,6,0)</f>
        <v>21.693100000000001</v>
      </c>
      <c r="G14" s="66">
        <f t="shared" si="1"/>
        <v>1</v>
      </c>
      <c r="H14" s="65">
        <f>VLOOKUP($A14,'Return Data'!$B$7:$R$2843,7,0)</f>
        <v>14.9627</v>
      </c>
      <c r="I14" s="66">
        <f t="shared" si="2"/>
        <v>1</v>
      </c>
      <c r="J14" s="65">
        <f>VLOOKUP($A14,'Return Data'!$B$7:$R$2843,8,0)</f>
        <v>15.41</v>
      </c>
      <c r="K14" s="66">
        <f t="shared" si="3"/>
        <v>1</v>
      </c>
      <c r="L14" s="65">
        <f>VLOOKUP($A14,'Return Data'!$B$7:$R$2843,9,0)</f>
        <v>15.101900000000001</v>
      </c>
      <c r="M14" s="66">
        <f t="shared" si="4"/>
        <v>1</v>
      </c>
      <c r="N14" s="65">
        <f>VLOOKUP($A14,'Return Data'!$B$7:$R$2843,10,0)</f>
        <v>12.120100000000001</v>
      </c>
      <c r="O14" s="66">
        <f t="shared" si="5"/>
        <v>1</v>
      </c>
      <c r="P14" s="65">
        <f>VLOOKUP($A14,'Return Data'!$B$7:$R$2843,11,0)</f>
        <v>15.043900000000001</v>
      </c>
      <c r="Q14" s="66">
        <f t="shared" si="6"/>
        <v>1</v>
      </c>
      <c r="R14" s="65">
        <f>VLOOKUP($A14,'Return Data'!$B$7:$R$2843,12,0)</f>
        <v>14.6282</v>
      </c>
      <c r="S14" s="66">
        <f t="shared" si="7"/>
        <v>1</v>
      </c>
      <c r="T14" s="65">
        <f>VLOOKUP($A14,'Return Data'!$B$7:$R$2843,13,0)</f>
        <v>14.237399999999999</v>
      </c>
      <c r="U14" s="66">
        <f t="shared" si="8"/>
        <v>3</v>
      </c>
      <c r="V14" s="65">
        <f>VLOOKUP($A14,'Return Data'!$B$7:$R$2843,17,0)</f>
        <v>3.8835000000000002</v>
      </c>
      <c r="W14" s="66">
        <f t="shared" si="9"/>
        <v>19</v>
      </c>
      <c r="X14" s="65">
        <f>VLOOKUP($A14,'Return Data'!$B$7:$R$2843,14,0)</f>
        <v>5.4489999999999998</v>
      </c>
      <c r="Y14" s="66">
        <f t="shared" si="10"/>
        <v>18</v>
      </c>
      <c r="Z14" s="65">
        <f>VLOOKUP($A14,'Return Data'!$B$7:$R$2843,16,0)</f>
        <v>8.2525999999999993</v>
      </c>
      <c r="AA14" s="67">
        <f t="shared" si="11"/>
        <v>1</v>
      </c>
    </row>
    <row r="15" spans="1:27" x14ac:dyDescent="0.3">
      <c r="A15" s="63" t="s">
        <v>1038</v>
      </c>
      <c r="B15" s="64">
        <f>VLOOKUP($A15,'Return Data'!$B$7:$R$2843,3,0)</f>
        <v>44315</v>
      </c>
      <c r="C15" s="65">
        <f>VLOOKUP($A15,'Return Data'!$B$7:$R$2843,4,0)</f>
        <v>45.168900000000001</v>
      </c>
      <c r="D15" s="65">
        <f>VLOOKUP($A15,'Return Data'!$B$7:$R$2843,5,0)</f>
        <v>-1.4544999999999999</v>
      </c>
      <c r="E15" s="66">
        <f t="shared" si="0"/>
        <v>26</v>
      </c>
      <c r="F15" s="65">
        <f>VLOOKUP($A15,'Return Data'!$B$7:$R$2843,6,0)</f>
        <v>-0.91579999999999995</v>
      </c>
      <c r="G15" s="66">
        <f t="shared" si="1"/>
        <v>26</v>
      </c>
      <c r="H15" s="65">
        <f>VLOOKUP($A15,'Return Data'!$B$7:$R$2843,7,0)</f>
        <v>2.9569000000000001</v>
      </c>
      <c r="I15" s="66">
        <f t="shared" si="2"/>
        <v>25</v>
      </c>
      <c r="J15" s="65">
        <f>VLOOKUP($A15,'Return Data'!$B$7:$R$2843,8,0)</f>
        <v>3.0800999999999998</v>
      </c>
      <c r="K15" s="66">
        <f t="shared" si="3"/>
        <v>25</v>
      </c>
      <c r="L15" s="65">
        <f>VLOOKUP($A15,'Return Data'!$B$7:$R$2843,9,0)</f>
        <v>4.2088999999999999</v>
      </c>
      <c r="M15" s="66">
        <f t="shared" si="4"/>
        <v>23</v>
      </c>
      <c r="N15" s="65">
        <f>VLOOKUP($A15,'Return Data'!$B$7:$R$2843,10,0)</f>
        <v>2.9081999999999999</v>
      </c>
      <c r="O15" s="66">
        <f t="shared" si="5"/>
        <v>24</v>
      </c>
      <c r="P15" s="65">
        <f>VLOOKUP($A15,'Return Data'!$B$7:$R$2843,11,0)</f>
        <v>4.2904999999999998</v>
      </c>
      <c r="Q15" s="66">
        <f t="shared" si="6"/>
        <v>6</v>
      </c>
      <c r="R15" s="65">
        <f>VLOOKUP($A15,'Return Data'!$B$7:$R$2843,12,0)</f>
        <v>5.1893000000000002</v>
      </c>
      <c r="S15" s="66">
        <f t="shared" si="7"/>
        <v>4</v>
      </c>
      <c r="T15" s="65">
        <f>VLOOKUP($A15,'Return Data'!$B$7:$R$2843,13,0)</f>
        <v>7.6821999999999999</v>
      </c>
      <c r="U15" s="66">
        <f t="shared" si="8"/>
        <v>6</v>
      </c>
      <c r="V15" s="65">
        <f>VLOOKUP($A15,'Return Data'!$B$7:$R$2843,17,0)</f>
        <v>7.2244000000000002</v>
      </c>
      <c r="W15" s="66">
        <f t="shared" si="9"/>
        <v>3</v>
      </c>
      <c r="X15" s="65">
        <f>VLOOKUP($A15,'Return Data'!$B$7:$R$2843,14,0)</f>
        <v>7.2499000000000002</v>
      </c>
      <c r="Y15" s="66">
        <f t="shared" si="10"/>
        <v>6</v>
      </c>
      <c r="Z15" s="65">
        <f>VLOOKUP($A15,'Return Data'!$B$7:$R$2843,16,0)</f>
        <v>7.2788000000000004</v>
      </c>
      <c r="AA15" s="67">
        <f t="shared" si="11"/>
        <v>16</v>
      </c>
    </row>
    <row r="16" spans="1:27" x14ac:dyDescent="0.3">
      <c r="A16" s="63" t="s">
        <v>1040</v>
      </c>
      <c r="B16" s="64">
        <f>VLOOKUP($A16,'Return Data'!$B$7:$R$2843,3,0)</f>
        <v>44315</v>
      </c>
      <c r="C16" s="65">
        <f>VLOOKUP($A16,'Return Data'!$B$7:$R$2843,4,0)</f>
        <v>16.259</v>
      </c>
      <c r="D16" s="65">
        <f>VLOOKUP($A16,'Return Data'!$B$7:$R$2843,5,0)</f>
        <v>7.4097</v>
      </c>
      <c r="E16" s="66">
        <f t="shared" si="0"/>
        <v>6</v>
      </c>
      <c r="F16" s="65">
        <f>VLOOKUP($A16,'Return Data'!$B$7:$R$2843,6,0)</f>
        <v>5.7647000000000004</v>
      </c>
      <c r="G16" s="66">
        <f t="shared" si="1"/>
        <v>19</v>
      </c>
      <c r="H16" s="65">
        <f>VLOOKUP($A16,'Return Data'!$B$7:$R$2843,7,0)</f>
        <v>7.1615000000000002</v>
      </c>
      <c r="I16" s="66">
        <f t="shared" si="2"/>
        <v>15</v>
      </c>
      <c r="J16" s="65">
        <f>VLOOKUP($A16,'Return Data'!$B$7:$R$2843,8,0)</f>
        <v>6.6394000000000002</v>
      </c>
      <c r="K16" s="66">
        <f t="shared" si="3"/>
        <v>7</v>
      </c>
      <c r="L16" s="65">
        <f>VLOOKUP($A16,'Return Data'!$B$7:$R$2843,9,0)</f>
        <v>6.0755999999999997</v>
      </c>
      <c r="M16" s="66">
        <f t="shared" si="4"/>
        <v>4</v>
      </c>
      <c r="N16" s="65">
        <f>VLOOKUP($A16,'Return Data'!$B$7:$R$2843,10,0)</f>
        <v>4.3005000000000004</v>
      </c>
      <c r="O16" s="66">
        <f t="shared" si="5"/>
        <v>13</v>
      </c>
      <c r="P16" s="65">
        <f>VLOOKUP($A16,'Return Data'!$B$7:$R$2843,11,0)</f>
        <v>3.3687</v>
      </c>
      <c r="Q16" s="66">
        <f t="shared" si="6"/>
        <v>20</v>
      </c>
      <c r="R16" s="65">
        <f>VLOOKUP($A16,'Return Data'!$B$7:$R$2843,12,0)</f>
        <v>4.0201000000000002</v>
      </c>
      <c r="S16" s="66">
        <f t="shared" si="7"/>
        <v>18</v>
      </c>
      <c r="T16" s="65">
        <f>VLOOKUP($A16,'Return Data'!$B$7:$R$2843,13,0)</f>
        <v>2.9983</v>
      </c>
      <c r="U16" s="66">
        <f t="shared" si="8"/>
        <v>24</v>
      </c>
      <c r="V16" s="65">
        <f>VLOOKUP($A16,'Return Data'!$B$7:$R$2843,17,0)</f>
        <v>-0.39069999999999999</v>
      </c>
      <c r="W16" s="66">
        <f t="shared" si="9"/>
        <v>22</v>
      </c>
      <c r="X16" s="65">
        <f>VLOOKUP($A16,'Return Data'!$B$7:$R$2843,14,0)</f>
        <v>2.0590000000000002</v>
      </c>
      <c r="Y16" s="66">
        <f t="shared" si="10"/>
        <v>22</v>
      </c>
      <c r="Z16" s="65">
        <f>VLOOKUP($A16,'Return Data'!$B$7:$R$2843,16,0)</f>
        <v>3.3988</v>
      </c>
      <c r="AA16" s="67">
        <f t="shared" si="11"/>
        <v>25</v>
      </c>
    </row>
    <row r="17" spans="1:27" x14ac:dyDescent="0.3">
      <c r="A17" s="63" t="s">
        <v>1042</v>
      </c>
      <c r="B17" s="64">
        <f>VLOOKUP($A17,'Return Data'!$B$7:$R$2843,3,0)</f>
        <v>44315</v>
      </c>
      <c r="C17" s="65">
        <f>VLOOKUP($A17,'Return Data'!$B$7:$R$2843,4,0)</f>
        <v>417.63600000000002</v>
      </c>
      <c r="D17" s="65">
        <f>VLOOKUP($A17,'Return Data'!$B$7:$R$2843,5,0)</f>
        <v>6.4423000000000004</v>
      </c>
      <c r="E17" s="66">
        <f t="shared" si="0"/>
        <v>8</v>
      </c>
      <c r="F17" s="65">
        <f>VLOOKUP($A17,'Return Data'!$B$7:$R$2843,6,0)</f>
        <v>8.6204999999999998</v>
      </c>
      <c r="G17" s="66">
        <f t="shared" si="1"/>
        <v>8</v>
      </c>
      <c r="H17" s="65">
        <f>VLOOKUP($A17,'Return Data'!$B$7:$R$2843,7,0)</f>
        <v>8.5864999999999991</v>
      </c>
      <c r="I17" s="66">
        <f t="shared" si="2"/>
        <v>4</v>
      </c>
      <c r="J17" s="65">
        <f>VLOOKUP($A17,'Return Data'!$B$7:$R$2843,8,0)</f>
        <v>7.3464</v>
      </c>
      <c r="K17" s="66">
        <f t="shared" si="3"/>
        <v>4</v>
      </c>
      <c r="L17" s="65">
        <f>VLOOKUP($A17,'Return Data'!$B$7:$R$2843,9,0)</f>
        <v>4.0728999999999997</v>
      </c>
      <c r="M17" s="66">
        <f t="shared" si="4"/>
        <v>25</v>
      </c>
      <c r="N17" s="65">
        <f>VLOOKUP($A17,'Return Data'!$B$7:$R$2843,10,0)</f>
        <v>2.4499</v>
      </c>
      <c r="O17" s="66">
        <f t="shared" si="5"/>
        <v>25</v>
      </c>
      <c r="P17" s="65">
        <f>VLOOKUP($A17,'Return Data'!$B$7:$R$2843,11,0)</f>
        <v>4.3426</v>
      </c>
      <c r="Q17" s="66">
        <f t="shared" si="6"/>
        <v>5</v>
      </c>
      <c r="R17" s="65">
        <f>VLOOKUP($A17,'Return Data'!$B$7:$R$2843,12,0)</f>
        <v>5.0751999999999997</v>
      </c>
      <c r="S17" s="66">
        <f t="shared" si="7"/>
        <v>5</v>
      </c>
      <c r="T17" s="65">
        <f>VLOOKUP($A17,'Return Data'!$B$7:$R$2843,13,0)</f>
        <v>7.7371999999999996</v>
      </c>
      <c r="U17" s="66">
        <f t="shared" si="8"/>
        <v>5</v>
      </c>
      <c r="V17" s="65">
        <f>VLOOKUP($A17,'Return Data'!$B$7:$R$2843,17,0)</f>
        <v>7.6707999999999998</v>
      </c>
      <c r="W17" s="66">
        <f t="shared" si="9"/>
        <v>1</v>
      </c>
      <c r="X17" s="65">
        <f>VLOOKUP($A17,'Return Data'!$B$7:$R$2843,14,0)</f>
        <v>7.7412999999999998</v>
      </c>
      <c r="Y17" s="66">
        <f t="shared" si="10"/>
        <v>1</v>
      </c>
      <c r="Z17" s="65">
        <f>VLOOKUP($A17,'Return Data'!$B$7:$R$2843,16,0)</f>
        <v>7.9882</v>
      </c>
      <c r="AA17" s="67">
        <f t="shared" si="11"/>
        <v>3</v>
      </c>
    </row>
    <row r="18" spans="1:27" x14ac:dyDescent="0.3">
      <c r="A18" s="63" t="s">
        <v>1045</v>
      </c>
      <c r="B18" s="64">
        <f>VLOOKUP($A18,'Return Data'!$B$7:$R$2843,3,0)</f>
        <v>44315</v>
      </c>
      <c r="C18" s="65">
        <f>VLOOKUP($A18,'Return Data'!$B$7:$R$2843,4,0)</f>
        <v>30.363600000000002</v>
      </c>
      <c r="D18" s="65">
        <f>VLOOKUP($A18,'Return Data'!$B$7:$R$2843,5,0)</f>
        <v>4.4482999999999997</v>
      </c>
      <c r="E18" s="66">
        <f t="shared" si="0"/>
        <v>15</v>
      </c>
      <c r="F18" s="65">
        <f>VLOOKUP($A18,'Return Data'!$B$7:$R$2843,6,0)</f>
        <v>7.0964999999999998</v>
      </c>
      <c r="G18" s="66">
        <f t="shared" si="1"/>
        <v>13</v>
      </c>
      <c r="H18" s="65">
        <f>VLOOKUP($A18,'Return Data'!$B$7:$R$2843,7,0)</f>
        <v>8.1525999999999996</v>
      </c>
      <c r="I18" s="66">
        <f t="shared" si="2"/>
        <v>7</v>
      </c>
      <c r="J18" s="65">
        <f>VLOOKUP($A18,'Return Data'!$B$7:$R$2843,8,0)</f>
        <v>6.5593000000000004</v>
      </c>
      <c r="K18" s="66">
        <f t="shared" si="3"/>
        <v>8</v>
      </c>
      <c r="L18" s="65">
        <f>VLOOKUP($A18,'Return Data'!$B$7:$R$2843,9,0)</f>
        <v>5.5046999999999997</v>
      </c>
      <c r="M18" s="66">
        <f t="shared" si="4"/>
        <v>12</v>
      </c>
      <c r="N18" s="65">
        <f>VLOOKUP($A18,'Return Data'!$B$7:$R$2843,10,0)</f>
        <v>4.4779999999999998</v>
      </c>
      <c r="O18" s="66">
        <f t="shared" si="5"/>
        <v>10</v>
      </c>
      <c r="P18" s="65">
        <f>VLOOKUP($A18,'Return Data'!$B$7:$R$2843,11,0)</f>
        <v>3.7675999999999998</v>
      </c>
      <c r="Q18" s="66">
        <f t="shared" si="6"/>
        <v>15</v>
      </c>
      <c r="R18" s="65">
        <f>VLOOKUP($A18,'Return Data'!$B$7:$R$2843,12,0)</f>
        <v>4.0541999999999998</v>
      </c>
      <c r="S18" s="66">
        <f t="shared" si="7"/>
        <v>17</v>
      </c>
      <c r="T18" s="65">
        <f>VLOOKUP($A18,'Return Data'!$B$7:$R$2843,13,0)</f>
        <v>5.8943000000000003</v>
      </c>
      <c r="U18" s="66">
        <f t="shared" si="8"/>
        <v>18</v>
      </c>
      <c r="V18" s="65">
        <f>VLOOKUP($A18,'Return Data'!$B$7:$R$2843,17,0)</f>
        <v>6.8535000000000004</v>
      </c>
      <c r="W18" s="66">
        <f t="shared" si="9"/>
        <v>8</v>
      </c>
      <c r="X18" s="65">
        <f>VLOOKUP($A18,'Return Data'!$B$7:$R$2843,14,0)</f>
        <v>7.1656000000000004</v>
      </c>
      <c r="Y18" s="66">
        <f t="shared" si="10"/>
        <v>8</v>
      </c>
      <c r="Z18" s="65">
        <f>VLOOKUP($A18,'Return Data'!$B$7:$R$2843,16,0)</f>
        <v>7.5340999999999996</v>
      </c>
      <c r="AA18" s="67">
        <f t="shared" si="11"/>
        <v>12</v>
      </c>
    </row>
    <row r="19" spans="1:27" x14ac:dyDescent="0.3">
      <c r="A19" s="63" t="s">
        <v>1046</v>
      </c>
      <c r="B19" s="64">
        <f>VLOOKUP($A19,'Return Data'!$B$7:$R$2843,3,0)</f>
        <v>44315</v>
      </c>
      <c r="C19" s="65">
        <f>VLOOKUP($A19,'Return Data'!$B$7:$R$2843,4,0)</f>
        <v>2978.0329000000002</v>
      </c>
      <c r="D19" s="65">
        <f>VLOOKUP($A19,'Return Data'!$B$7:$R$2843,5,0)</f>
        <v>5.5885999999999996</v>
      </c>
      <c r="E19" s="66">
        <f t="shared" si="0"/>
        <v>11</v>
      </c>
      <c r="F19" s="65">
        <f>VLOOKUP($A19,'Return Data'!$B$7:$R$2843,6,0)</f>
        <v>7.8090999999999999</v>
      </c>
      <c r="G19" s="66">
        <f t="shared" si="1"/>
        <v>9</v>
      </c>
      <c r="H19" s="65">
        <f>VLOOKUP($A19,'Return Data'!$B$7:$R$2843,7,0)</f>
        <v>8.2683</v>
      </c>
      <c r="I19" s="66">
        <f t="shared" si="2"/>
        <v>5</v>
      </c>
      <c r="J19" s="65">
        <f>VLOOKUP($A19,'Return Data'!$B$7:$R$2843,8,0)</f>
        <v>7.4969000000000001</v>
      </c>
      <c r="K19" s="66">
        <f t="shared" si="3"/>
        <v>2</v>
      </c>
      <c r="L19" s="65">
        <f>VLOOKUP($A19,'Return Data'!$B$7:$R$2843,9,0)</f>
        <v>5.7556000000000003</v>
      </c>
      <c r="M19" s="66">
        <f t="shared" si="4"/>
        <v>7</v>
      </c>
      <c r="N19" s="65">
        <f>VLOOKUP($A19,'Return Data'!$B$7:$R$2843,10,0)</f>
        <v>4.7088999999999999</v>
      </c>
      <c r="O19" s="66">
        <f t="shared" si="5"/>
        <v>4</v>
      </c>
      <c r="P19" s="65">
        <f>VLOOKUP($A19,'Return Data'!$B$7:$R$2843,11,0)</f>
        <v>3.8281000000000001</v>
      </c>
      <c r="Q19" s="66">
        <f t="shared" si="6"/>
        <v>13</v>
      </c>
      <c r="R19" s="65">
        <f>VLOOKUP($A19,'Return Data'!$B$7:$R$2843,12,0)</f>
        <v>4.2618</v>
      </c>
      <c r="S19" s="66">
        <f t="shared" si="7"/>
        <v>14</v>
      </c>
      <c r="T19" s="65">
        <f>VLOOKUP($A19,'Return Data'!$B$7:$R$2843,13,0)</f>
        <v>6.3857999999999997</v>
      </c>
      <c r="U19" s="66">
        <f t="shared" si="8"/>
        <v>13</v>
      </c>
      <c r="V19" s="65">
        <f>VLOOKUP($A19,'Return Data'!$B$7:$R$2843,17,0)</f>
        <v>7.1509999999999998</v>
      </c>
      <c r="W19" s="66">
        <f t="shared" si="9"/>
        <v>5</v>
      </c>
      <c r="X19" s="65">
        <f>VLOOKUP($A19,'Return Data'!$B$7:$R$2843,14,0)</f>
        <v>7.4170999999999996</v>
      </c>
      <c r="Y19" s="66">
        <f t="shared" si="10"/>
        <v>4</v>
      </c>
      <c r="Z19" s="65">
        <f>VLOOKUP($A19,'Return Data'!$B$7:$R$2843,16,0)</f>
        <v>7.9355000000000002</v>
      </c>
      <c r="AA19" s="67">
        <f t="shared" si="11"/>
        <v>4</v>
      </c>
    </row>
    <row r="20" spans="1:27" x14ac:dyDescent="0.3">
      <c r="A20" s="63" t="s">
        <v>1048</v>
      </c>
      <c r="B20" s="64">
        <f>VLOOKUP($A20,'Return Data'!$B$7:$R$2843,3,0)</f>
        <v>44315</v>
      </c>
      <c r="C20" s="65">
        <f>VLOOKUP($A20,'Return Data'!$B$7:$R$2843,4,0)</f>
        <v>29.2912</v>
      </c>
      <c r="D20" s="65">
        <f>VLOOKUP($A20,'Return Data'!$B$7:$R$2843,5,0)</f>
        <v>4.4865000000000004</v>
      </c>
      <c r="E20" s="66">
        <f t="shared" si="0"/>
        <v>14</v>
      </c>
      <c r="F20" s="65">
        <f>VLOOKUP($A20,'Return Data'!$B$7:$R$2843,6,0)</f>
        <v>5.1112000000000002</v>
      </c>
      <c r="G20" s="66">
        <f t="shared" si="1"/>
        <v>21</v>
      </c>
      <c r="H20" s="65">
        <f>VLOOKUP($A20,'Return Data'!$B$7:$R$2843,7,0)</f>
        <v>5.56</v>
      </c>
      <c r="I20" s="66">
        <f t="shared" si="2"/>
        <v>22</v>
      </c>
      <c r="J20" s="65">
        <f>VLOOKUP($A20,'Return Data'!$B$7:$R$2843,8,0)</f>
        <v>4.851</v>
      </c>
      <c r="K20" s="66">
        <f t="shared" si="3"/>
        <v>22</v>
      </c>
      <c r="L20" s="65">
        <f>VLOOKUP($A20,'Return Data'!$B$7:$R$2843,9,0)</f>
        <v>4.4679000000000002</v>
      </c>
      <c r="M20" s="66">
        <f t="shared" si="4"/>
        <v>19</v>
      </c>
      <c r="N20" s="65">
        <f>VLOOKUP($A20,'Return Data'!$B$7:$R$2843,10,0)</f>
        <v>3.4588000000000001</v>
      </c>
      <c r="O20" s="66">
        <f t="shared" si="5"/>
        <v>22</v>
      </c>
      <c r="P20" s="65">
        <f>VLOOKUP($A20,'Return Data'!$B$7:$R$2843,11,0)</f>
        <v>3.1375999999999999</v>
      </c>
      <c r="Q20" s="66">
        <f t="shared" si="6"/>
        <v>25</v>
      </c>
      <c r="R20" s="65">
        <f>VLOOKUP($A20,'Return Data'!$B$7:$R$2843,12,0)</f>
        <v>3.5550999999999999</v>
      </c>
      <c r="S20" s="66">
        <f t="shared" si="7"/>
        <v>24</v>
      </c>
      <c r="T20" s="65">
        <f>VLOOKUP($A20,'Return Data'!$B$7:$R$2843,13,0)</f>
        <v>25.9528</v>
      </c>
      <c r="U20" s="66">
        <f t="shared" si="8"/>
        <v>2</v>
      </c>
      <c r="V20" s="65">
        <f>VLOOKUP($A20,'Return Data'!$B$7:$R$2843,17,0)</f>
        <v>4.7847</v>
      </c>
      <c r="W20" s="66">
        <f t="shared" si="9"/>
        <v>16</v>
      </c>
      <c r="X20" s="65">
        <f>VLOOKUP($A20,'Return Data'!$B$7:$R$2843,14,0)</f>
        <v>5.6753999999999998</v>
      </c>
      <c r="Y20" s="66">
        <f t="shared" si="10"/>
        <v>17</v>
      </c>
      <c r="Z20" s="65">
        <f>VLOOKUP($A20,'Return Data'!$B$7:$R$2843,16,0)</f>
        <v>7.6402000000000001</v>
      </c>
      <c r="AA20" s="67">
        <f t="shared" si="11"/>
        <v>11</v>
      </c>
    </row>
    <row r="21" spans="1:27" x14ac:dyDescent="0.3">
      <c r="A21" s="63" t="s">
        <v>1050</v>
      </c>
      <c r="B21" s="64">
        <f>VLOOKUP($A21,'Return Data'!$B$7:$R$2843,3,0)</f>
        <v>44315</v>
      </c>
      <c r="C21" s="65">
        <f>VLOOKUP($A21,'Return Data'!$B$7:$R$2843,4,0)</f>
        <v>2639.2118999999998</v>
      </c>
      <c r="D21" s="65">
        <f>VLOOKUP($A21,'Return Data'!$B$7:$R$2843,5,0)</f>
        <v>15.6137</v>
      </c>
      <c r="E21" s="66">
        <f t="shared" si="0"/>
        <v>2</v>
      </c>
      <c r="F21" s="65">
        <f>VLOOKUP($A21,'Return Data'!$B$7:$R$2843,6,0)</f>
        <v>9.0795999999999992</v>
      </c>
      <c r="G21" s="66">
        <f t="shared" si="1"/>
        <v>6</v>
      </c>
      <c r="H21" s="65">
        <f>VLOOKUP($A21,'Return Data'!$B$7:$R$2843,7,0)</f>
        <v>6.4935</v>
      </c>
      <c r="I21" s="66">
        <f t="shared" si="2"/>
        <v>17</v>
      </c>
      <c r="J21" s="65">
        <f>VLOOKUP($A21,'Return Data'!$B$7:$R$2843,8,0)</f>
        <v>6.0157999999999996</v>
      </c>
      <c r="K21" s="66">
        <f t="shared" si="3"/>
        <v>16</v>
      </c>
      <c r="L21" s="65">
        <f>VLOOKUP($A21,'Return Data'!$B$7:$R$2843,9,0)</f>
        <v>5.6755000000000004</v>
      </c>
      <c r="M21" s="66">
        <f t="shared" si="4"/>
        <v>8</v>
      </c>
      <c r="N21" s="65">
        <f>VLOOKUP($A21,'Return Data'!$B$7:$R$2843,10,0)</f>
        <v>3.6240999999999999</v>
      </c>
      <c r="O21" s="66">
        <f t="shared" si="5"/>
        <v>19</v>
      </c>
      <c r="P21" s="65">
        <f>VLOOKUP($A21,'Return Data'!$B$7:$R$2843,11,0)</f>
        <v>3.5605000000000002</v>
      </c>
      <c r="Q21" s="66">
        <f t="shared" si="6"/>
        <v>18</v>
      </c>
      <c r="R21" s="65">
        <f>VLOOKUP($A21,'Return Data'!$B$7:$R$2843,12,0)</f>
        <v>4.6094999999999997</v>
      </c>
      <c r="S21" s="66">
        <f t="shared" si="7"/>
        <v>8</v>
      </c>
      <c r="T21" s="65">
        <f>VLOOKUP($A21,'Return Data'!$B$7:$R$2843,13,0)</f>
        <v>7.6060999999999996</v>
      </c>
      <c r="U21" s="66">
        <f t="shared" si="8"/>
        <v>7</v>
      </c>
      <c r="V21" s="65">
        <f>VLOOKUP($A21,'Return Data'!$B$7:$R$2843,17,0)</f>
        <v>7.1486000000000001</v>
      </c>
      <c r="W21" s="66">
        <f t="shared" si="9"/>
        <v>6</v>
      </c>
      <c r="X21" s="65">
        <f>VLOOKUP($A21,'Return Data'!$B$7:$R$2843,14,0)</f>
        <v>7.4273999999999996</v>
      </c>
      <c r="Y21" s="66">
        <f t="shared" si="10"/>
        <v>3</v>
      </c>
      <c r="Z21" s="65">
        <f>VLOOKUP($A21,'Return Data'!$B$7:$R$2843,16,0)</f>
        <v>7.6555</v>
      </c>
      <c r="AA21" s="67">
        <f t="shared" si="11"/>
        <v>9</v>
      </c>
    </row>
    <row r="22" spans="1:27" x14ac:dyDescent="0.3">
      <c r="A22" s="63" t="s">
        <v>1053</v>
      </c>
      <c r="B22" s="64">
        <f>VLOOKUP($A22,'Return Data'!$B$7:$R$2843,3,0)</f>
        <v>44315</v>
      </c>
      <c r="C22" s="65">
        <f>VLOOKUP($A22,'Return Data'!$B$7:$R$2843,4,0)</f>
        <v>22.263000000000002</v>
      </c>
      <c r="D22" s="65">
        <f>VLOOKUP($A22,'Return Data'!$B$7:$R$2843,5,0)</f>
        <v>3.2793000000000001</v>
      </c>
      <c r="E22" s="66">
        <f t="shared" si="0"/>
        <v>21</v>
      </c>
      <c r="F22" s="65">
        <f>VLOOKUP($A22,'Return Data'!$B$7:$R$2843,6,0)</f>
        <v>8.8597000000000001</v>
      </c>
      <c r="G22" s="66">
        <f t="shared" si="1"/>
        <v>7</v>
      </c>
      <c r="H22" s="65">
        <f>VLOOKUP($A22,'Return Data'!$B$7:$R$2843,7,0)</f>
        <v>8.0223999999999993</v>
      </c>
      <c r="I22" s="66">
        <f t="shared" si="2"/>
        <v>8</v>
      </c>
      <c r="J22" s="65">
        <f>VLOOKUP($A22,'Return Data'!$B$7:$R$2843,8,0)</f>
        <v>6.3391000000000002</v>
      </c>
      <c r="K22" s="66">
        <f t="shared" si="3"/>
        <v>10</v>
      </c>
      <c r="L22" s="65">
        <f>VLOOKUP($A22,'Return Data'!$B$7:$R$2843,9,0)</f>
        <v>5.1699000000000002</v>
      </c>
      <c r="M22" s="66">
        <f t="shared" si="4"/>
        <v>14</v>
      </c>
      <c r="N22" s="65">
        <f>VLOOKUP($A22,'Return Data'!$B$7:$R$2843,10,0)</f>
        <v>4.5071000000000003</v>
      </c>
      <c r="O22" s="66">
        <f t="shared" si="5"/>
        <v>6</v>
      </c>
      <c r="P22" s="65">
        <f>VLOOKUP($A22,'Return Data'!$B$7:$R$2843,11,0)</f>
        <v>3.8412000000000002</v>
      </c>
      <c r="Q22" s="66">
        <f t="shared" si="6"/>
        <v>11</v>
      </c>
      <c r="R22" s="65">
        <f>VLOOKUP($A22,'Return Data'!$B$7:$R$2843,12,0)</f>
        <v>4.5205000000000002</v>
      </c>
      <c r="S22" s="66">
        <f t="shared" si="7"/>
        <v>10</v>
      </c>
      <c r="T22" s="65">
        <f>VLOOKUP($A22,'Return Data'!$B$7:$R$2843,13,0)</f>
        <v>8.3979999999999997</v>
      </c>
      <c r="U22" s="66">
        <f t="shared" si="8"/>
        <v>4</v>
      </c>
      <c r="V22" s="65">
        <f>VLOOKUP($A22,'Return Data'!$B$7:$R$2843,17,0)</f>
        <v>5.2473999999999998</v>
      </c>
      <c r="W22" s="66">
        <f t="shared" si="9"/>
        <v>15</v>
      </c>
      <c r="X22" s="65">
        <f>VLOOKUP($A22,'Return Data'!$B$7:$R$2843,14,0)</f>
        <v>5.9828000000000001</v>
      </c>
      <c r="Y22" s="66">
        <f t="shared" si="10"/>
        <v>15</v>
      </c>
      <c r="Z22" s="65">
        <f>VLOOKUP($A22,'Return Data'!$B$7:$R$2843,16,0)</f>
        <v>7.9928999999999997</v>
      </c>
      <c r="AA22" s="67">
        <f t="shared" si="11"/>
        <v>2</v>
      </c>
    </row>
    <row r="23" spans="1:27" x14ac:dyDescent="0.3">
      <c r="A23" s="63" t="s">
        <v>1054</v>
      </c>
      <c r="B23" s="64">
        <f>VLOOKUP($A23,'Return Data'!$B$7:$R$2843,3,0)</f>
        <v>44315</v>
      </c>
      <c r="C23" s="65">
        <f>VLOOKUP($A23,'Return Data'!$B$7:$R$2843,4,0)</f>
        <v>31.467700000000001</v>
      </c>
      <c r="D23" s="65">
        <f>VLOOKUP($A23,'Return Data'!$B$7:$R$2843,5,0)</f>
        <v>4.5242000000000004</v>
      </c>
      <c r="E23" s="66">
        <f t="shared" si="0"/>
        <v>13</v>
      </c>
      <c r="F23" s="65">
        <f>VLOOKUP($A23,'Return Data'!$B$7:$R$2843,6,0)</f>
        <v>7.3506</v>
      </c>
      <c r="G23" s="66">
        <f t="shared" si="1"/>
        <v>12</v>
      </c>
      <c r="H23" s="65">
        <f>VLOOKUP($A23,'Return Data'!$B$7:$R$2843,7,0)</f>
        <v>7.2512999999999996</v>
      </c>
      <c r="I23" s="66">
        <f t="shared" si="2"/>
        <v>13</v>
      </c>
      <c r="J23" s="65">
        <f>VLOOKUP($A23,'Return Data'!$B$7:$R$2843,8,0)</f>
        <v>5.8375000000000004</v>
      </c>
      <c r="K23" s="66">
        <f t="shared" si="3"/>
        <v>17</v>
      </c>
      <c r="L23" s="65">
        <f>VLOOKUP($A23,'Return Data'!$B$7:$R$2843,9,0)</f>
        <v>4.5186999999999999</v>
      </c>
      <c r="M23" s="66">
        <f t="shared" si="4"/>
        <v>18</v>
      </c>
      <c r="N23" s="65">
        <f>VLOOKUP($A23,'Return Data'!$B$7:$R$2843,10,0)</f>
        <v>3.4731999999999998</v>
      </c>
      <c r="O23" s="66">
        <f t="shared" si="5"/>
        <v>21</v>
      </c>
      <c r="P23" s="65">
        <f>VLOOKUP($A23,'Return Data'!$B$7:$R$2843,11,0)</f>
        <v>4.5980999999999996</v>
      </c>
      <c r="Q23" s="66">
        <f t="shared" si="6"/>
        <v>4</v>
      </c>
      <c r="R23" s="65">
        <f>VLOOKUP($A23,'Return Data'!$B$7:$R$2843,12,0)</f>
        <v>4.5087000000000002</v>
      </c>
      <c r="S23" s="66">
        <f t="shared" si="7"/>
        <v>11</v>
      </c>
      <c r="T23" s="65">
        <f>VLOOKUP($A23,'Return Data'!$B$7:$R$2843,13,0)</f>
        <v>7.0587999999999997</v>
      </c>
      <c r="U23" s="66">
        <f t="shared" si="8"/>
        <v>9</v>
      </c>
      <c r="V23" s="65">
        <f>VLOOKUP($A23,'Return Data'!$B$7:$R$2843,17,0)</f>
        <v>4.7477</v>
      </c>
      <c r="W23" s="66">
        <f t="shared" si="9"/>
        <v>17</v>
      </c>
      <c r="X23" s="65">
        <f>VLOOKUP($A23,'Return Data'!$B$7:$R$2843,14,0)</f>
        <v>5.6853999999999996</v>
      </c>
      <c r="Y23" s="66">
        <f t="shared" si="10"/>
        <v>16</v>
      </c>
      <c r="Z23" s="65">
        <f>VLOOKUP($A23,'Return Data'!$B$7:$R$2843,16,0)</f>
        <v>6.6081000000000003</v>
      </c>
      <c r="AA23" s="67">
        <f t="shared" si="11"/>
        <v>19</v>
      </c>
    </row>
    <row r="24" spans="1:27" x14ac:dyDescent="0.3">
      <c r="A24" s="63" t="s">
        <v>1057</v>
      </c>
      <c r="B24" s="64">
        <f>VLOOKUP($A24,'Return Data'!$B$7:$R$2843,3,0)</f>
        <v>44315</v>
      </c>
      <c r="C24" s="65">
        <f>VLOOKUP($A24,'Return Data'!$B$7:$R$2843,4,0)</f>
        <v>1300.0132000000001</v>
      </c>
      <c r="D24" s="65">
        <f>VLOOKUP($A24,'Return Data'!$B$7:$R$2843,5,0)</f>
        <v>3.4116</v>
      </c>
      <c r="E24" s="66">
        <f t="shared" si="0"/>
        <v>20</v>
      </c>
      <c r="F24" s="65">
        <f>VLOOKUP($A24,'Return Data'!$B$7:$R$2843,6,0)</f>
        <v>9.218</v>
      </c>
      <c r="G24" s="66">
        <f t="shared" si="1"/>
        <v>5</v>
      </c>
      <c r="H24" s="65">
        <f>VLOOKUP($A24,'Return Data'!$B$7:$R$2843,7,0)</f>
        <v>7.1616999999999997</v>
      </c>
      <c r="I24" s="66">
        <f t="shared" si="2"/>
        <v>14</v>
      </c>
      <c r="J24" s="65">
        <f>VLOOKUP($A24,'Return Data'!$B$7:$R$2843,8,0)</f>
        <v>5.5168999999999997</v>
      </c>
      <c r="K24" s="66">
        <f t="shared" si="3"/>
        <v>19</v>
      </c>
      <c r="L24" s="65">
        <f>VLOOKUP($A24,'Return Data'!$B$7:$R$2843,9,0)</f>
        <v>4.6498999999999997</v>
      </c>
      <c r="M24" s="66">
        <f t="shared" si="4"/>
        <v>17</v>
      </c>
      <c r="N24" s="65">
        <f>VLOOKUP($A24,'Return Data'!$B$7:$R$2843,10,0)</f>
        <v>3.7545999999999999</v>
      </c>
      <c r="O24" s="66">
        <f t="shared" si="5"/>
        <v>16</v>
      </c>
      <c r="P24" s="65">
        <f>VLOOKUP($A24,'Return Data'!$B$7:$R$2843,11,0)</f>
        <v>3.2393000000000001</v>
      </c>
      <c r="Q24" s="66">
        <f t="shared" si="6"/>
        <v>23</v>
      </c>
      <c r="R24" s="65">
        <f>VLOOKUP($A24,'Return Data'!$B$7:$R$2843,12,0)</f>
        <v>3.8519000000000001</v>
      </c>
      <c r="S24" s="66">
        <f t="shared" si="7"/>
        <v>20</v>
      </c>
      <c r="T24" s="65">
        <f>VLOOKUP($A24,'Return Data'!$B$7:$R$2843,13,0)</f>
        <v>5.4417999999999997</v>
      </c>
      <c r="U24" s="66">
        <f t="shared" si="8"/>
        <v>20</v>
      </c>
      <c r="V24" s="65">
        <f>VLOOKUP($A24,'Return Data'!$B$7:$R$2843,17,0)</f>
        <v>6.2740999999999998</v>
      </c>
      <c r="W24" s="66">
        <f t="shared" si="9"/>
        <v>13</v>
      </c>
      <c r="X24" s="65">
        <f>VLOOKUP($A24,'Return Data'!$B$7:$R$2843,14,0)</f>
        <v>6.6002999999999998</v>
      </c>
      <c r="Y24" s="66">
        <f t="shared" si="10"/>
        <v>13</v>
      </c>
      <c r="Z24" s="65">
        <f>VLOOKUP($A24,'Return Data'!$B$7:$R$2843,16,0)</f>
        <v>6.4419000000000004</v>
      </c>
      <c r="AA24" s="67">
        <f t="shared" si="11"/>
        <v>20</v>
      </c>
    </row>
    <row r="25" spans="1:27" x14ac:dyDescent="0.3">
      <c r="A25" s="63" t="s">
        <v>1059</v>
      </c>
      <c r="B25" s="64">
        <f>VLOOKUP($A25,'Return Data'!$B$7:$R$2843,3,0)</f>
        <v>44315</v>
      </c>
      <c r="C25" s="65">
        <f>VLOOKUP($A25,'Return Data'!$B$7:$R$2843,4,0)</f>
        <v>1789.4628</v>
      </c>
      <c r="D25" s="65">
        <f>VLOOKUP($A25,'Return Data'!$B$7:$R$2843,5,0)</f>
        <v>1.6419999999999999</v>
      </c>
      <c r="E25" s="66">
        <f t="shared" si="0"/>
        <v>23</v>
      </c>
      <c r="F25" s="65">
        <f>VLOOKUP($A25,'Return Data'!$B$7:$R$2843,6,0)</f>
        <v>6.8315000000000001</v>
      </c>
      <c r="G25" s="66">
        <f t="shared" si="1"/>
        <v>14</v>
      </c>
      <c r="H25" s="65">
        <f>VLOOKUP($A25,'Return Data'!$B$7:$R$2843,7,0)</f>
        <v>7.1426999999999996</v>
      </c>
      <c r="I25" s="66">
        <f t="shared" si="2"/>
        <v>16</v>
      </c>
      <c r="J25" s="65">
        <f>VLOOKUP($A25,'Return Data'!$B$7:$R$2843,8,0)</f>
        <v>5.8281000000000001</v>
      </c>
      <c r="K25" s="66">
        <f t="shared" si="3"/>
        <v>18</v>
      </c>
      <c r="L25" s="65">
        <f>VLOOKUP($A25,'Return Data'!$B$7:$R$2843,9,0)</f>
        <v>4.9664999999999999</v>
      </c>
      <c r="M25" s="66">
        <f t="shared" si="4"/>
        <v>16</v>
      </c>
      <c r="N25" s="65">
        <f>VLOOKUP($A25,'Return Data'!$B$7:$R$2843,10,0)</f>
        <v>3.7233000000000001</v>
      </c>
      <c r="O25" s="66">
        <f t="shared" si="5"/>
        <v>17</v>
      </c>
      <c r="P25" s="65">
        <f>VLOOKUP($A25,'Return Data'!$B$7:$R$2843,11,0)</f>
        <v>3.4258999999999999</v>
      </c>
      <c r="Q25" s="66">
        <f t="shared" si="6"/>
        <v>19</v>
      </c>
      <c r="R25" s="65">
        <f>VLOOKUP($A25,'Return Data'!$B$7:$R$2843,12,0)</f>
        <v>3.9569000000000001</v>
      </c>
      <c r="S25" s="66">
        <f t="shared" si="7"/>
        <v>19</v>
      </c>
      <c r="T25" s="65">
        <f>VLOOKUP($A25,'Return Data'!$B$7:$R$2843,13,0)</f>
        <v>5.9794</v>
      </c>
      <c r="U25" s="66">
        <f t="shared" si="8"/>
        <v>16</v>
      </c>
      <c r="V25" s="65">
        <f>VLOOKUP($A25,'Return Data'!$B$7:$R$2843,17,0)</f>
        <v>5.4120999999999997</v>
      </c>
      <c r="W25" s="66">
        <f t="shared" si="9"/>
        <v>14</v>
      </c>
      <c r="X25" s="65">
        <f>VLOOKUP($A25,'Return Data'!$B$7:$R$2843,14,0)</f>
        <v>6.0107999999999997</v>
      </c>
      <c r="Y25" s="66">
        <f t="shared" si="10"/>
        <v>14</v>
      </c>
      <c r="Z25" s="65">
        <f>VLOOKUP($A25,'Return Data'!$B$7:$R$2843,16,0)</f>
        <v>4.5214999999999996</v>
      </c>
      <c r="AA25" s="67">
        <f t="shared" si="11"/>
        <v>23</v>
      </c>
    </row>
    <row r="26" spans="1:27" x14ac:dyDescent="0.3">
      <c r="A26" s="63" t="s">
        <v>1060</v>
      </c>
      <c r="B26" s="64">
        <f>VLOOKUP($A26,'Return Data'!$B$7:$R$2843,3,0)</f>
        <v>44315</v>
      </c>
      <c r="C26" s="65">
        <f>VLOOKUP($A26,'Return Data'!$B$7:$R$2843,4,0)</f>
        <v>2937.1059</v>
      </c>
      <c r="D26" s="65">
        <f>VLOOKUP($A26,'Return Data'!$B$7:$R$2843,5,0)</f>
        <v>10.4468</v>
      </c>
      <c r="E26" s="66">
        <f t="shared" si="0"/>
        <v>3</v>
      </c>
      <c r="F26" s="65">
        <f>VLOOKUP($A26,'Return Data'!$B$7:$R$2843,6,0)</f>
        <v>4.3609999999999998</v>
      </c>
      <c r="G26" s="66">
        <f t="shared" si="1"/>
        <v>23</v>
      </c>
      <c r="H26" s="65">
        <f>VLOOKUP($A26,'Return Data'!$B$7:$R$2843,7,0)</f>
        <v>6.4572000000000003</v>
      </c>
      <c r="I26" s="66">
        <f t="shared" si="2"/>
        <v>18</v>
      </c>
      <c r="J26" s="65">
        <f>VLOOKUP($A26,'Return Data'!$B$7:$R$2843,8,0)</f>
        <v>6.0267999999999997</v>
      </c>
      <c r="K26" s="66">
        <f t="shared" si="3"/>
        <v>15</v>
      </c>
      <c r="L26" s="65">
        <f>VLOOKUP($A26,'Return Data'!$B$7:$R$2843,9,0)</f>
        <v>6.5136000000000003</v>
      </c>
      <c r="M26" s="66">
        <f t="shared" si="4"/>
        <v>3</v>
      </c>
      <c r="N26" s="65">
        <f>VLOOKUP($A26,'Return Data'!$B$7:$R$2843,10,0)</f>
        <v>5.0159000000000002</v>
      </c>
      <c r="O26" s="66">
        <f t="shared" si="5"/>
        <v>3</v>
      </c>
      <c r="P26" s="65">
        <f>VLOOKUP($A26,'Return Data'!$B$7:$R$2843,11,0)</f>
        <v>4.6078000000000001</v>
      </c>
      <c r="Q26" s="66">
        <f t="shared" si="6"/>
        <v>3</v>
      </c>
      <c r="R26" s="65">
        <f>VLOOKUP($A26,'Return Data'!$B$7:$R$2843,12,0)</f>
        <v>5.2125000000000004</v>
      </c>
      <c r="S26" s="66">
        <f t="shared" si="7"/>
        <v>3</v>
      </c>
      <c r="T26" s="65">
        <f>VLOOKUP($A26,'Return Data'!$B$7:$R$2843,13,0)</f>
        <v>7.08</v>
      </c>
      <c r="U26" s="66">
        <f t="shared" si="8"/>
        <v>8</v>
      </c>
      <c r="V26" s="65">
        <f>VLOOKUP($A26,'Return Data'!$B$7:$R$2843,17,0)</f>
        <v>6.3807</v>
      </c>
      <c r="W26" s="66">
        <f t="shared" si="9"/>
        <v>11</v>
      </c>
      <c r="X26" s="65">
        <f>VLOOKUP($A26,'Return Data'!$B$7:$R$2843,14,0)</f>
        <v>6.9581999999999997</v>
      </c>
      <c r="Y26" s="66">
        <f t="shared" si="10"/>
        <v>10</v>
      </c>
      <c r="Z26" s="65">
        <f>VLOOKUP($A26,'Return Data'!$B$7:$R$2843,16,0)</f>
        <v>7.9287999999999998</v>
      </c>
      <c r="AA26" s="67">
        <f t="shared" si="11"/>
        <v>5</v>
      </c>
    </row>
    <row r="27" spans="1:27" x14ac:dyDescent="0.3">
      <c r="A27" s="63" t="s">
        <v>1062</v>
      </c>
      <c r="B27" s="64">
        <f>VLOOKUP($A27,'Return Data'!$B$7:$R$2843,3,0)</f>
        <v>44315</v>
      </c>
      <c r="C27" s="65">
        <f>VLOOKUP($A27,'Return Data'!$B$7:$R$2843,4,0)</f>
        <v>23.413499999999999</v>
      </c>
      <c r="D27" s="65">
        <f>VLOOKUP($A27,'Return Data'!$B$7:$R$2843,5,0)</f>
        <v>9.3559999999999999</v>
      </c>
      <c r="E27" s="66">
        <f t="shared" si="0"/>
        <v>4</v>
      </c>
      <c r="F27" s="65">
        <f>VLOOKUP($A27,'Return Data'!$B$7:$R$2843,6,0)</f>
        <v>5.5627000000000004</v>
      </c>
      <c r="G27" s="66">
        <f t="shared" si="1"/>
        <v>20</v>
      </c>
      <c r="H27" s="65">
        <f>VLOOKUP($A27,'Return Data'!$B$7:$R$2843,7,0)</f>
        <v>5.8636999999999997</v>
      </c>
      <c r="I27" s="66">
        <f t="shared" si="2"/>
        <v>20</v>
      </c>
      <c r="J27" s="65">
        <f>VLOOKUP($A27,'Return Data'!$B$7:$R$2843,8,0)</f>
        <v>6.3960999999999997</v>
      </c>
      <c r="K27" s="66">
        <f t="shared" si="3"/>
        <v>9</v>
      </c>
      <c r="L27" s="65">
        <f>VLOOKUP($A27,'Return Data'!$B$7:$R$2843,9,0)</f>
        <v>4.1379000000000001</v>
      </c>
      <c r="M27" s="66">
        <f t="shared" si="4"/>
        <v>24</v>
      </c>
      <c r="N27" s="65">
        <f>VLOOKUP($A27,'Return Data'!$B$7:$R$2843,10,0)</f>
        <v>4.0693999999999999</v>
      </c>
      <c r="O27" s="66">
        <f t="shared" si="5"/>
        <v>15</v>
      </c>
      <c r="P27" s="65">
        <f>VLOOKUP($A27,'Return Data'!$B$7:$R$2843,11,0)</f>
        <v>3.9291</v>
      </c>
      <c r="Q27" s="66">
        <f t="shared" si="6"/>
        <v>8</v>
      </c>
      <c r="R27" s="65">
        <f>VLOOKUP($A27,'Return Data'!$B$7:$R$2843,12,0)</f>
        <v>4.6901000000000002</v>
      </c>
      <c r="S27" s="66">
        <f t="shared" si="7"/>
        <v>7</v>
      </c>
      <c r="T27" s="65">
        <f>VLOOKUP($A27,'Return Data'!$B$7:$R$2843,13,0)</f>
        <v>2.4405000000000001</v>
      </c>
      <c r="U27" s="66">
        <f t="shared" si="8"/>
        <v>25</v>
      </c>
      <c r="V27" s="65">
        <f>VLOOKUP($A27,'Return Data'!$B$7:$R$2843,17,0)</f>
        <v>-4.2721999999999998</v>
      </c>
      <c r="W27" s="66">
        <f t="shared" si="9"/>
        <v>24</v>
      </c>
      <c r="X27" s="65">
        <f>VLOOKUP($A27,'Return Data'!$B$7:$R$2843,14,0)</f>
        <v>-0.53400000000000003</v>
      </c>
      <c r="Y27" s="66">
        <f t="shared" si="10"/>
        <v>24</v>
      </c>
      <c r="Z27" s="65">
        <f>VLOOKUP($A27,'Return Data'!$B$7:$R$2843,16,0)</f>
        <v>6.3289</v>
      </c>
      <c r="AA27" s="67">
        <f t="shared" si="11"/>
        <v>21</v>
      </c>
    </row>
    <row r="28" spans="1:27" x14ac:dyDescent="0.3">
      <c r="A28" s="63" t="s">
        <v>1064</v>
      </c>
      <c r="B28" s="64">
        <f>VLOOKUP($A28,'Return Data'!$B$7:$R$2843,3,0)</f>
        <v>44315</v>
      </c>
      <c r="C28" s="65">
        <f>VLOOKUP($A28,'Return Data'!$B$7:$R$2843,4,0)</f>
        <v>2741.7289000000001</v>
      </c>
      <c r="D28" s="65">
        <f>VLOOKUP($A28,'Return Data'!$B$7:$R$2843,5,0)</f>
        <v>3.6907000000000001</v>
      </c>
      <c r="E28" s="66">
        <f t="shared" si="0"/>
        <v>19</v>
      </c>
      <c r="F28" s="65">
        <f>VLOOKUP($A28,'Return Data'!$B$7:$R$2843,6,0)</f>
        <v>7.7649999999999997</v>
      </c>
      <c r="G28" s="66">
        <f t="shared" si="1"/>
        <v>10</v>
      </c>
      <c r="H28" s="65">
        <f>VLOOKUP($A28,'Return Data'!$B$7:$R$2843,7,0)</f>
        <v>7.4767000000000001</v>
      </c>
      <c r="I28" s="66">
        <f t="shared" si="2"/>
        <v>11</v>
      </c>
      <c r="J28" s="65">
        <f>VLOOKUP($A28,'Return Data'!$B$7:$R$2843,8,0)</f>
        <v>6.274</v>
      </c>
      <c r="K28" s="66">
        <f t="shared" si="3"/>
        <v>12</v>
      </c>
      <c r="L28" s="65">
        <f>VLOOKUP($A28,'Return Data'!$B$7:$R$2843,9,0)</f>
        <v>5.0903999999999998</v>
      </c>
      <c r="M28" s="66">
        <f t="shared" si="4"/>
        <v>15</v>
      </c>
      <c r="N28" s="65">
        <f>VLOOKUP($A28,'Return Data'!$B$7:$R$2843,10,0)</f>
        <v>4.2912999999999997</v>
      </c>
      <c r="O28" s="66">
        <f t="shared" si="5"/>
        <v>14</v>
      </c>
      <c r="P28" s="65">
        <f>VLOOKUP($A28,'Return Data'!$B$7:$R$2843,11,0)</f>
        <v>3.6131000000000002</v>
      </c>
      <c r="Q28" s="66">
        <f t="shared" si="6"/>
        <v>17</v>
      </c>
      <c r="R28" s="65">
        <f>VLOOKUP($A28,'Return Data'!$B$7:$R$2843,12,0)</f>
        <v>3.7286000000000001</v>
      </c>
      <c r="S28" s="66">
        <f t="shared" si="7"/>
        <v>22</v>
      </c>
      <c r="T28" s="65">
        <f>VLOOKUP($A28,'Return Data'!$B$7:$R$2843,13,0)</f>
        <v>4.0218999999999996</v>
      </c>
      <c r="U28" s="66">
        <f t="shared" si="8"/>
        <v>23</v>
      </c>
      <c r="V28" s="65">
        <f>VLOOKUP($A28,'Return Data'!$B$7:$R$2843,17,0)</f>
        <v>-3.4538000000000002</v>
      </c>
      <c r="W28" s="66">
        <f t="shared" si="9"/>
        <v>23</v>
      </c>
      <c r="X28" s="65">
        <f>VLOOKUP($A28,'Return Data'!$B$7:$R$2843,14,0)</f>
        <v>-0.42499999999999999</v>
      </c>
      <c r="Y28" s="66">
        <f t="shared" si="10"/>
        <v>23</v>
      </c>
      <c r="Z28" s="65">
        <f>VLOOKUP($A28,'Return Data'!$B$7:$R$2843,16,0)</f>
        <v>6.2514000000000003</v>
      </c>
      <c r="AA28" s="67">
        <f t="shared" si="11"/>
        <v>22</v>
      </c>
    </row>
    <row r="29" spans="1:27" x14ac:dyDescent="0.3">
      <c r="A29" s="63" t="s">
        <v>1066</v>
      </c>
      <c r="B29" s="64">
        <f>VLOOKUP($A29,'Return Data'!$B$7:$R$2843,3,0)</f>
        <v>44315</v>
      </c>
      <c r="C29" s="65">
        <f>VLOOKUP($A29,'Return Data'!$B$7:$R$2843,4,0)</f>
        <v>2759.5790999999999</v>
      </c>
      <c r="D29" s="65">
        <f>VLOOKUP($A29,'Return Data'!$B$7:$R$2843,5,0)</f>
        <v>0.41799999999999998</v>
      </c>
      <c r="E29" s="66">
        <f t="shared" si="0"/>
        <v>24</v>
      </c>
      <c r="F29" s="65">
        <f>VLOOKUP($A29,'Return Data'!$B$7:$R$2843,6,0)</f>
        <v>3.5752999999999999</v>
      </c>
      <c r="G29" s="66">
        <f t="shared" si="1"/>
        <v>24</v>
      </c>
      <c r="H29" s="65">
        <f>VLOOKUP($A29,'Return Data'!$B$7:$R$2843,7,0)</f>
        <v>5.1254</v>
      </c>
      <c r="I29" s="66">
        <f t="shared" si="2"/>
        <v>24</v>
      </c>
      <c r="J29" s="65">
        <f>VLOOKUP($A29,'Return Data'!$B$7:$R$2843,8,0)</f>
        <v>4.7601000000000004</v>
      </c>
      <c r="K29" s="66">
        <f t="shared" si="3"/>
        <v>23</v>
      </c>
      <c r="L29" s="65">
        <f>VLOOKUP($A29,'Return Data'!$B$7:$R$2843,9,0)</f>
        <v>4.3239000000000001</v>
      </c>
      <c r="M29" s="66">
        <f t="shared" si="4"/>
        <v>20</v>
      </c>
      <c r="N29" s="65">
        <f>VLOOKUP($A29,'Return Data'!$B$7:$R$2843,10,0)</f>
        <v>3.3182999999999998</v>
      </c>
      <c r="O29" s="66">
        <f t="shared" si="5"/>
        <v>23</v>
      </c>
      <c r="P29" s="65">
        <f>VLOOKUP($A29,'Return Data'!$B$7:$R$2843,11,0)</f>
        <v>3.3073000000000001</v>
      </c>
      <c r="Q29" s="66">
        <f t="shared" si="6"/>
        <v>22</v>
      </c>
      <c r="R29" s="65">
        <f>VLOOKUP($A29,'Return Data'!$B$7:$R$2843,12,0)</f>
        <v>3.7627999999999999</v>
      </c>
      <c r="S29" s="66">
        <f t="shared" si="7"/>
        <v>21</v>
      </c>
      <c r="T29" s="65">
        <f>VLOOKUP($A29,'Return Data'!$B$7:$R$2843,13,0)</f>
        <v>5.5564</v>
      </c>
      <c r="U29" s="66">
        <f t="shared" si="8"/>
        <v>19</v>
      </c>
      <c r="V29" s="65">
        <f>VLOOKUP($A29,'Return Data'!$B$7:$R$2843,17,0)</f>
        <v>6.6218000000000004</v>
      </c>
      <c r="W29" s="66">
        <f t="shared" si="9"/>
        <v>9</v>
      </c>
      <c r="X29" s="65">
        <f>VLOOKUP($A29,'Return Data'!$B$7:$R$2843,14,0)</f>
        <v>7.0458999999999996</v>
      </c>
      <c r="Y29" s="66">
        <f t="shared" si="10"/>
        <v>9</v>
      </c>
      <c r="Z29" s="65">
        <f>VLOOKUP($A29,'Return Data'!$B$7:$R$2843,16,0)</f>
        <v>7.6502999999999997</v>
      </c>
      <c r="AA29" s="67">
        <f t="shared" si="11"/>
        <v>10</v>
      </c>
    </row>
    <row r="30" spans="1:27" x14ac:dyDescent="0.3">
      <c r="A30" s="63" t="s">
        <v>1069</v>
      </c>
      <c r="B30" s="64">
        <f>VLOOKUP($A30,'Return Data'!$B$7:$R$2843,3,0)</f>
        <v>44315</v>
      </c>
      <c r="C30" s="65">
        <f>VLOOKUP($A30,'Return Data'!$B$7:$R$2843,4,0)</f>
        <v>26.053000000000001</v>
      </c>
      <c r="D30" s="65">
        <f>VLOOKUP($A30,'Return Data'!$B$7:$R$2843,5,0)</f>
        <v>2.8022</v>
      </c>
      <c r="E30" s="66">
        <f t="shared" si="0"/>
        <v>22</v>
      </c>
      <c r="F30" s="65">
        <f>VLOOKUP($A30,'Return Data'!$B$7:$R$2843,6,0)</f>
        <v>6.7285000000000004</v>
      </c>
      <c r="G30" s="66">
        <f t="shared" si="1"/>
        <v>15</v>
      </c>
      <c r="H30" s="65">
        <f>VLOOKUP($A30,'Return Data'!$B$7:$R$2843,7,0)</f>
        <v>5.8506999999999998</v>
      </c>
      <c r="I30" s="66">
        <f t="shared" si="2"/>
        <v>21</v>
      </c>
      <c r="J30" s="65">
        <f>VLOOKUP($A30,'Return Data'!$B$7:$R$2843,8,0)</f>
        <v>5.1839000000000004</v>
      </c>
      <c r="K30" s="66">
        <f t="shared" si="3"/>
        <v>21</v>
      </c>
      <c r="L30" s="65">
        <f>VLOOKUP($A30,'Return Data'!$B$7:$R$2843,9,0)</f>
        <v>4.2984</v>
      </c>
      <c r="M30" s="66">
        <f t="shared" si="4"/>
        <v>21</v>
      </c>
      <c r="N30" s="65">
        <f>VLOOKUP($A30,'Return Data'!$B$7:$R$2843,10,0)</f>
        <v>3.5598999999999998</v>
      </c>
      <c r="O30" s="66">
        <f t="shared" si="5"/>
        <v>20</v>
      </c>
      <c r="P30" s="65">
        <f>VLOOKUP($A30,'Return Data'!$B$7:$R$2843,11,0)</f>
        <v>3.1652</v>
      </c>
      <c r="Q30" s="66">
        <f t="shared" si="6"/>
        <v>24</v>
      </c>
      <c r="R30" s="65">
        <f>VLOOKUP($A30,'Return Data'!$B$7:$R$2843,12,0)</f>
        <v>3.4843999999999999</v>
      </c>
      <c r="S30" s="66">
        <f t="shared" si="7"/>
        <v>25</v>
      </c>
      <c r="T30" s="65">
        <f>VLOOKUP($A30,'Return Data'!$B$7:$R$2843,13,0)</f>
        <v>5.2183000000000002</v>
      </c>
      <c r="U30" s="66">
        <f t="shared" si="8"/>
        <v>22</v>
      </c>
      <c r="V30" s="65">
        <f>VLOOKUP($A30,'Return Data'!$B$7:$R$2843,17,0)</f>
        <v>0.98399999999999999</v>
      </c>
      <c r="W30" s="66">
        <f t="shared" si="9"/>
        <v>20</v>
      </c>
      <c r="X30" s="65">
        <f>VLOOKUP($A30,'Return Data'!$B$7:$R$2843,14,0)</f>
        <v>3.0722999999999998</v>
      </c>
      <c r="Y30" s="66">
        <f t="shared" si="10"/>
        <v>20</v>
      </c>
      <c r="Z30" s="65">
        <f>VLOOKUP($A30,'Return Data'!$B$7:$R$2843,16,0)</f>
        <v>7.0647000000000002</v>
      </c>
      <c r="AA30" s="67">
        <f t="shared" si="11"/>
        <v>18</v>
      </c>
    </row>
    <row r="31" spans="1:27" x14ac:dyDescent="0.3">
      <c r="A31" s="63" t="s">
        <v>1070</v>
      </c>
      <c r="B31" s="64">
        <f>VLOOKUP($A31,'Return Data'!$B$7:$R$2843,3,0)</f>
        <v>44315</v>
      </c>
      <c r="C31" s="65">
        <f>VLOOKUP($A31,'Return Data'!$B$7:$R$2843,4,0)</f>
        <v>3088.2705000000001</v>
      </c>
      <c r="D31" s="65">
        <f>VLOOKUP($A31,'Return Data'!$B$7:$R$2843,5,0)</f>
        <v>5.1124000000000001</v>
      </c>
      <c r="E31" s="66">
        <f t="shared" si="0"/>
        <v>12</v>
      </c>
      <c r="F31" s="65">
        <f>VLOOKUP($A31,'Return Data'!$B$7:$R$2843,6,0)</f>
        <v>10.368499999999999</v>
      </c>
      <c r="G31" s="66">
        <f t="shared" si="1"/>
        <v>2</v>
      </c>
      <c r="H31" s="65">
        <f>VLOOKUP($A31,'Return Data'!$B$7:$R$2843,7,0)</f>
        <v>8.7723999999999993</v>
      </c>
      <c r="I31" s="66">
        <f t="shared" si="2"/>
        <v>2</v>
      </c>
      <c r="J31" s="65">
        <f>VLOOKUP($A31,'Return Data'!$B$7:$R$2843,8,0)</f>
        <v>7.4589999999999996</v>
      </c>
      <c r="K31" s="66">
        <f t="shared" si="3"/>
        <v>3</v>
      </c>
      <c r="L31" s="65">
        <f>VLOOKUP($A31,'Return Data'!$B$7:$R$2843,9,0)</f>
        <v>5.9038000000000004</v>
      </c>
      <c r="M31" s="66">
        <f t="shared" si="4"/>
        <v>6</v>
      </c>
      <c r="N31" s="65">
        <f>VLOOKUP($A31,'Return Data'!$B$7:$R$2843,10,0)</f>
        <v>4.4821</v>
      </c>
      <c r="O31" s="66">
        <f t="shared" si="5"/>
        <v>9</v>
      </c>
      <c r="P31" s="65">
        <f>VLOOKUP($A31,'Return Data'!$B$7:$R$2843,11,0)</f>
        <v>3.8694999999999999</v>
      </c>
      <c r="Q31" s="66">
        <f t="shared" si="6"/>
        <v>10</v>
      </c>
      <c r="R31" s="65">
        <f>VLOOKUP($A31,'Return Data'!$B$7:$R$2843,12,0)</f>
        <v>4.6013000000000002</v>
      </c>
      <c r="S31" s="66">
        <f t="shared" si="7"/>
        <v>9</v>
      </c>
      <c r="T31" s="65">
        <f>VLOOKUP($A31,'Return Data'!$B$7:$R$2843,13,0)</f>
        <v>6.5152999999999999</v>
      </c>
      <c r="U31" s="66">
        <f t="shared" si="8"/>
        <v>12</v>
      </c>
      <c r="V31" s="65">
        <f>VLOOKUP($A31,'Return Data'!$B$7:$R$2843,17,0)</f>
        <v>4.0679999999999996</v>
      </c>
      <c r="W31" s="66">
        <f t="shared" si="9"/>
        <v>18</v>
      </c>
      <c r="X31" s="65">
        <f>VLOOKUP($A31,'Return Data'!$B$7:$R$2843,14,0)</f>
        <v>5.3243</v>
      </c>
      <c r="Y31" s="66">
        <f t="shared" si="10"/>
        <v>19</v>
      </c>
      <c r="Z31" s="65">
        <f>VLOOKUP($A31,'Return Data'!$B$7:$R$2843,16,0)</f>
        <v>7.4687000000000001</v>
      </c>
      <c r="AA31" s="67">
        <f t="shared" si="11"/>
        <v>14</v>
      </c>
    </row>
    <row r="32" spans="1:27" x14ac:dyDescent="0.3">
      <c r="A32" s="63" t="s">
        <v>1071</v>
      </c>
      <c r="B32" s="64">
        <f>VLOOKUP($A32,'Return Data'!$B$7:$R$2843,3,0)</f>
        <v>44315</v>
      </c>
      <c r="C32" s="65">
        <f>VLOOKUP($A32,'Return Data'!$B$7:$R$2843,4,0)</f>
        <v>31.121600000000001</v>
      </c>
      <c r="D32" s="65">
        <f>VLOOKUP($A32,'Return Data'!$B$7:$R$2843,5,0)</f>
        <v>0</v>
      </c>
      <c r="E32" s="66">
        <f t="shared" si="0"/>
        <v>25</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-0.2162</v>
      </c>
      <c r="S32" s="66">
        <f t="shared" si="7"/>
        <v>26</v>
      </c>
      <c r="T32" s="65">
        <f>VLOOKUP($A32,'Return Data'!$B$7:$R$2843,13,0)</f>
        <v>-20.602699999999999</v>
      </c>
      <c r="U32" s="66">
        <f t="shared" si="8"/>
        <v>26</v>
      </c>
      <c r="V32" s="65"/>
      <c r="W32" s="66"/>
      <c r="X32" s="65"/>
      <c r="Y32" s="66"/>
      <c r="Z32" s="65">
        <f>VLOOKUP($A32,'Return Data'!$B$7:$R$2843,16,0)</f>
        <v>-19.000900000000001</v>
      </c>
      <c r="AA32" s="67">
        <f t="shared" si="11"/>
        <v>26</v>
      </c>
    </row>
    <row r="33" spans="1:27" x14ac:dyDescent="0.3">
      <c r="A33" s="63" t="s">
        <v>1075</v>
      </c>
      <c r="B33" s="64">
        <f>VLOOKUP($A33,'Return Data'!$B$7:$R$2843,3,0)</f>
        <v>44315</v>
      </c>
      <c r="C33" s="65">
        <f>VLOOKUP($A33,'Return Data'!$B$7:$R$2843,4,0)</f>
        <v>2626.1435999999999</v>
      </c>
      <c r="D33" s="65">
        <f>VLOOKUP($A33,'Return Data'!$B$7:$R$2843,5,0)</f>
        <v>3.8559000000000001</v>
      </c>
      <c r="E33" s="66">
        <f t="shared" si="0"/>
        <v>18</v>
      </c>
      <c r="F33" s="65">
        <f>VLOOKUP($A33,'Return Data'!$B$7:$R$2843,6,0)</f>
        <v>6.1394000000000002</v>
      </c>
      <c r="G33" s="66">
        <f t="shared" si="1"/>
        <v>18</v>
      </c>
      <c r="H33" s="65">
        <f>VLOOKUP($A33,'Return Data'!$B$7:$R$2843,7,0)</f>
        <v>7.3384999999999998</v>
      </c>
      <c r="I33" s="66">
        <f t="shared" si="2"/>
        <v>12</v>
      </c>
      <c r="J33" s="65">
        <f>VLOOKUP($A33,'Return Data'!$B$7:$R$2843,8,0)</f>
        <v>6.0949</v>
      </c>
      <c r="K33" s="66">
        <f t="shared" si="3"/>
        <v>14</v>
      </c>
      <c r="L33" s="65">
        <f>VLOOKUP($A33,'Return Data'!$B$7:$R$2843,9,0)</f>
        <v>5.3315999999999999</v>
      </c>
      <c r="M33" s="66">
        <f t="shared" si="4"/>
        <v>13</v>
      </c>
      <c r="N33" s="65">
        <f>VLOOKUP($A33,'Return Data'!$B$7:$R$2843,10,0)</f>
        <v>4.4965000000000002</v>
      </c>
      <c r="O33" s="66">
        <f t="shared" si="5"/>
        <v>8</v>
      </c>
      <c r="P33" s="65">
        <f>VLOOKUP($A33,'Return Data'!$B$7:$R$2843,11,0)</f>
        <v>3.8290000000000002</v>
      </c>
      <c r="Q33" s="66">
        <f t="shared" si="6"/>
        <v>12</v>
      </c>
      <c r="R33" s="65">
        <f>VLOOKUP($A33,'Return Data'!$B$7:$R$2843,12,0)</f>
        <v>4.2797999999999998</v>
      </c>
      <c r="S33" s="66">
        <f t="shared" si="7"/>
        <v>13</v>
      </c>
      <c r="T33" s="65">
        <f>VLOOKUP($A33,'Return Data'!$B$7:$R$2843,13,0)</f>
        <v>6.2660999999999998</v>
      </c>
      <c r="U33" s="66">
        <f t="shared" si="8"/>
        <v>14</v>
      </c>
      <c r="V33" s="65">
        <f>VLOOKUP($A33,'Return Data'!$B$7:$R$2843,17,0)</f>
        <v>0.73309999999999997</v>
      </c>
      <c r="W33" s="66">
        <f>RANK(V33,V$8:V$33,0)</f>
        <v>21</v>
      </c>
      <c r="X33" s="65">
        <f>VLOOKUP($A33,'Return Data'!$B$7:$R$2843,14,0)</f>
        <v>3.0142000000000002</v>
      </c>
      <c r="Y33" s="66">
        <f>RANK(X33,X$8:X$33,0)</f>
        <v>21</v>
      </c>
      <c r="Z33" s="65">
        <f>VLOOKUP($A33,'Return Data'!$B$7:$R$2843,16,0)</f>
        <v>7.1254999999999997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5.5405499999999996</v>
      </c>
      <c r="E35" s="74"/>
      <c r="F35" s="75">
        <f>AVERAGE(F8:F33)</f>
        <v>7.1731923076923074</v>
      </c>
      <c r="G35" s="74"/>
      <c r="H35" s="75">
        <f>AVERAGE(H8:H33)</f>
        <v>7.0044576923076924</v>
      </c>
      <c r="I35" s="74"/>
      <c r="J35" s="75">
        <f>AVERAGE(J8:J33)</f>
        <v>6.1338076923076921</v>
      </c>
      <c r="K35" s="74"/>
      <c r="L35" s="75">
        <f>AVERAGE(L8:L33)</f>
        <v>5.4471615384615379</v>
      </c>
      <c r="M35" s="74"/>
      <c r="N35" s="75">
        <f>AVERAGE(N8:N33)</f>
        <v>4.263526923076923</v>
      </c>
      <c r="O35" s="74"/>
      <c r="P35" s="75">
        <f>AVERAGE(P8:P33)</f>
        <v>4.2815923076923079</v>
      </c>
      <c r="Q35" s="74"/>
      <c r="R35" s="75">
        <f>AVERAGE(R8:R33)</f>
        <v>4.7118038461538454</v>
      </c>
      <c r="S35" s="74"/>
      <c r="T35" s="75">
        <f>AVERAGE(T8:T33)</f>
        <v>6.9301461538461533</v>
      </c>
      <c r="U35" s="74"/>
      <c r="V35" s="75">
        <f>AVERAGE(V8:V33)</f>
        <v>3.8400599999999994</v>
      </c>
      <c r="W35" s="74"/>
      <c r="X35" s="75">
        <f>AVERAGE(X8:X33)</f>
        <v>5.0423200000000001</v>
      </c>
      <c r="Y35" s="74"/>
      <c r="Z35" s="75">
        <f>AVERAGE(Z8:Z33)</f>
        <v>6.00685</v>
      </c>
      <c r="AA35" s="76"/>
    </row>
    <row r="36" spans="1:27" x14ac:dyDescent="0.3">
      <c r="A36" s="73" t="s">
        <v>28</v>
      </c>
      <c r="B36" s="74"/>
      <c r="C36" s="74"/>
      <c r="D36" s="75">
        <f>MIN(D8:D33)</f>
        <v>-1.4544999999999999</v>
      </c>
      <c r="E36" s="74"/>
      <c r="F36" s="75">
        <f>MIN(F8:F33)</f>
        <v>-0.91579999999999995</v>
      </c>
      <c r="G36" s="74"/>
      <c r="H36" s="75">
        <f>MIN(H8:H33)</f>
        <v>0</v>
      </c>
      <c r="I36" s="74"/>
      <c r="J36" s="75">
        <f>MIN(J8:J33)</f>
        <v>0</v>
      </c>
      <c r="K36" s="74"/>
      <c r="L36" s="75">
        <f>MIN(L8:L33)</f>
        <v>0</v>
      </c>
      <c r="M36" s="74"/>
      <c r="N36" s="75">
        <f>MIN(N8:N33)</f>
        <v>0</v>
      </c>
      <c r="O36" s="74"/>
      <c r="P36" s="75">
        <f>MIN(P8:P33)</f>
        <v>0</v>
      </c>
      <c r="Q36" s="74"/>
      <c r="R36" s="75">
        <f>MIN(R8:R33)</f>
        <v>-0.2162</v>
      </c>
      <c r="S36" s="74"/>
      <c r="T36" s="75">
        <f>MIN(T8:T33)</f>
        <v>-20.602699999999999</v>
      </c>
      <c r="U36" s="74"/>
      <c r="V36" s="75">
        <f>MIN(V8:V33)</f>
        <v>-15.186299999999999</v>
      </c>
      <c r="W36" s="74"/>
      <c r="X36" s="75">
        <f>MIN(X8:X33)</f>
        <v>-8.5120000000000005</v>
      </c>
      <c r="Y36" s="74"/>
      <c r="Z36" s="75">
        <f>MIN(Z8:Z33)</f>
        <v>-19.000900000000001</v>
      </c>
      <c r="AA36" s="76"/>
    </row>
    <row r="37" spans="1:27" ht="15" thickBot="1" x14ac:dyDescent="0.35">
      <c r="A37" s="77" t="s">
        <v>29</v>
      </c>
      <c r="B37" s="78"/>
      <c r="C37" s="78"/>
      <c r="D37" s="79">
        <f>MAX(D8:D33)</f>
        <v>16.637</v>
      </c>
      <c r="E37" s="78"/>
      <c r="F37" s="79">
        <f>MAX(F8:F33)</f>
        <v>21.693100000000001</v>
      </c>
      <c r="G37" s="78"/>
      <c r="H37" s="79">
        <f>MAX(H8:H33)</f>
        <v>14.9627</v>
      </c>
      <c r="I37" s="78"/>
      <c r="J37" s="79">
        <f>MAX(J8:J33)</f>
        <v>15.41</v>
      </c>
      <c r="K37" s="78"/>
      <c r="L37" s="79">
        <f>MAX(L8:L33)</f>
        <v>15.101900000000001</v>
      </c>
      <c r="M37" s="78"/>
      <c r="N37" s="79">
        <f>MAX(N8:N33)</f>
        <v>12.120100000000001</v>
      </c>
      <c r="O37" s="78"/>
      <c r="P37" s="79">
        <f>MAX(P8:P33)</f>
        <v>15.043900000000001</v>
      </c>
      <c r="Q37" s="78"/>
      <c r="R37" s="79">
        <f>MAX(R8:R33)</f>
        <v>14.6282</v>
      </c>
      <c r="S37" s="78"/>
      <c r="T37" s="79">
        <f>MAX(T8:T33)</f>
        <v>27.561800000000002</v>
      </c>
      <c r="U37" s="78"/>
      <c r="V37" s="79">
        <f>MAX(V8:V33)</f>
        <v>7.6707999999999998</v>
      </c>
      <c r="W37" s="78"/>
      <c r="X37" s="79">
        <f>MAX(X8:X33)</f>
        <v>7.7412999999999998</v>
      </c>
      <c r="Y37" s="78"/>
      <c r="Z37" s="79">
        <f>MAX(Z8:Z33)</f>
        <v>8.2525999999999993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1594</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1506</v>
      </c>
      <c r="B8" s="64">
        <f>VLOOKUP($A8,'Return Data'!$B$7:$R$2843,3,0)</f>
        <v>44315</v>
      </c>
      <c r="C8" s="65">
        <f>VLOOKUP($A8,'Return Data'!$B$7:$R$2843,4,0)</f>
        <v>428.55739999999997</v>
      </c>
      <c r="D8" s="65">
        <f>VLOOKUP($A8,'Return Data'!$B$7:$R$2843,5,0)</f>
        <v>1.9845999999999999</v>
      </c>
      <c r="E8" s="66">
        <f t="shared" ref="E8:E36" si="0">RANK(D8,D$8:D$36,0)</f>
        <v>26</v>
      </c>
      <c r="F8" s="65">
        <f>VLOOKUP($A8,'Return Data'!$B$7:$R$2843,6,0)</f>
        <v>6.5815000000000001</v>
      </c>
      <c r="G8" s="66">
        <f t="shared" ref="G8:G36" si="1">RANK(F8,F$8:F$36,0)</f>
        <v>3</v>
      </c>
      <c r="H8" s="65">
        <f>VLOOKUP($A8,'Return Data'!$B$7:$R$2843,7,0)</f>
        <v>6.8419999999999996</v>
      </c>
      <c r="I8" s="66">
        <f t="shared" ref="I8:I36" si="2">RANK(H8,H$8:H$36,0)</f>
        <v>2</v>
      </c>
      <c r="J8" s="65">
        <f>VLOOKUP($A8,'Return Data'!$B$7:$R$2843,8,0)</f>
        <v>6.1906999999999996</v>
      </c>
      <c r="K8" s="66">
        <f t="shared" ref="K8:K36" si="3">RANK(J8,J$8:J$36,0)</f>
        <v>2</v>
      </c>
      <c r="L8" s="65">
        <f>VLOOKUP($A8,'Return Data'!$B$7:$R$2843,9,0)</f>
        <v>5.5937999999999999</v>
      </c>
      <c r="M8" s="66">
        <f t="shared" ref="M8:M36" si="4">RANK(L8,L$8:L$36,0)</f>
        <v>3</v>
      </c>
      <c r="N8" s="65">
        <f>VLOOKUP($A8,'Return Data'!$B$7:$R$2843,10,0)</f>
        <v>4.6943999999999999</v>
      </c>
      <c r="O8" s="66">
        <f t="shared" ref="O8:O36" si="5">RANK(N8,N$8:N$36,0)</f>
        <v>5</v>
      </c>
      <c r="P8" s="65">
        <f>VLOOKUP($A8,'Return Data'!$B$7:$R$2843,11,0)</f>
        <v>4.2404000000000002</v>
      </c>
      <c r="Q8" s="66">
        <f t="shared" ref="Q8:Q36" si="6">RANK(P8,P$8:P$36,0)</f>
        <v>6</v>
      </c>
      <c r="R8" s="65">
        <f>VLOOKUP($A8,'Return Data'!$B$7:$R$2843,12,0)</f>
        <v>4.8714000000000004</v>
      </c>
      <c r="S8" s="66">
        <f t="shared" ref="S8:S17" si="7">RANK(R8,R$8:R$36,0)</f>
        <v>4</v>
      </c>
      <c r="T8" s="65">
        <f>VLOOKUP($A8,'Return Data'!$B$7:$R$2843,13,0)</f>
        <v>6.6623000000000001</v>
      </c>
      <c r="U8" s="66">
        <f t="shared" ref="U8:U16" si="8">RANK(T8,T$8:T$36,0)</f>
        <v>3</v>
      </c>
      <c r="V8" s="65">
        <f>VLOOKUP($A8,'Return Data'!$B$7:$R$2843,17,0)</f>
        <v>7.0827</v>
      </c>
      <c r="W8" s="66">
        <f t="shared" ref="W8:W32" si="9">RANK(V8,V$8:V$36,0)</f>
        <v>3</v>
      </c>
      <c r="X8" s="65">
        <f>VLOOKUP($A8,'Return Data'!$B$7:$R$2843,14,0)</f>
        <v>7.5072999999999999</v>
      </c>
      <c r="Y8" s="66">
        <f t="shared" ref="Y8:Y32" si="10">RANK(X8,X$8:X$36,0)</f>
        <v>4</v>
      </c>
      <c r="Z8" s="65">
        <f>VLOOKUP($A8,'Return Data'!$B$7:$R$2843,16,0)</f>
        <v>8.3854000000000006</v>
      </c>
      <c r="AA8" s="67">
        <f t="shared" ref="AA8:AA36" si="11">RANK(Z8,Z$8:Z$36,0)</f>
        <v>4</v>
      </c>
    </row>
    <row r="9" spans="1:27" x14ac:dyDescent="0.3">
      <c r="A9" s="63" t="s">
        <v>1508</v>
      </c>
      <c r="B9" s="64">
        <f>VLOOKUP($A9,'Return Data'!$B$7:$R$2843,3,0)</f>
        <v>44315</v>
      </c>
      <c r="C9" s="65">
        <f>VLOOKUP($A9,'Return Data'!$B$7:$R$2843,4,0)</f>
        <v>12.0085</v>
      </c>
      <c r="D9" s="65">
        <f>VLOOKUP($A9,'Return Data'!$B$7:$R$2843,5,0)</f>
        <v>6.9922000000000004</v>
      </c>
      <c r="E9" s="66">
        <f t="shared" si="0"/>
        <v>4</v>
      </c>
      <c r="F9" s="65">
        <f>VLOOKUP($A9,'Return Data'!$B$7:$R$2843,6,0)</f>
        <v>5.3722000000000003</v>
      </c>
      <c r="G9" s="66">
        <f t="shared" si="1"/>
        <v>16</v>
      </c>
      <c r="H9" s="65">
        <f>VLOOKUP($A9,'Return Data'!$B$7:$R$2843,7,0)</f>
        <v>5.4768999999999997</v>
      </c>
      <c r="I9" s="66">
        <f t="shared" si="2"/>
        <v>9</v>
      </c>
      <c r="J9" s="65">
        <f>VLOOKUP($A9,'Return Data'!$B$7:$R$2843,8,0)</f>
        <v>4.9158999999999997</v>
      </c>
      <c r="K9" s="66">
        <f t="shared" si="3"/>
        <v>12</v>
      </c>
      <c r="L9" s="65">
        <f>VLOOKUP($A9,'Return Data'!$B$7:$R$2843,9,0)</f>
        <v>4.9846000000000004</v>
      </c>
      <c r="M9" s="66">
        <f t="shared" si="4"/>
        <v>6</v>
      </c>
      <c r="N9" s="65">
        <f>VLOOKUP($A9,'Return Data'!$B$7:$R$2843,10,0)</f>
        <v>4.5869</v>
      </c>
      <c r="O9" s="66">
        <f t="shared" si="5"/>
        <v>6</v>
      </c>
      <c r="P9" s="65">
        <f>VLOOKUP($A9,'Return Data'!$B$7:$R$2843,11,0)</f>
        <v>4.2847999999999997</v>
      </c>
      <c r="Q9" s="66">
        <f t="shared" si="6"/>
        <v>5</v>
      </c>
      <c r="R9" s="65">
        <f>VLOOKUP($A9,'Return Data'!$B$7:$R$2843,12,0)</f>
        <v>4.7374999999999998</v>
      </c>
      <c r="S9" s="66">
        <f t="shared" si="7"/>
        <v>6</v>
      </c>
      <c r="T9" s="65">
        <f>VLOOKUP($A9,'Return Data'!$B$7:$R$2843,13,0)</f>
        <v>5.7030000000000003</v>
      </c>
      <c r="U9" s="66">
        <f t="shared" si="8"/>
        <v>6</v>
      </c>
      <c r="V9" s="65">
        <f>VLOOKUP($A9,'Return Data'!$B$7:$R$2843,17,0)</f>
        <v>6.6388999999999996</v>
      </c>
      <c r="W9" s="66">
        <f t="shared" si="9"/>
        <v>6</v>
      </c>
      <c r="X9" s="65"/>
      <c r="Y9" s="66"/>
      <c r="Z9" s="65">
        <f>VLOOKUP($A9,'Return Data'!$B$7:$R$2843,16,0)</f>
        <v>7.1913</v>
      </c>
      <c r="AA9" s="67">
        <f t="shared" si="11"/>
        <v>16</v>
      </c>
    </row>
    <row r="10" spans="1:27" x14ac:dyDescent="0.3">
      <c r="A10" s="63" t="s">
        <v>1511</v>
      </c>
      <c r="B10" s="64">
        <f>VLOOKUP($A10,'Return Data'!$B$7:$R$2843,3,0)</f>
        <v>44315</v>
      </c>
      <c r="C10" s="65">
        <f>VLOOKUP($A10,'Return Data'!$B$7:$R$2843,4,0)</f>
        <v>1206.4119000000001</v>
      </c>
      <c r="D10" s="65">
        <f>VLOOKUP($A10,'Return Data'!$B$7:$R$2843,5,0)</f>
        <v>5.2892999999999999</v>
      </c>
      <c r="E10" s="66">
        <f t="shared" si="0"/>
        <v>14</v>
      </c>
      <c r="F10" s="65">
        <f>VLOOKUP($A10,'Return Data'!$B$7:$R$2843,6,0)</f>
        <v>5.1868999999999996</v>
      </c>
      <c r="G10" s="66">
        <f t="shared" si="1"/>
        <v>17</v>
      </c>
      <c r="H10" s="65">
        <f>VLOOKUP($A10,'Return Data'!$B$7:$R$2843,7,0)</f>
        <v>6.2842000000000002</v>
      </c>
      <c r="I10" s="66">
        <f t="shared" si="2"/>
        <v>3</v>
      </c>
      <c r="J10" s="65">
        <f>VLOOKUP($A10,'Return Data'!$B$7:$R$2843,8,0)</f>
        <v>5.4368999999999996</v>
      </c>
      <c r="K10" s="66">
        <f t="shared" si="3"/>
        <v>6</v>
      </c>
      <c r="L10" s="65">
        <f>VLOOKUP($A10,'Return Data'!$B$7:$R$2843,9,0)</f>
        <v>5.0660999999999996</v>
      </c>
      <c r="M10" s="66">
        <f t="shared" si="4"/>
        <v>5</v>
      </c>
      <c r="N10" s="65">
        <f>VLOOKUP($A10,'Return Data'!$B$7:$R$2843,10,0)</f>
        <v>4.4348999999999998</v>
      </c>
      <c r="O10" s="66">
        <f t="shared" si="5"/>
        <v>8</v>
      </c>
      <c r="P10" s="65">
        <f>VLOOKUP($A10,'Return Data'!$B$7:$R$2843,11,0)</f>
        <v>3.806</v>
      </c>
      <c r="Q10" s="66">
        <f t="shared" si="6"/>
        <v>11</v>
      </c>
      <c r="R10" s="65">
        <f>VLOOKUP($A10,'Return Data'!$B$7:$R$2843,12,0)</f>
        <v>3.9529999999999998</v>
      </c>
      <c r="S10" s="66">
        <f t="shared" si="7"/>
        <v>16</v>
      </c>
      <c r="T10" s="65">
        <f>VLOOKUP($A10,'Return Data'!$B$7:$R$2843,13,0)</f>
        <v>4.5609999999999999</v>
      </c>
      <c r="U10" s="66">
        <f t="shared" si="8"/>
        <v>19</v>
      </c>
      <c r="V10" s="65">
        <f>VLOOKUP($A10,'Return Data'!$B$7:$R$2843,17,0)</f>
        <v>5.8658999999999999</v>
      </c>
      <c r="W10" s="66">
        <f t="shared" si="9"/>
        <v>13</v>
      </c>
      <c r="X10" s="65"/>
      <c r="Y10" s="66"/>
      <c r="Z10" s="65">
        <f>VLOOKUP($A10,'Return Data'!$B$7:$R$2843,16,0)</f>
        <v>6.6554000000000002</v>
      </c>
      <c r="AA10" s="67">
        <f t="shared" si="11"/>
        <v>20</v>
      </c>
    </row>
    <row r="11" spans="1:27" x14ac:dyDescent="0.3">
      <c r="A11" s="63" t="s">
        <v>1512</v>
      </c>
      <c r="B11" s="64">
        <f>VLOOKUP($A11,'Return Data'!$B$7:$R$2843,3,0)</f>
        <v>44315</v>
      </c>
      <c r="C11" s="65">
        <f>VLOOKUP($A11,'Return Data'!$B$7:$R$2843,4,0)</f>
        <v>2577.3562000000002</v>
      </c>
      <c r="D11" s="65">
        <f>VLOOKUP($A11,'Return Data'!$B$7:$R$2843,5,0)</f>
        <v>6.2861000000000002</v>
      </c>
      <c r="E11" s="66">
        <f t="shared" si="0"/>
        <v>9</v>
      </c>
      <c r="F11" s="65">
        <f>VLOOKUP($A11,'Return Data'!$B$7:$R$2843,6,0)</f>
        <v>6.0647000000000002</v>
      </c>
      <c r="G11" s="66">
        <f t="shared" si="1"/>
        <v>7</v>
      </c>
      <c r="H11" s="65">
        <f>VLOOKUP($A11,'Return Data'!$B$7:$R$2843,7,0)</f>
        <v>5.1961000000000004</v>
      </c>
      <c r="I11" s="66">
        <f t="shared" si="2"/>
        <v>12</v>
      </c>
      <c r="J11" s="65">
        <f>VLOOKUP($A11,'Return Data'!$B$7:$R$2843,8,0)</f>
        <v>4.9058999999999999</v>
      </c>
      <c r="K11" s="66">
        <f t="shared" si="3"/>
        <v>14</v>
      </c>
      <c r="L11" s="65">
        <f>VLOOKUP($A11,'Return Data'!$B$7:$R$2843,9,0)</f>
        <v>3.9369000000000001</v>
      </c>
      <c r="M11" s="66">
        <f t="shared" si="4"/>
        <v>21</v>
      </c>
      <c r="N11" s="65">
        <f>VLOOKUP($A11,'Return Data'!$B$7:$R$2843,10,0)</f>
        <v>3.8111999999999999</v>
      </c>
      <c r="O11" s="66">
        <f t="shared" si="5"/>
        <v>21</v>
      </c>
      <c r="P11" s="65">
        <f>VLOOKUP($A11,'Return Data'!$B$7:$R$2843,11,0)</f>
        <v>3.3485999999999998</v>
      </c>
      <c r="Q11" s="66">
        <f t="shared" si="6"/>
        <v>24</v>
      </c>
      <c r="R11" s="65">
        <f>VLOOKUP($A11,'Return Data'!$B$7:$R$2843,12,0)</f>
        <v>3.6457000000000002</v>
      </c>
      <c r="S11" s="66">
        <f t="shared" si="7"/>
        <v>21</v>
      </c>
      <c r="T11" s="65">
        <f>VLOOKUP($A11,'Return Data'!$B$7:$R$2843,13,0)</f>
        <v>4.4766000000000004</v>
      </c>
      <c r="U11" s="66">
        <f t="shared" si="8"/>
        <v>20</v>
      </c>
      <c r="V11" s="65">
        <f>VLOOKUP($A11,'Return Data'!$B$7:$R$2843,17,0)</f>
        <v>5.7221000000000002</v>
      </c>
      <c r="W11" s="66">
        <f t="shared" si="9"/>
        <v>14</v>
      </c>
      <c r="X11" s="65">
        <f>VLOOKUP($A11,'Return Data'!$B$7:$R$2843,14,0)</f>
        <v>6.4458000000000002</v>
      </c>
      <c r="Y11" s="66">
        <f t="shared" si="10"/>
        <v>9</v>
      </c>
      <c r="Z11" s="65">
        <f>VLOOKUP($A11,'Return Data'!$B$7:$R$2843,16,0)</f>
        <v>8.0836000000000006</v>
      </c>
      <c r="AA11" s="67">
        <f t="shared" si="11"/>
        <v>5</v>
      </c>
    </row>
    <row r="12" spans="1:27" x14ac:dyDescent="0.3">
      <c r="A12" s="63" t="s">
        <v>1514</v>
      </c>
      <c r="B12" s="64">
        <f>VLOOKUP($A12,'Return Data'!$B$7:$R$2843,3,0)</f>
        <v>44315</v>
      </c>
      <c r="C12" s="65">
        <f>VLOOKUP($A12,'Return Data'!$B$7:$R$2843,4,0)</f>
        <v>3174.5868999999998</v>
      </c>
      <c r="D12" s="65">
        <f>VLOOKUP($A12,'Return Data'!$B$7:$R$2843,5,0)</f>
        <v>4.1936</v>
      </c>
      <c r="E12" s="66">
        <f t="shared" si="0"/>
        <v>19</v>
      </c>
      <c r="F12" s="65">
        <f>VLOOKUP($A12,'Return Data'!$B$7:$R$2843,6,0)</f>
        <v>5.0728999999999997</v>
      </c>
      <c r="G12" s="66">
        <f t="shared" si="1"/>
        <v>18</v>
      </c>
      <c r="H12" s="65">
        <f>VLOOKUP($A12,'Return Data'!$B$7:$R$2843,7,0)</f>
        <v>4.4053000000000004</v>
      </c>
      <c r="I12" s="66">
        <f t="shared" si="2"/>
        <v>20</v>
      </c>
      <c r="J12" s="65">
        <f>VLOOKUP($A12,'Return Data'!$B$7:$R$2843,8,0)</f>
        <v>4.4890999999999996</v>
      </c>
      <c r="K12" s="66">
        <f t="shared" si="3"/>
        <v>21</v>
      </c>
      <c r="L12" s="65">
        <f>VLOOKUP($A12,'Return Data'!$B$7:$R$2843,9,0)</f>
        <v>3.7543000000000002</v>
      </c>
      <c r="M12" s="66">
        <f t="shared" si="4"/>
        <v>23</v>
      </c>
      <c r="N12" s="65">
        <f>VLOOKUP($A12,'Return Data'!$B$7:$R$2843,10,0)</f>
        <v>3.5507</v>
      </c>
      <c r="O12" s="66">
        <f t="shared" si="5"/>
        <v>23</v>
      </c>
      <c r="P12" s="65">
        <f>VLOOKUP($A12,'Return Data'!$B$7:$R$2843,11,0)</f>
        <v>3.2494999999999998</v>
      </c>
      <c r="Q12" s="66">
        <f t="shared" si="6"/>
        <v>25</v>
      </c>
      <c r="R12" s="65">
        <f>VLOOKUP($A12,'Return Data'!$B$7:$R$2843,12,0)</f>
        <v>3.3588</v>
      </c>
      <c r="S12" s="66">
        <f t="shared" si="7"/>
        <v>25</v>
      </c>
      <c r="T12" s="65">
        <f>VLOOKUP($A12,'Return Data'!$B$7:$R$2843,13,0)</f>
        <v>4.3162000000000003</v>
      </c>
      <c r="U12" s="66">
        <f t="shared" si="8"/>
        <v>21</v>
      </c>
      <c r="V12" s="65">
        <f>VLOOKUP($A12,'Return Data'!$B$7:$R$2843,17,0)</f>
        <v>5.4953000000000003</v>
      </c>
      <c r="W12" s="66">
        <f t="shared" si="9"/>
        <v>16</v>
      </c>
      <c r="X12" s="65">
        <f>VLOOKUP($A12,'Return Data'!$B$7:$R$2843,14,0)</f>
        <v>5.9413999999999998</v>
      </c>
      <c r="Y12" s="66">
        <f t="shared" si="10"/>
        <v>12</v>
      </c>
      <c r="Z12" s="65">
        <f>VLOOKUP($A12,'Return Data'!$B$7:$R$2843,16,0)</f>
        <v>7.4412000000000003</v>
      </c>
      <c r="AA12" s="67">
        <f t="shared" si="11"/>
        <v>14</v>
      </c>
    </row>
    <row r="13" spans="1:27" x14ac:dyDescent="0.3">
      <c r="A13" s="63" t="s">
        <v>1516</v>
      </c>
      <c r="B13" s="64">
        <f>VLOOKUP($A13,'Return Data'!$B$7:$R$2843,3,0)</f>
        <v>44315</v>
      </c>
      <c r="C13" s="65">
        <f>VLOOKUP($A13,'Return Data'!$B$7:$R$2843,4,0)</f>
        <v>2863.2793999999999</v>
      </c>
      <c r="D13" s="65">
        <f>VLOOKUP($A13,'Return Data'!$B$7:$R$2843,5,0)</f>
        <v>6.7191999999999998</v>
      </c>
      <c r="E13" s="66">
        <f t="shared" si="0"/>
        <v>6</v>
      </c>
      <c r="F13" s="65">
        <f>VLOOKUP($A13,'Return Data'!$B$7:$R$2843,6,0)</f>
        <v>5.5111999999999997</v>
      </c>
      <c r="G13" s="66">
        <f t="shared" si="1"/>
        <v>14</v>
      </c>
      <c r="H13" s="65">
        <f>VLOOKUP($A13,'Return Data'!$B$7:$R$2843,7,0)</f>
        <v>4.6448</v>
      </c>
      <c r="I13" s="66">
        <f t="shared" si="2"/>
        <v>16</v>
      </c>
      <c r="J13" s="65">
        <f>VLOOKUP($A13,'Return Data'!$B$7:$R$2843,8,0)</f>
        <v>4.8304</v>
      </c>
      <c r="K13" s="66">
        <f t="shared" si="3"/>
        <v>17</v>
      </c>
      <c r="L13" s="65">
        <f>VLOOKUP($A13,'Return Data'!$B$7:$R$2843,9,0)</f>
        <v>4.2469000000000001</v>
      </c>
      <c r="M13" s="66">
        <f t="shared" si="4"/>
        <v>16</v>
      </c>
      <c r="N13" s="65">
        <f>VLOOKUP($A13,'Return Data'!$B$7:$R$2843,10,0)</f>
        <v>4.1262999999999996</v>
      </c>
      <c r="O13" s="66">
        <f t="shared" si="5"/>
        <v>14</v>
      </c>
      <c r="P13" s="65">
        <f>VLOOKUP($A13,'Return Data'!$B$7:$R$2843,11,0)</f>
        <v>3.6507999999999998</v>
      </c>
      <c r="Q13" s="66">
        <f t="shared" si="6"/>
        <v>18</v>
      </c>
      <c r="R13" s="65">
        <f>VLOOKUP($A13,'Return Data'!$B$7:$R$2843,12,0)</f>
        <v>3.8719999999999999</v>
      </c>
      <c r="S13" s="66">
        <f t="shared" si="7"/>
        <v>19</v>
      </c>
      <c r="T13" s="65">
        <f>VLOOKUP($A13,'Return Data'!$B$7:$R$2843,13,0)</f>
        <v>4.6166</v>
      </c>
      <c r="U13" s="66">
        <f t="shared" si="8"/>
        <v>18</v>
      </c>
      <c r="V13" s="65">
        <f>VLOOKUP($A13,'Return Data'!$B$7:$R$2843,17,0)</f>
        <v>6.0110999999999999</v>
      </c>
      <c r="W13" s="66">
        <f t="shared" si="9"/>
        <v>12</v>
      </c>
      <c r="X13" s="65">
        <f>VLOOKUP($A13,'Return Data'!$B$7:$R$2843,14,0)</f>
        <v>6.0490000000000004</v>
      </c>
      <c r="Y13" s="66">
        <f t="shared" si="10"/>
        <v>11</v>
      </c>
      <c r="Z13" s="65">
        <f>VLOOKUP($A13,'Return Data'!$B$7:$R$2843,16,0)</f>
        <v>7.5712000000000002</v>
      </c>
      <c r="AA13" s="67">
        <f t="shared" si="11"/>
        <v>12</v>
      </c>
    </row>
    <row r="14" spans="1:27" x14ac:dyDescent="0.3">
      <c r="A14" s="63" t="s">
        <v>1518</v>
      </c>
      <c r="B14" s="64">
        <f>VLOOKUP($A14,'Return Data'!$B$7:$R$2843,3,0)</f>
        <v>44315</v>
      </c>
      <c r="C14" s="65">
        <f>VLOOKUP($A14,'Return Data'!$B$7:$R$2843,4,0)</f>
        <v>2317.6075999999998</v>
      </c>
      <c r="D14" s="65">
        <f>VLOOKUP($A14,'Return Data'!$B$7:$R$2843,5,0)</f>
        <v>5.5098000000000003</v>
      </c>
      <c r="E14" s="66">
        <f t="shared" si="0"/>
        <v>13</v>
      </c>
      <c r="F14" s="65">
        <f>VLOOKUP($A14,'Return Data'!$B$7:$R$2843,6,0)</f>
        <v>4.0965999999999996</v>
      </c>
      <c r="G14" s="66">
        <f t="shared" si="1"/>
        <v>23</v>
      </c>
      <c r="H14" s="65">
        <f>VLOOKUP($A14,'Return Data'!$B$7:$R$2843,7,0)</f>
        <v>3.6486999999999998</v>
      </c>
      <c r="I14" s="66">
        <f t="shared" si="2"/>
        <v>25</v>
      </c>
      <c r="J14" s="65">
        <f>VLOOKUP($A14,'Return Data'!$B$7:$R$2843,8,0)</f>
        <v>3.3742999999999999</v>
      </c>
      <c r="K14" s="66">
        <f t="shared" si="3"/>
        <v>25</v>
      </c>
      <c r="L14" s="65">
        <f>VLOOKUP($A14,'Return Data'!$B$7:$R$2843,9,0)</f>
        <v>3.3285</v>
      </c>
      <c r="M14" s="66">
        <f t="shared" si="4"/>
        <v>25</v>
      </c>
      <c r="N14" s="65">
        <f>VLOOKUP($A14,'Return Data'!$B$7:$R$2843,10,0)</f>
        <v>2.9344000000000001</v>
      </c>
      <c r="O14" s="66">
        <f t="shared" si="5"/>
        <v>27</v>
      </c>
      <c r="P14" s="65">
        <f>VLOOKUP($A14,'Return Data'!$B$7:$R$2843,11,0)</f>
        <v>2.7431999999999999</v>
      </c>
      <c r="Q14" s="66">
        <f t="shared" si="6"/>
        <v>27</v>
      </c>
      <c r="R14" s="65">
        <f>VLOOKUP($A14,'Return Data'!$B$7:$R$2843,12,0)</f>
        <v>2.9371999999999998</v>
      </c>
      <c r="S14" s="66">
        <f t="shared" si="7"/>
        <v>27</v>
      </c>
      <c r="T14" s="65">
        <f>VLOOKUP($A14,'Return Data'!$B$7:$R$2843,13,0)</f>
        <v>3.7414999999999998</v>
      </c>
      <c r="U14" s="66">
        <f t="shared" si="8"/>
        <v>24</v>
      </c>
      <c r="V14" s="65">
        <f>VLOOKUP($A14,'Return Data'!$B$7:$R$2843,17,0)</f>
        <v>5.0199999999999996</v>
      </c>
      <c r="W14" s="66">
        <f t="shared" si="9"/>
        <v>18</v>
      </c>
      <c r="X14" s="65">
        <f>VLOOKUP($A14,'Return Data'!$B$7:$R$2843,14,0)</f>
        <v>5.9066999999999998</v>
      </c>
      <c r="Y14" s="66">
        <f t="shared" si="10"/>
        <v>13</v>
      </c>
      <c r="Z14" s="65">
        <f>VLOOKUP($A14,'Return Data'!$B$7:$R$2843,16,0)</f>
        <v>7.5176999999999996</v>
      </c>
      <c r="AA14" s="67">
        <f t="shared" si="11"/>
        <v>13</v>
      </c>
    </row>
    <row r="15" spans="1:27" x14ac:dyDescent="0.3">
      <c r="A15" s="63" t="s">
        <v>1523</v>
      </c>
      <c r="B15" s="64">
        <f>VLOOKUP($A15,'Return Data'!$B$7:$R$2843,3,0)</f>
        <v>44315</v>
      </c>
      <c r="C15" s="65">
        <f>VLOOKUP($A15,'Return Data'!$B$7:$R$2843,4,0)</f>
        <v>30.2498</v>
      </c>
      <c r="D15" s="65">
        <f>VLOOKUP($A15,'Return Data'!$B$7:$R$2843,5,0)</f>
        <v>10.0177</v>
      </c>
      <c r="E15" s="66">
        <f t="shared" si="0"/>
        <v>1</v>
      </c>
      <c r="F15" s="65">
        <f>VLOOKUP($A15,'Return Data'!$B$7:$R$2843,6,0)</f>
        <v>33.191899999999997</v>
      </c>
      <c r="G15" s="66">
        <f t="shared" si="1"/>
        <v>1</v>
      </c>
      <c r="H15" s="65">
        <f>VLOOKUP($A15,'Return Data'!$B$7:$R$2843,7,0)</f>
        <v>19.672899999999998</v>
      </c>
      <c r="I15" s="66">
        <f t="shared" si="2"/>
        <v>1</v>
      </c>
      <c r="J15" s="65">
        <f>VLOOKUP($A15,'Return Data'!$B$7:$R$2843,8,0)</f>
        <v>19.012599999999999</v>
      </c>
      <c r="K15" s="66">
        <f t="shared" si="3"/>
        <v>1</v>
      </c>
      <c r="L15" s="65">
        <f>VLOOKUP($A15,'Return Data'!$B$7:$R$2843,9,0)</f>
        <v>13.577199999999999</v>
      </c>
      <c r="M15" s="66">
        <f t="shared" si="4"/>
        <v>1</v>
      </c>
      <c r="N15" s="65">
        <f>VLOOKUP($A15,'Return Data'!$B$7:$R$2843,10,0)</f>
        <v>10.1347</v>
      </c>
      <c r="O15" s="66">
        <f t="shared" si="5"/>
        <v>1</v>
      </c>
      <c r="P15" s="65">
        <f>VLOOKUP($A15,'Return Data'!$B$7:$R$2843,11,0)</f>
        <v>8.1974</v>
      </c>
      <c r="Q15" s="66">
        <f t="shared" si="6"/>
        <v>1</v>
      </c>
      <c r="R15" s="65">
        <f>VLOOKUP($A15,'Return Data'!$B$7:$R$2843,12,0)</f>
        <v>8.4306999999999999</v>
      </c>
      <c r="S15" s="66">
        <f t="shared" si="7"/>
        <v>1</v>
      </c>
      <c r="T15" s="65">
        <f>VLOOKUP($A15,'Return Data'!$B$7:$R$2843,13,0)</f>
        <v>9.1329999999999991</v>
      </c>
      <c r="U15" s="66">
        <f t="shared" si="8"/>
        <v>1</v>
      </c>
      <c r="V15" s="65">
        <f>VLOOKUP($A15,'Return Data'!$B$7:$R$2843,17,0)</f>
        <v>6.7348999999999997</v>
      </c>
      <c r="W15" s="66">
        <f t="shared" si="9"/>
        <v>4</v>
      </c>
      <c r="X15" s="65">
        <f>VLOOKUP($A15,'Return Data'!$B$7:$R$2843,14,0)</f>
        <v>7.6337000000000002</v>
      </c>
      <c r="Y15" s="66">
        <f t="shared" si="10"/>
        <v>3</v>
      </c>
      <c r="Z15" s="65">
        <f>VLOOKUP($A15,'Return Data'!$B$7:$R$2843,16,0)</f>
        <v>8.8240999999999996</v>
      </c>
      <c r="AA15" s="67">
        <f t="shared" si="11"/>
        <v>2</v>
      </c>
    </row>
    <row r="16" spans="1:27" x14ac:dyDescent="0.3">
      <c r="A16" s="63" t="s">
        <v>1524</v>
      </c>
      <c r="B16" s="64">
        <f>VLOOKUP($A16,'Return Data'!$B$7:$R$2843,3,0)</f>
        <v>44315</v>
      </c>
      <c r="C16" s="65">
        <f>VLOOKUP($A16,'Return Data'!$B$7:$R$2843,4,0)</f>
        <v>11.983499999999999</v>
      </c>
      <c r="D16" s="65">
        <f>VLOOKUP($A16,'Return Data'!$B$7:$R$2843,5,0)</f>
        <v>3.96</v>
      </c>
      <c r="E16" s="66">
        <f t="shared" si="0"/>
        <v>21</v>
      </c>
      <c r="F16" s="65">
        <f>VLOOKUP($A16,'Return Data'!$B$7:$R$2843,6,0)</f>
        <v>5.9931000000000001</v>
      </c>
      <c r="G16" s="66">
        <f t="shared" si="1"/>
        <v>9</v>
      </c>
      <c r="H16" s="65">
        <f>VLOOKUP($A16,'Return Data'!$B$7:$R$2843,7,0)</f>
        <v>6.2297000000000002</v>
      </c>
      <c r="I16" s="66">
        <f t="shared" si="2"/>
        <v>4</v>
      </c>
      <c r="J16" s="65">
        <f>VLOOKUP($A16,'Return Data'!$B$7:$R$2843,8,0)</f>
        <v>5.7126000000000001</v>
      </c>
      <c r="K16" s="66">
        <f t="shared" si="3"/>
        <v>4</v>
      </c>
      <c r="L16" s="65">
        <f>VLOOKUP($A16,'Return Data'!$B$7:$R$2843,9,0)</f>
        <v>4.9497999999999998</v>
      </c>
      <c r="M16" s="66">
        <f t="shared" si="4"/>
        <v>7</v>
      </c>
      <c r="N16" s="65">
        <f>VLOOKUP($A16,'Return Data'!$B$7:$R$2843,10,0)</f>
        <v>4.5792999999999999</v>
      </c>
      <c r="O16" s="66">
        <f t="shared" si="5"/>
        <v>7</v>
      </c>
      <c r="P16" s="65">
        <f>VLOOKUP($A16,'Return Data'!$B$7:$R$2843,11,0)</f>
        <v>4.0549999999999997</v>
      </c>
      <c r="Q16" s="66">
        <f t="shared" si="6"/>
        <v>9</v>
      </c>
      <c r="R16" s="65">
        <f>VLOOKUP($A16,'Return Data'!$B$7:$R$2843,12,0)</f>
        <v>4.4977999999999998</v>
      </c>
      <c r="S16" s="66">
        <f t="shared" si="7"/>
        <v>7</v>
      </c>
      <c r="T16" s="65">
        <f>VLOOKUP($A16,'Return Data'!$B$7:$R$2843,13,0)</f>
        <v>5.9642999999999997</v>
      </c>
      <c r="U16" s="66">
        <f t="shared" si="8"/>
        <v>5</v>
      </c>
      <c r="V16" s="65">
        <f>VLOOKUP($A16,'Return Data'!$B$7:$R$2843,17,0)</f>
        <v>6.6536999999999997</v>
      </c>
      <c r="W16" s="66">
        <f t="shared" si="9"/>
        <v>5</v>
      </c>
      <c r="X16" s="65"/>
      <c r="Y16" s="66"/>
      <c r="Z16" s="65">
        <f>VLOOKUP($A16,'Return Data'!$B$7:$R$2843,16,0)</f>
        <v>7.2152000000000003</v>
      </c>
      <c r="AA16" s="67">
        <f t="shared" si="11"/>
        <v>15</v>
      </c>
    </row>
    <row r="17" spans="1:27" x14ac:dyDescent="0.3">
      <c r="A17" s="63" t="s">
        <v>1526</v>
      </c>
      <c r="B17" s="64">
        <f>VLOOKUP($A17,'Return Data'!$B$7:$R$2843,3,0)</f>
        <v>44315</v>
      </c>
      <c r="C17" s="65">
        <f>VLOOKUP($A17,'Return Data'!$B$7:$R$2843,4,0)</f>
        <v>1064.5296000000001</v>
      </c>
      <c r="D17" s="65">
        <f>VLOOKUP($A17,'Return Data'!$B$7:$R$2843,5,0)</f>
        <v>4.0258000000000003</v>
      </c>
      <c r="E17" s="66">
        <f t="shared" si="0"/>
        <v>20</v>
      </c>
      <c r="F17" s="65">
        <f>VLOOKUP($A17,'Return Data'!$B$7:$R$2843,6,0)</f>
        <v>5.4370000000000003</v>
      </c>
      <c r="G17" s="66">
        <f t="shared" si="1"/>
        <v>15</v>
      </c>
      <c r="H17" s="65">
        <f>VLOOKUP($A17,'Return Data'!$B$7:$R$2843,7,0)</f>
        <v>4.5617999999999999</v>
      </c>
      <c r="I17" s="66">
        <f t="shared" si="2"/>
        <v>19</v>
      </c>
      <c r="J17" s="65">
        <f>VLOOKUP($A17,'Return Data'!$B$7:$R$2843,8,0)</f>
        <v>5.0118999999999998</v>
      </c>
      <c r="K17" s="66">
        <f t="shared" si="3"/>
        <v>11</v>
      </c>
      <c r="L17" s="65">
        <f>VLOOKUP($A17,'Return Data'!$B$7:$R$2843,9,0)</f>
        <v>4.1437999999999997</v>
      </c>
      <c r="M17" s="66">
        <f t="shared" si="4"/>
        <v>17</v>
      </c>
      <c r="N17" s="65">
        <f>VLOOKUP($A17,'Return Data'!$B$7:$R$2843,10,0)</f>
        <v>4.2031000000000001</v>
      </c>
      <c r="O17" s="66">
        <f t="shared" si="5"/>
        <v>11</v>
      </c>
      <c r="P17" s="65">
        <f>VLOOKUP($A17,'Return Data'!$B$7:$R$2843,11,0)</f>
        <v>3.7134</v>
      </c>
      <c r="Q17" s="66">
        <f t="shared" si="6"/>
        <v>16</v>
      </c>
      <c r="R17" s="65">
        <f>VLOOKUP($A17,'Return Data'!$B$7:$R$2843,12,0)</f>
        <v>3.9607000000000001</v>
      </c>
      <c r="S17" s="66">
        <f t="shared" si="7"/>
        <v>15</v>
      </c>
      <c r="T17" s="65"/>
      <c r="U17" s="66"/>
      <c r="V17" s="65"/>
      <c r="W17" s="66"/>
      <c r="X17" s="65"/>
      <c r="Y17" s="66"/>
      <c r="Z17" s="65">
        <f>VLOOKUP($A17,'Return Data'!$B$7:$R$2843,16,0)</f>
        <v>5.1327999999999996</v>
      </c>
      <c r="AA17" s="67">
        <f t="shared" si="11"/>
        <v>24</v>
      </c>
    </row>
    <row r="18" spans="1:27" x14ac:dyDescent="0.3">
      <c r="A18" s="63" t="s">
        <v>1529</v>
      </c>
      <c r="B18" s="64">
        <f>VLOOKUP($A18,'Return Data'!$B$7:$R$2843,3,0)</f>
        <v>44315</v>
      </c>
      <c r="C18" s="65">
        <f>VLOOKUP($A18,'Return Data'!$B$7:$R$2843,4,0)</f>
        <v>22.972300000000001</v>
      </c>
      <c r="D18" s="65">
        <f>VLOOKUP($A18,'Return Data'!$B$7:$R$2843,5,0)</f>
        <v>6.6745000000000001</v>
      </c>
      <c r="E18" s="66">
        <f t="shared" si="0"/>
        <v>7</v>
      </c>
      <c r="F18" s="65">
        <f>VLOOKUP($A18,'Return Data'!$B$7:$R$2843,6,0)</f>
        <v>4.3445</v>
      </c>
      <c r="G18" s="66">
        <f t="shared" si="1"/>
        <v>22</v>
      </c>
      <c r="H18" s="65">
        <f>VLOOKUP($A18,'Return Data'!$B$7:$R$2843,7,0)</f>
        <v>5.6806999999999999</v>
      </c>
      <c r="I18" s="66">
        <f t="shared" si="2"/>
        <v>7</v>
      </c>
      <c r="J18" s="65">
        <f>VLOOKUP($A18,'Return Data'!$B$7:$R$2843,8,0)</f>
        <v>5.4703999999999997</v>
      </c>
      <c r="K18" s="66">
        <f t="shared" si="3"/>
        <v>5</v>
      </c>
      <c r="L18" s="65">
        <f>VLOOKUP($A18,'Return Data'!$B$7:$R$2843,9,0)</f>
        <v>5.5286</v>
      </c>
      <c r="M18" s="66">
        <f t="shared" si="4"/>
        <v>4</v>
      </c>
      <c r="N18" s="65">
        <f>VLOOKUP($A18,'Return Data'!$B$7:$R$2843,10,0)</f>
        <v>5.2901999999999996</v>
      </c>
      <c r="O18" s="66">
        <f t="shared" si="5"/>
        <v>4</v>
      </c>
      <c r="P18" s="65">
        <f>VLOOKUP($A18,'Return Data'!$B$7:$R$2843,11,0)</f>
        <v>4.8204000000000002</v>
      </c>
      <c r="Q18" s="66">
        <f t="shared" si="6"/>
        <v>3</v>
      </c>
      <c r="R18" s="65">
        <f>VLOOKUP($A18,'Return Data'!$B$7:$R$2843,12,0)</f>
        <v>5.5290999999999997</v>
      </c>
      <c r="S18" s="66">
        <f t="shared" ref="S18:S36" si="12">RANK(R18,R$8:R$36,0)</f>
        <v>3</v>
      </c>
      <c r="T18" s="65">
        <f>VLOOKUP($A18,'Return Data'!$B$7:$R$2843,13,0)</f>
        <v>7.0022000000000002</v>
      </c>
      <c r="U18" s="66">
        <f t="shared" ref="U18:U26" si="13">RANK(T18,T$8:T$36,0)</f>
        <v>2</v>
      </c>
      <c r="V18" s="65">
        <f>VLOOKUP($A18,'Return Data'!$B$7:$R$2843,17,0)</f>
        <v>7.4302000000000001</v>
      </c>
      <c r="W18" s="66">
        <f t="shared" si="9"/>
        <v>2</v>
      </c>
      <c r="X18" s="65">
        <f>VLOOKUP($A18,'Return Data'!$B$7:$R$2843,14,0)</f>
        <v>7.7625000000000002</v>
      </c>
      <c r="Y18" s="66">
        <f t="shared" si="10"/>
        <v>2</v>
      </c>
      <c r="Z18" s="65">
        <f>VLOOKUP($A18,'Return Data'!$B$7:$R$2843,16,0)</f>
        <v>8.7921999999999993</v>
      </c>
      <c r="AA18" s="67">
        <f t="shared" si="11"/>
        <v>3</v>
      </c>
    </row>
    <row r="19" spans="1:27" x14ac:dyDescent="0.3">
      <c r="A19" s="63" t="s">
        <v>1531</v>
      </c>
      <c r="B19" s="64">
        <f>VLOOKUP($A19,'Return Data'!$B$7:$R$2843,3,0)</f>
        <v>44315</v>
      </c>
      <c r="C19" s="65">
        <f>VLOOKUP($A19,'Return Data'!$B$7:$R$2843,4,0)</f>
        <v>2273.2449000000001</v>
      </c>
      <c r="D19" s="65">
        <f>VLOOKUP($A19,'Return Data'!$B$7:$R$2843,5,0)</f>
        <v>1.3230999999999999</v>
      </c>
      <c r="E19" s="66">
        <f t="shared" si="0"/>
        <v>27</v>
      </c>
      <c r="F19" s="65">
        <f>VLOOKUP($A19,'Return Data'!$B$7:$R$2843,6,0)</f>
        <v>-0.8145</v>
      </c>
      <c r="G19" s="66">
        <f t="shared" si="1"/>
        <v>29</v>
      </c>
      <c r="H19" s="65">
        <f>VLOOKUP($A19,'Return Data'!$B$7:$R$2843,7,0)</f>
        <v>1.7506999999999999</v>
      </c>
      <c r="I19" s="66">
        <f t="shared" si="2"/>
        <v>27</v>
      </c>
      <c r="J19" s="65">
        <f>VLOOKUP($A19,'Return Data'!$B$7:$R$2843,8,0)</f>
        <v>1.8955</v>
      </c>
      <c r="K19" s="66">
        <f t="shared" si="3"/>
        <v>27</v>
      </c>
      <c r="L19" s="65">
        <f>VLOOKUP($A19,'Return Data'!$B$7:$R$2843,9,0)</f>
        <v>3.4573999999999998</v>
      </c>
      <c r="M19" s="66">
        <f t="shared" si="4"/>
        <v>24</v>
      </c>
      <c r="N19" s="65">
        <f>VLOOKUP($A19,'Return Data'!$B$7:$R$2843,10,0)</f>
        <v>3.3418999999999999</v>
      </c>
      <c r="O19" s="66">
        <f t="shared" si="5"/>
        <v>25</v>
      </c>
      <c r="P19" s="65">
        <f>VLOOKUP($A19,'Return Data'!$B$7:$R$2843,11,0)</f>
        <v>4.1451000000000002</v>
      </c>
      <c r="Q19" s="66">
        <f t="shared" si="6"/>
        <v>8</v>
      </c>
      <c r="R19" s="65">
        <f>VLOOKUP($A19,'Return Data'!$B$7:$R$2843,12,0)</f>
        <v>4.4505999999999997</v>
      </c>
      <c r="S19" s="66">
        <f t="shared" si="12"/>
        <v>9</v>
      </c>
      <c r="T19" s="65">
        <f>VLOOKUP($A19,'Return Data'!$B$7:$R$2843,13,0)</f>
        <v>5.7027999999999999</v>
      </c>
      <c r="U19" s="66">
        <f t="shared" si="13"/>
        <v>7</v>
      </c>
      <c r="V19" s="65">
        <f>VLOOKUP($A19,'Return Data'!$B$7:$R$2843,17,0)</f>
        <v>5.72</v>
      </c>
      <c r="W19" s="66">
        <f t="shared" si="9"/>
        <v>15</v>
      </c>
      <c r="X19" s="65">
        <f>VLOOKUP($A19,'Return Data'!$B$7:$R$2843,14,0)</f>
        <v>6.4447999999999999</v>
      </c>
      <c r="Y19" s="66">
        <f t="shared" si="10"/>
        <v>10</v>
      </c>
      <c r="Z19" s="65">
        <f>VLOOKUP($A19,'Return Data'!$B$7:$R$2843,16,0)</f>
        <v>7.6908000000000003</v>
      </c>
      <c r="AA19" s="67">
        <f t="shared" si="11"/>
        <v>11</v>
      </c>
    </row>
    <row r="20" spans="1:27" x14ac:dyDescent="0.3">
      <c r="A20" s="63" t="s">
        <v>1532</v>
      </c>
      <c r="B20" s="64">
        <f>VLOOKUP($A20,'Return Data'!$B$7:$R$2843,3,0)</f>
        <v>44315</v>
      </c>
      <c r="C20" s="65">
        <f>VLOOKUP($A20,'Return Data'!$B$7:$R$2843,4,0)</f>
        <v>12.0084</v>
      </c>
      <c r="D20" s="65">
        <f>VLOOKUP($A20,'Return Data'!$B$7:$R$2843,5,0)</f>
        <v>3.9518</v>
      </c>
      <c r="E20" s="66">
        <f t="shared" si="0"/>
        <v>22</v>
      </c>
      <c r="F20" s="65">
        <f>VLOOKUP($A20,'Return Data'!$B$7:$R$2843,6,0)</f>
        <v>4.3582000000000001</v>
      </c>
      <c r="G20" s="66">
        <f t="shared" si="1"/>
        <v>21</v>
      </c>
      <c r="H20" s="65">
        <f>VLOOKUP($A20,'Return Data'!$B$7:$R$2843,7,0)</f>
        <v>4.6067999999999998</v>
      </c>
      <c r="I20" s="66">
        <f t="shared" si="2"/>
        <v>17</v>
      </c>
      <c r="J20" s="65">
        <f>VLOOKUP($A20,'Return Data'!$B$7:$R$2843,8,0)</f>
        <v>4.5891000000000002</v>
      </c>
      <c r="K20" s="66">
        <f t="shared" si="3"/>
        <v>20</v>
      </c>
      <c r="L20" s="65">
        <f>VLOOKUP($A20,'Return Data'!$B$7:$R$2843,9,0)</f>
        <v>4.1371000000000002</v>
      </c>
      <c r="M20" s="66">
        <f t="shared" si="4"/>
        <v>18</v>
      </c>
      <c r="N20" s="65">
        <f>VLOOKUP($A20,'Return Data'!$B$7:$R$2843,10,0)</f>
        <v>3.7906</v>
      </c>
      <c r="O20" s="66">
        <f t="shared" si="5"/>
        <v>22</v>
      </c>
      <c r="P20" s="65">
        <f>VLOOKUP($A20,'Return Data'!$B$7:$R$2843,11,0)</f>
        <v>3.4175</v>
      </c>
      <c r="Q20" s="66">
        <f t="shared" si="6"/>
        <v>22</v>
      </c>
      <c r="R20" s="65">
        <f>VLOOKUP($A20,'Return Data'!$B$7:$R$2843,12,0)</f>
        <v>3.6213000000000002</v>
      </c>
      <c r="S20" s="66">
        <f t="shared" si="12"/>
        <v>23</v>
      </c>
      <c r="T20" s="65">
        <f>VLOOKUP($A20,'Return Data'!$B$7:$R$2843,13,0)</f>
        <v>4.6912000000000003</v>
      </c>
      <c r="U20" s="66">
        <f t="shared" si="13"/>
        <v>17</v>
      </c>
      <c r="V20" s="65">
        <f>VLOOKUP($A20,'Return Data'!$B$7:$R$2843,17,0)</f>
        <v>6.1414999999999997</v>
      </c>
      <c r="W20" s="66">
        <f t="shared" si="9"/>
        <v>10</v>
      </c>
      <c r="X20" s="65"/>
      <c r="Y20" s="66"/>
      <c r="Z20" s="65">
        <f>VLOOKUP($A20,'Return Data'!$B$7:$R$2843,16,0)</f>
        <v>6.7961</v>
      </c>
      <c r="AA20" s="67">
        <f t="shared" si="11"/>
        <v>19</v>
      </c>
    </row>
    <row r="21" spans="1:27" x14ac:dyDescent="0.3">
      <c r="A21" s="63" t="s">
        <v>1535</v>
      </c>
      <c r="B21" s="64">
        <f>VLOOKUP($A21,'Return Data'!$B$7:$R$2843,3,0)</f>
        <v>0</v>
      </c>
      <c r="C21" s="65">
        <f>VLOOKUP($A21,'Return Data'!$B$7:$R$2843,4,0)</f>
        <v>0</v>
      </c>
      <c r="D21" s="65">
        <f>VLOOKUP($A21,'Return Data'!$B$7:$R$2843,5,0)</f>
        <v>0</v>
      </c>
      <c r="E21" s="66">
        <f t="shared" si="0"/>
        <v>28</v>
      </c>
      <c r="F21" s="65">
        <f>VLOOKUP($A21,'Return Data'!$B$7:$R$2843,6,0)</f>
        <v>0</v>
      </c>
      <c r="G21" s="66">
        <f t="shared" si="1"/>
        <v>27</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1537</v>
      </c>
      <c r="B22" s="64">
        <f>VLOOKUP($A22,'Return Data'!$B$7:$R$2843,3,0)</f>
        <v>44315</v>
      </c>
      <c r="C22" s="65">
        <f>VLOOKUP($A22,'Return Data'!$B$7:$R$2843,4,0)</f>
        <v>2230.0637999999999</v>
      </c>
      <c r="D22" s="65">
        <f>VLOOKUP($A22,'Return Data'!$B$7:$R$2843,5,0)</f>
        <v>6.8886000000000003</v>
      </c>
      <c r="E22" s="66">
        <f t="shared" si="0"/>
        <v>5</v>
      </c>
      <c r="F22" s="65">
        <f>VLOOKUP($A22,'Return Data'!$B$7:$R$2843,6,0)</f>
        <v>5.7460000000000004</v>
      </c>
      <c r="G22" s="66">
        <f t="shared" si="1"/>
        <v>11</v>
      </c>
      <c r="H22" s="65">
        <f>VLOOKUP($A22,'Return Data'!$B$7:$R$2843,7,0)</f>
        <v>5.2468000000000004</v>
      </c>
      <c r="I22" s="66">
        <f t="shared" si="2"/>
        <v>11</v>
      </c>
      <c r="J22" s="65">
        <f>VLOOKUP($A22,'Return Data'!$B$7:$R$2843,8,0)</f>
        <v>5.0978000000000003</v>
      </c>
      <c r="K22" s="66">
        <f t="shared" si="3"/>
        <v>10</v>
      </c>
      <c r="L22" s="65">
        <f>VLOOKUP($A22,'Return Data'!$B$7:$R$2843,9,0)</f>
        <v>4.4218999999999999</v>
      </c>
      <c r="M22" s="66">
        <f t="shared" si="4"/>
        <v>12</v>
      </c>
      <c r="N22" s="65">
        <f>VLOOKUP($A22,'Return Data'!$B$7:$R$2843,10,0)</f>
        <v>4.2347000000000001</v>
      </c>
      <c r="O22" s="66">
        <f t="shared" si="5"/>
        <v>10</v>
      </c>
      <c r="P22" s="65">
        <f>VLOOKUP($A22,'Return Data'!$B$7:$R$2843,11,0)</f>
        <v>3.7515999999999998</v>
      </c>
      <c r="Q22" s="66">
        <f t="shared" si="6"/>
        <v>14</v>
      </c>
      <c r="R22" s="65">
        <f>VLOOKUP($A22,'Return Data'!$B$7:$R$2843,12,0)</f>
        <v>3.8807</v>
      </c>
      <c r="S22" s="66">
        <f t="shared" si="12"/>
        <v>18</v>
      </c>
      <c r="T22" s="65">
        <f>VLOOKUP($A22,'Return Data'!$B$7:$R$2843,13,0)</f>
        <v>4.9501999999999997</v>
      </c>
      <c r="U22" s="66">
        <f t="shared" si="13"/>
        <v>13</v>
      </c>
      <c r="V22" s="65">
        <f>VLOOKUP($A22,'Return Data'!$B$7:$R$2843,17,0)</f>
        <v>6.1738</v>
      </c>
      <c r="W22" s="66">
        <f t="shared" si="9"/>
        <v>9</v>
      </c>
      <c r="X22" s="65">
        <f>VLOOKUP($A22,'Return Data'!$B$7:$R$2843,14,0)</f>
        <v>6.8460999999999999</v>
      </c>
      <c r="Y22" s="66">
        <f t="shared" si="10"/>
        <v>7</v>
      </c>
      <c r="Z22" s="65">
        <f>VLOOKUP($A22,'Return Data'!$B$7:$R$2843,16,0)</f>
        <v>7.9523000000000001</v>
      </c>
      <c r="AA22" s="67">
        <f t="shared" si="11"/>
        <v>8</v>
      </c>
    </row>
    <row r="23" spans="1:27" x14ac:dyDescent="0.3">
      <c r="A23" s="63" t="s">
        <v>1541</v>
      </c>
      <c r="B23" s="64">
        <f>VLOOKUP($A23,'Return Data'!$B$7:$R$2843,3,0)</f>
        <v>44315</v>
      </c>
      <c r="C23" s="65">
        <f>VLOOKUP($A23,'Return Data'!$B$7:$R$2843,4,0)</f>
        <v>34.793599999999998</v>
      </c>
      <c r="D23" s="65">
        <f>VLOOKUP($A23,'Return Data'!$B$7:$R$2843,5,0)</f>
        <v>6.6101999999999999</v>
      </c>
      <c r="E23" s="66">
        <f t="shared" si="0"/>
        <v>8</v>
      </c>
      <c r="F23" s="65">
        <f>VLOOKUP($A23,'Return Data'!$B$7:$R$2843,6,0)</f>
        <v>4.7925000000000004</v>
      </c>
      <c r="G23" s="66">
        <f t="shared" si="1"/>
        <v>20</v>
      </c>
      <c r="H23" s="65">
        <f>VLOOKUP($A23,'Return Data'!$B$7:$R$2843,7,0)</f>
        <v>4.71</v>
      </c>
      <c r="I23" s="66">
        <f t="shared" si="2"/>
        <v>15</v>
      </c>
      <c r="J23" s="65">
        <f>VLOOKUP($A23,'Return Data'!$B$7:$R$2843,8,0)</f>
        <v>4.8120000000000003</v>
      </c>
      <c r="K23" s="66">
        <f t="shared" si="3"/>
        <v>18</v>
      </c>
      <c r="L23" s="65">
        <f>VLOOKUP($A23,'Return Data'!$B$7:$R$2843,9,0)</f>
        <v>4.2747999999999999</v>
      </c>
      <c r="M23" s="66">
        <f t="shared" si="4"/>
        <v>14</v>
      </c>
      <c r="N23" s="65">
        <f>VLOOKUP($A23,'Return Data'!$B$7:$R$2843,10,0)</f>
        <v>4.0711000000000004</v>
      </c>
      <c r="O23" s="66">
        <f t="shared" si="5"/>
        <v>16</v>
      </c>
      <c r="P23" s="65">
        <f>VLOOKUP($A23,'Return Data'!$B$7:$R$2843,11,0)</f>
        <v>3.7629000000000001</v>
      </c>
      <c r="Q23" s="66">
        <f t="shared" si="6"/>
        <v>13</v>
      </c>
      <c r="R23" s="65">
        <f>VLOOKUP($A23,'Return Data'!$B$7:$R$2843,12,0)</f>
        <v>4.0959000000000003</v>
      </c>
      <c r="S23" s="66">
        <f t="shared" si="12"/>
        <v>12</v>
      </c>
      <c r="T23" s="65">
        <f>VLOOKUP($A23,'Return Data'!$B$7:$R$2843,13,0)</f>
        <v>5.3983999999999996</v>
      </c>
      <c r="U23" s="66">
        <f t="shared" si="13"/>
        <v>8</v>
      </c>
      <c r="V23" s="65">
        <f>VLOOKUP($A23,'Return Data'!$B$7:$R$2843,17,0)</f>
        <v>6.4623999999999997</v>
      </c>
      <c r="W23" s="66">
        <f t="shared" si="9"/>
        <v>7</v>
      </c>
      <c r="X23" s="65">
        <f>VLOOKUP($A23,'Return Data'!$B$7:$R$2843,14,0)</f>
        <v>7.0407000000000002</v>
      </c>
      <c r="Y23" s="66">
        <f t="shared" si="10"/>
        <v>5</v>
      </c>
      <c r="Z23" s="65">
        <f>VLOOKUP($A23,'Return Data'!$B$7:$R$2843,16,0)</f>
        <v>8.0313999999999997</v>
      </c>
      <c r="AA23" s="67">
        <f t="shared" si="11"/>
        <v>6</v>
      </c>
    </row>
    <row r="24" spans="1:27" x14ac:dyDescent="0.3">
      <c r="A24" s="63" t="s">
        <v>1543</v>
      </c>
      <c r="B24" s="64">
        <f>VLOOKUP($A24,'Return Data'!$B$7:$R$2843,3,0)</f>
        <v>44315</v>
      </c>
      <c r="C24" s="65">
        <f>VLOOKUP($A24,'Return Data'!$B$7:$R$2843,4,0)</f>
        <v>35.2027</v>
      </c>
      <c r="D24" s="65">
        <f>VLOOKUP($A24,'Return Data'!$B$7:$R$2843,5,0)</f>
        <v>6.0147000000000004</v>
      </c>
      <c r="E24" s="66">
        <f t="shared" si="0"/>
        <v>11</v>
      </c>
      <c r="F24" s="65">
        <f>VLOOKUP($A24,'Return Data'!$B$7:$R$2843,6,0)</f>
        <v>5.74</v>
      </c>
      <c r="G24" s="66">
        <f t="shared" si="1"/>
        <v>12</v>
      </c>
      <c r="H24" s="65">
        <f>VLOOKUP($A24,'Return Data'!$B$7:$R$2843,7,0)</f>
        <v>4.3139000000000003</v>
      </c>
      <c r="I24" s="66">
        <f t="shared" si="2"/>
        <v>22</v>
      </c>
      <c r="J24" s="65">
        <f>VLOOKUP($A24,'Return Data'!$B$7:$R$2843,8,0)</f>
        <v>4.8749000000000002</v>
      </c>
      <c r="K24" s="66">
        <f t="shared" si="3"/>
        <v>16</v>
      </c>
      <c r="L24" s="65">
        <f>VLOOKUP($A24,'Return Data'!$B$7:$R$2843,9,0)</f>
        <v>3.9822000000000002</v>
      </c>
      <c r="M24" s="66">
        <f t="shared" si="4"/>
        <v>20</v>
      </c>
      <c r="N24" s="65">
        <f>VLOOKUP($A24,'Return Data'!$B$7:$R$2843,10,0)</f>
        <v>3.9399000000000002</v>
      </c>
      <c r="O24" s="66">
        <f t="shared" si="5"/>
        <v>20</v>
      </c>
      <c r="P24" s="65">
        <f>VLOOKUP($A24,'Return Data'!$B$7:$R$2843,11,0)</f>
        <v>3.5051999999999999</v>
      </c>
      <c r="Q24" s="66">
        <f t="shared" si="6"/>
        <v>21</v>
      </c>
      <c r="R24" s="65">
        <f>VLOOKUP($A24,'Return Data'!$B$7:$R$2843,12,0)</f>
        <v>3.6246999999999998</v>
      </c>
      <c r="S24" s="66">
        <f t="shared" si="12"/>
        <v>22</v>
      </c>
      <c r="T24" s="65">
        <f>VLOOKUP($A24,'Return Data'!$B$7:$R$2843,13,0)</f>
        <v>4.7515000000000001</v>
      </c>
      <c r="U24" s="66">
        <f t="shared" si="13"/>
        <v>16</v>
      </c>
      <c r="V24" s="65">
        <f>VLOOKUP($A24,'Return Data'!$B$7:$R$2843,17,0)</f>
        <v>6.0754999999999999</v>
      </c>
      <c r="W24" s="66">
        <f t="shared" si="9"/>
        <v>11</v>
      </c>
      <c r="X24" s="65">
        <f>VLOOKUP($A24,'Return Data'!$B$7:$R$2843,14,0)</f>
        <v>6.7378</v>
      </c>
      <c r="Y24" s="66">
        <f t="shared" si="10"/>
        <v>8</v>
      </c>
      <c r="Z24" s="65">
        <f>VLOOKUP($A24,'Return Data'!$B$7:$R$2843,16,0)</f>
        <v>7.9760999999999997</v>
      </c>
      <c r="AA24" s="67">
        <f t="shared" si="11"/>
        <v>7</v>
      </c>
    </row>
    <row r="25" spans="1:27" x14ac:dyDescent="0.3">
      <c r="A25" s="63" t="s">
        <v>1544</v>
      </c>
      <c r="B25" s="64">
        <f>VLOOKUP($A25,'Return Data'!$B$7:$R$2843,3,0)</f>
        <v>44315</v>
      </c>
      <c r="C25" s="65">
        <f>VLOOKUP($A25,'Return Data'!$B$7:$R$2843,4,0)</f>
        <v>1062.5315000000001</v>
      </c>
      <c r="D25" s="65">
        <f>VLOOKUP($A25,'Return Data'!$B$7:$R$2843,5,0)</f>
        <v>5.0366999999999997</v>
      </c>
      <c r="E25" s="66">
        <f t="shared" si="0"/>
        <v>16</v>
      </c>
      <c r="F25" s="65">
        <f>VLOOKUP($A25,'Return Data'!$B$7:$R$2843,6,0)</f>
        <v>5.7153999999999998</v>
      </c>
      <c r="G25" s="66">
        <f t="shared" si="1"/>
        <v>13</v>
      </c>
      <c r="H25" s="65">
        <f>VLOOKUP($A25,'Return Data'!$B$7:$R$2843,7,0)</f>
        <v>4.1136999999999997</v>
      </c>
      <c r="I25" s="66">
        <f t="shared" si="2"/>
        <v>23</v>
      </c>
      <c r="J25" s="65">
        <f>VLOOKUP($A25,'Return Data'!$B$7:$R$2843,8,0)</f>
        <v>4.1283000000000003</v>
      </c>
      <c r="K25" s="66">
        <f t="shared" si="3"/>
        <v>23</v>
      </c>
      <c r="L25" s="65">
        <f>VLOOKUP($A25,'Return Data'!$B$7:$R$2843,9,0)</f>
        <v>3.9203999999999999</v>
      </c>
      <c r="M25" s="66">
        <f t="shared" si="4"/>
        <v>22</v>
      </c>
      <c r="N25" s="65">
        <f>VLOOKUP($A25,'Return Data'!$B$7:$R$2843,10,0)</f>
        <v>3.4739</v>
      </c>
      <c r="O25" s="66">
        <f t="shared" si="5"/>
        <v>24</v>
      </c>
      <c r="P25" s="65">
        <f>VLOOKUP($A25,'Return Data'!$B$7:$R$2843,11,0)</f>
        <v>3.4155000000000002</v>
      </c>
      <c r="Q25" s="66">
        <f t="shared" si="6"/>
        <v>23</v>
      </c>
      <c r="R25" s="65">
        <f>VLOOKUP($A25,'Return Data'!$B$7:$R$2843,12,0)</f>
        <v>3.5518000000000001</v>
      </c>
      <c r="S25" s="66">
        <f t="shared" si="12"/>
        <v>24</v>
      </c>
      <c r="T25" s="65"/>
      <c r="U25" s="66"/>
      <c r="V25" s="65"/>
      <c r="W25" s="66"/>
      <c r="X25" s="65"/>
      <c r="Y25" s="66"/>
      <c r="Z25" s="65">
        <f>VLOOKUP($A25,'Return Data'!$B$7:$R$2843,16,0)</f>
        <v>4.3579999999999997</v>
      </c>
      <c r="AA25" s="67">
        <f t="shared" si="11"/>
        <v>27</v>
      </c>
    </row>
    <row r="26" spans="1:27" x14ac:dyDescent="0.3">
      <c r="A26" s="63" t="s">
        <v>1546</v>
      </c>
      <c r="B26" s="64">
        <f>VLOOKUP($A26,'Return Data'!$B$7:$R$2843,3,0)</f>
        <v>44315</v>
      </c>
      <c r="C26" s="65">
        <f>VLOOKUP($A26,'Return Data'!$B$7:$R$2843,4,0)</f>
        <v>1091.0420999999999</v>
      </c>
      <c r="D26" s="65">
        <f>VLOOKUP($A26,'Return Data'!$B$7:$R$2843,5,0)</f>
        <v>6.0228000000000002</v>
      </c>
      <c r="E26" s="66">
        <f t="shared" si="0"/>
        <v>10</v>
      </c>
      <c r="F26" s="65">
        <f>VLOOKUP($A26,'Return Data'!$B$7:$R$2843,6,0)</f>
        <v>6.258</v>
      </c>
      <c r="G26" s="66">
        <f t="shared" si="1"/>
        <v>5</v>
      </c>
      <c r="H26" s="65">
        <f>VLOOKUP($A26,'Return Data'!$B$7:$R$2843,7,0)</f>
        <v>5.3860000000000001</v>
      </c>
      <c r="I26" s="66">
        <f t="shared" si="2"/>
        <v>10</v>
      </c>
      <c r="J26" s="65">
        <f>VLOOKUP($A26,'Return Data'!$B$7:$R$2843,8,0)</f>
        <v>4.6112000000000002</v>
      </c>
      <c r="K26" s="66">
        <f t="shared" si="3"/>
        <v>19</v>
      </c>
      <c r="L26" s="65">
        <f>VLOOKUP($A26,'Return Data'!$B$7:$R$2843,9,0)</f>
        <v>4.4290000000000003</v>
      </c>
      <c r="M26" s="66">
        <f t="shared" si="4"/>
        <v>10</v>
      </c>
      <c r="N26" s="65">
        <f>VLOOKUP($A26,'Return Data'!$B$7:$R$2843,10,0)</f>
        <v>4.0773999999999999</v>
      </c>
      <c r="O26" s="66">
        <f t="shared" si="5"/>
        <v>15</v>
      </c>
      <c r="P26" s="65">
        <f>VLOOKUP($A26,'Return Data'!$B$7:$R$2843,11,0)</f>
        <v>3.6684999999999999</v>
      </c>
      <c r="Q26" s="66">
        <f t="shared" si="6"/>
        <v>17</v>
      </c>
      <c r="R26" s="65">
        <f>VLOOKUP($A26,'Return Data'!$B$7:$R$2843,12,0)</f>
        <v>4.0399000000000003</v>
      </c>
      <c r="S26" s="66">
        <f t="shared" si="12"/>
        <v>13</v>
      </c>
      <c r="T26" s="65">
        <f>VLOOKUP($A26,'Return Data'!$B$7:$R$2843,13,0)</f>
        <v>5.2148000000000003</v>
      </c>
      <c r="U26" s="66">
        <f t="shared" si="13"/>
        <v>10</v>
      </c>
      <c r="V26" s="65"/>
      <c r="W26" s="66"/>
      <c r="X26" s="65"/>
      <c r="Y26" s="66"/>
      <c r="Z26" s="65">
        <f>VLOOKUP($A26,'Return Data'!$B$7:$R$2843,16,0)</f>
        <v>5.8436000000000003</v>
      </c>
      <c r="AA26" s="67">
        <f t="shared" si="11"/>
        <v>22</v>
      </c>
    </row>
    <row r="27" spans="1:27" x14ac:dyDescent="0.3">
      <c r="A27" s="63" t="s">
        <v>1548</v>
      </c>
      <c r="B27" s="64">
        <f>VLOOKUP($A27,'Return Data'!$B$7:$R$2843,3,0)</f>
        <v>44315</v>
      </c>
      <c r="C27" s="65">
        <f>VLOOKUP($A27,'Return Data'!$B$7:$R$2843,4,0)</f>
        <v>13.984999999999999</v>
      </c>
      <c r="D27" s="65">
        <f>VLOOKUP($A27,'Return Data'!$B$7:$R$2843,5,0)</f>
        <v>2.6101000000000001</v>
      </c>
      <c r="E27" s="66">
        <f t="shared" si="0"/>
        <v>25</v>
      </c>
      <c r="F27" s="65">
        <f>VLOOKUP($A27,'Return Data'!$B$7:$R$2843,6,0)</f>
        <v>3.0457000000000001</v>
      </c>
      <c r="G27" s="66">
        <f t="shared" si="1"/>
        <v>26</v>
      </c>
      <c r="H27" s="65">
        <f>VLOOKUP($A27,'Return Data'!$B$7:$R$2843,7,0)</f>
        <v>3.2831000000000001</v>
      </c>
      <c r="I27" s="66">
        <f t="shared" si="2"/>
        <v>26</v>
      </c>
      <c r="J27" s="65">
        <f>VLOOKUP($A27,'Return Data'!$B$7:$R$2843,8,0)</f>
        <v>3.2477999999999998</v>
      </c>
      <c r="K27" s="66">
        <f t="shared" si="3"/>
        <v>26</v>
      </c>
      <c r="L27" s="65">
        <f>VLOOKUP($A27,'Return Data'!$B$7:$R$2843,9,0)</f>
        <v>3.1642999999999999</v>
      </c>
      <c r="M27" s="66">
        <f t="shared" si="4"/>
        <v>26</v>
      </c>
      <c r="N27" s="65">
        <f>VLOOKUP($A27,'Return Data'!$B$7:$R$2843,10,0)</f>
        <v>3.3184</v>
      </c>
      <c r="O27" s="66">
        <f t="shared" si="5"/>
        <v>26</v>
      </c>
      <c r="P27" s="65">
        <f>VLOOKUP($A27,'Return Data'!$B$7:$R$2843,11,0)</f>
        <v>3.1741999999999999</v>
      </c>
      <c r="Q27" s="66">
        <f t="shared" si="6"/>
        <v>26</v>
      </c>
      <c r="R27" s="65">
        <f>VLOOKUP($A27,'Return Data'!$B$7:$R$2843,12,0)</f>
        <v>3.2643</v>
      </c>
      <c r="S27" s="66">
        <f t="shared" si="12"/>
        <v>26</v>
      </c>
      <c r="T27" s="65">
        <f>VLOOKUP($A27,'Return Data'!$B$7:$R$2843,13,0)</f>
        <v>3.3277999999999999</v>
      </c>
      <c r="U27" s="66">
        <f>RANK(T27,T$8:T$36,0)</f>
        <v>25</v>
      </c>
      <c r="V27" s="65">
        <f>VLOOKUP($A27,'Return Data'!$B$7:$R$2843,17,0)</f>
        <v>4.6986999999999997</v>
      </c>
      <c r="W27" s="66">
        <f t="shared" si="9"/>
        <v>19</v>
      </c>
      <c r="X27" s="65">
        <f>VLOOKUP($A27,'Return Data'!$B$7:$R$2843,14,0)</f>
        <v>0.39019999999999999</v>
      </c>
      <c r="Y27" s="66">
        <f t="shared" si="10"/>
        <v>17</v>
      </c>
      <c r="Z27" s="65">
        <f>VLOOKUP($A27,'Return Data'!$B$7:$R$2843,16,0)</f>
        <v>4.4823000000000004</v>
      </c>
      <c r="AA27" s="67">
        <f t="shared" si="11"/>
        <v>26</v>
      </c>
    </row>
    <row r="28" spans="1:27" x14ac:dyDescent="0.3">
      <c r="A28" s="63" t="s">
        <v>1551</v>
      </c>
      <c r="B28" s="64">
        <f>VLOOKUP($A28,'Return Data'!$B$7:$R$2843,3,0)</f>
        <v>44315</v>
      </c>
      <c r="C28" s="65">
        <f>VLOOKUP($A28,'Return Data'!$B$7:$R$2843,4,0)</f>
        <v>3262.9985999999999</v>
      </c>
      <c r="D28" s="65">
        <f>VLOOKUP($A28,'Return Data'!$B$7:$R$2843,5,0)</f>
        <v>9.1580999999999992</v>
      </c>
      <c r="E28" s="66">
        <f t="shared" si="0"/>
        <v>2</v>
      </c>
      <c r="F28" s="65">
        <f>VLOOKUP($A28,'Return Data'!$B$7:$R$2843,6,0)</f>
        <v>6.0557999999999996</v>
      </c>
      <c r="G28" s="66">
        <f t="shared" si="1"/>
        <v>8</v>
      </c>
      <c r="H28" s="65">
        <f>VLOOKUP($A28,'Return Data'!$B$7:$R$2843,7,0)</f>
        <v>6.2118000000000002</v>
      </c>
      <c r="I28" s="66">
        <f t="shared" si="2"/>
        <v>5</v>
      </c>
      <c r="J28" s="65">
        <f>VLOOKUP($A28,'Return Data'!$B$7:$R$2843,8,0)</f>
        <v>5.9909999999999997</v>
      </c>
      <c r="K28" s="66">
        <f t="shared" si="3"/>
        <v>3</v>
      </c>
      <c r="L28" s="65">
        <f>VLOOKUP($A28,'Return Data'!$B$7:$R$2843,9,0)</f>
        <v>5.8905000000000003</v>
      </c>
      <c r="M28" s="66">
        <f t="shared" si="4"/>
        <v>2</v>
      </c>
      <c r="N28" s="65">
        <f>VLOOKUP($A28,'Return Data'!$B$7:$R$2843,10,0)</f>
        <v>5.9146000000000001</v>
      </c>
      <c r="O28" s="66">
        <f t="shared" si="5"/>
        <v>3</v>
      </c>
      <c r="P28" s="65">
        <f>VLOOKUP($A28,'Return Data'!$B$7:$R$2843,11,0)</f>
        <v>5.7573999999999996</v>
      </c>
      <c r="Q28" s="66">
        <f t="shared" si="6"/>
        <v>2</v>
      </c>
      <c r="R28" s="65">
        <f>VLOOKUP($A28,'Return Data'!$B$7:$R$2843,12,0)</f>
        <v>7.0556999999999999</v>
      </c>
      <c r="S28" s="66">
        <f t="shared" si="12"/>
        <v>2</v>
      </c>
      <c r="T28" s="65">
        <f>VLOOKUP($A28,'Return Data'!$B$7:$R$2843,13,0)</f>
        <v>6.2507999999999999</v>
      </c>
      <c r="U28" s="66">
        <f>RANK(T28,T$8:T$36,0)</f>
        <v>4</v>
      </c>
      <c r="V28" s="65">
        <f>VLOOKUP($A28,'Return Data'!$B$7:$R$2843,17,0)</f>
        <v>3.0373000000000001</v>
      </c>
      <c r="W28" s="66">
        <f t="shared" si="9"/>
        <v>21</v>
      </c>
      <c r="X28" s="65">
        <f>VLOOKUP($A28,'Return Data'!$B$7:$R$2843,14,0)</f>
        <v>4.9527999999999999</v>
      </c>
      <c r="Y28" s="66">
        <f t="shared" si="10"/>
        <v>15</v>
      </c>
      <c r="Z28" s="65">
        <f>VLOOKUP($A28,'Return Data'!$B$7:$R$2843,16,0)</f>
        <v>7.0198</v>
      </c>
      <c r="AA28" s="67">
        <f t="shared" si="11"/>
        <v>18</v>
      </c>
    </row>
    <row r="29" spans="1:27" x14ac:dyDescent="0.3">
      <c r="A29" s="63" t="s">
        <v>1553</v>
      </c>
      <c r="B29" s="64">
        <f>VLOOKUP($A29,'Return Data'!$B$7:$R$2843,3,0)</f>
        <v>0</v>
      </c>
      <c r="C29" s="65">
        <f>VLOOKUP($A29,'Return Data'!$B$7:$R$2843,4,0)</f>
        <v>0</v>
      </c>
      <c r="D29" s="65">
        <f>VLOOKUP($A29,'Return Data'!$B$7:$R$2843,5,0)</f>
        <v>0</v>
      </c>
      <c r="E29" s="66">
        <f t="shared" si="0"/>
        <v>28</v>
      </c>
      <c r="F29" s="65">
        <f>VLOOKUP($A29,'Return Data'!$B$7:$R$2843,6,0)</f>
        <v>0</v>
      </c>
      <c r="G29" s="66">
        <f t="shared" si="1"/>
        <v>27</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1555</v>
      </c>
      <c r="B30" s="64">
        <f>VLOOKUP($A30,'Return Data'!$B$7:$R$2843,3,0)</f>
        <v>44315</v>
      </c>
      <c r="C30" s="65">
        <f>VLOOKUP($A30,'Return Data'!$B$7:$R$2843,4,0)</f>
        <v>27.6661</v>
      </c>
      <c r="D30" s="65">
        <f>VLOOKUP($A30,'Return Data'!$B$7:$R$2843,5,0)</f>
        <v>8.9734999999999996</v>
      </c>
      <c r="E30" s="66">
        <f t="shared" si="0"/>
        <v>3</v>
      </c>
      <c r="F30" s="65">
        <f>VLOOKUP($A30,'Return Data'!$B$7:$R$2843,6,0)</f>
        <v>5.7637</v>
      </c>
      <c r="G30" s="66">
        <f t="shared" si="1"/>
        <v>10</v>
      </c>
      <c r="H30" s="65">
        <f>VLOOKUP($A30,'Return Data'!$B$7:$R$2843,7,0)</f>
        <v>4.8860000000000001</v>
      </c>
      <c r="I30" s="66">
        <f t="shared" si="2"/>
        <v>14</v>
      </c>
      <c r="J30" s="65">
        <f>VLOOKUP($A30,'Return Data'!$B$7:$R$2843,8,0)</f>
        <v>4.9095000000000004</v>
      </c>
      <c r="K30" s="66">
        <f t="shared" si="3"/>
        <v>13</v>
      </c>
      <c r="L30" s="65">
        <f>VLOOKUP($A30,'Return Data'!$B$7:$R$2843,9,0)</f>
        <v>4.258</v>
      </c>
      <c r="M30" s="66">
        <f t="shared" si="4"/>
        <v>15</v>
      </c>
      <c r="N30" s="65">
        <f>VLOOKUP($A30,'Return Data'!$B$7:$R$2843,10,0)</f>
        <v>4.1913999999999998</v>
      </c>
      <c r="O30" s="66">
        <f t="shared" si="5"/>
        <v>12</v>
      </c>
      <c r="P30" s="65">
        <f>VLOOKUP($A30,'Return Data'!$B$7:$R$2843,11,0)</f>
        <v>3.7881999999999998</v>
      </c>
      <c r="Q30" s="66">
        <f t="shared" si="6"/>
        <v>12</v>
      </c>
      <c r="R30" s="65">
        <f>VLOOKUP($A30,'Return Data'!$B$7:$R$2843,12,0)</f>
        <v>4.1327999999999996</v>
      </c>
      <c r="S30" s="66">
        <f t="shared" si="12"/>
        <v>10</v>
      </c>
      <c r="T30" s="65">
        <f>VLOOKUP($A30,'Return Data'!$B$7:$R$2843,13,0)</f>
        <v>5.1646999999999998</v>
      </c>
      <c r="U30" s="66">
        <f t="shared" ref="U30:U36" si="14">RANK(T30,T$8:T$36,0)</f>
        <v>11</v>
      </c>
      <c r="V30" s="65">
        <f>VLOOKUP($A30,'Return Data'!$B$7:$R$2843,17,0)</f>
        <v>9.5470000000000006</v>
      </c>
      <c r="W30" s="66">
        <f t="shared" si="9"/>
        <v>1</v>
      </c>
      <c r="X30" s="65">
        <f>VLOOKUP($A30,'Return Data'!$B$7:$R$2843,14,0)</f>
        <v>8.8939000000000004</v>
      </c>
      <c r="Y30" s="66">
        <f t="shared" si="10"/>
        <v>1</v>
      </c>
      <c r="Z30" s="65">
        <f>VLOOKUP($A30,'Return Data'!$B$7:$R$2843,16,0)</f>
        <v>8.8759999999999994</v>
      </c>
      <c r="AA30" s="67">
        <f t="shared" si="11"/>
        <v>1</v>
      </c>
    </row>
    <row r="31" spans="1:27" x14ac:dyDescent="0.3">
      <c r="A31" s="63" t="s">
        <v>1557</v>
      </c>
      <c r="B31" s="64">
        <f>VLOOKUP($A31,'Return Data'!$B$7:$R$2843,3,0)</f>
        <v>44315</v>
      </c>
      <c r="C31" s="65">
        <f>VLOOKUP($A31,'Return Data'!$B$7:$R$2843,4,0)</f>
        <v>2267.8229999999999</v>
      </c>
      <c r="D31" s="65">
        <f>VLOOKUP($A31,'Return Data'!$B$7:$R$2843,5,0)</f>
        <v>5.7885999999999997</v>
      </c>
      <c r="E31" s="66">
        <f t="shared" si="0"/>
        <v>12</v>
      </c>
      <c r="F31" s="65">
        <f>VLOOKUP($A31,'Return Data'!$B$7:$R$2843,6,0)</f>
        <v>6.2157</v>
      </c>
      <c r="G31" s="66">
        <f t="shared" si="1"/>
        <v>6</v>
      </c>
      <c r="H31" s="65">
        <f>VLOOKUP($A31,'Return Data'!$B$7:$R$2843,7,0)</f>
        <v>5.1818999999999997</v>
      </c>
      <c r="I31" s="66">
        <f t="shared" si="2"/>
        <v>13</v>
      </c>
      <c r="J31" s="65">
        <f>VLOOKUP($A31,'Return Data'!$B$7:$R$2843,8,0)</f>
        <v>5.1835000000000004</v>
      </c>
      <c r="K31" s="66">
        <f t="shared" si="3"/>
        <v>9</v>
      </c>
      <c r="L31" s="65">
        <f>VLOOKUP($A31,'Return Data'!$B$7:$R$2843,9,0)</f>
        <v>4.3108000000000004</v>
      </c>
      <c r="M31" s="66">
        <f t="shared" si="4"/>
        <v>13</v>
      </c>
      <c r="N31" s="65">
        <f>VLOOKUP($A31,'Return Data'!$B$7:$R$2843,10,0)</f>
        <v>4.0063000000000004</v>
      </c>
      <c r="O31" s="66">
        <f t="shared" si="5"/>
        <v>18</v>
      </c>
      <c r="P31" s="65">
        <f>VLOOKUP($A31,'Return Data'!$B$7:$R$2843,11,0)</f>
        <v>3.5335999999999999</v>
      </c>
      <c r="Q31" s="66">
        <f t="shared" si="6"/>
        <v>20</v>
      </c>
      <c r="R31" s="65">
        <f>VLOOKUP($A31,'Return Data'!$B$7:$R$2843,12,0)</f>
        <v>3.6545000000000001</v>
      </c>
      <c r="S31" s="66">
        <f t="shared" si="12"/>
        <v>20</v>
      </c>
      <c r="T31" s="65">
        <f>VLOOKUP($A31,'Return Data'!$B$7:$R$2843,13,0)</f>
        <v>4.2571000000000003</v>
      </c>
      <c r="U31" s="66">
        <f t="shared" si="14"/>
        <v>22</v>
      </c>
      <c r="V31" s="65">
        <f>VLOOKUP($A31,'Return Data'!$B$7:$R$2843,17,0)</f>
        <v>5.42</v>
      </c>
      <c r="W31" s="66">
        <f t="shared" si="9"/>
        <v>17</v>
      </c>
      <c r="X31" s="65">
        <f>VLOOKUP($A31,'Return Data'!$B$7:$R$2843,14,0)</f>
        <v>4.3258000000000001</v>
      </c>
      <c r="Y31" s="66">
        <f t="shared" si="10"/>
        <v>16</v>
      </c>
      <c r="Z31" s="65">
        <f>VLOOKUP($A31,'Return Data'!$B$7:$R$2843,16,0)</f>
        <v>7.0484999999999998</v>
      </c>
      <c r="AA31" s="67">
        <f t="shared" si="11"/>
        <v>17</v>
      </c>
    </row>
    <row r="32" spans="1:27" x14ac:dyDescent="0.3">
      <c r="A32" s="63" t="s">
        <v>1558</v>
      </c>
      <c r="B32" s="64">
        <f>VLOOKUP($A32,'Return Data'!$B$7:$R$2843,3,0)</f>
        <v>44315</v>
      </c>
      <c r="C32" s="65">
        <f>VLOOKUP($A32,'Return Data'!$B$7:$R$2843,4,0)</f>
        <v>4733.5562</v>
      </c>
      <c r="D32" s="65">
        <f>VLOOKUP($A32,'Return Data'!$B$7:$R$2843,5,0)</f>
        <v>5.0366999999999997</v>
      </c>
      <c r="E32" s="66">
        <f t="shared" si="0"/>
        <v>16</v>
      </c>
      <c r="F32" s="65">
        <f>VLOOKUP($A32,'Return Data'!$B$7:$R$2843,6,0)</f>
        <v>5.0396000000000001</v>
      </c>
      <c r="G32" s="66">
        <f t="shared" si="1"/>
        <v>19</v>
      </c>
      <c r="H32" s="65">
        <f>VLOOKUP($A32,'Return Data'!$B$7:$R$2843,7,0)</f>
        <v>4.5704000000000002</v>
      </c>
      <c r="I32" s="66">
        <f t="shared" si="2"/>
        <v>18</v>
      </c>
      <c r="J32" s="65">
        <f>VLOOKUP($A32,'Return Data'!$B$7:$R$2843,8,0)</f>
        <v>4.9024000000000001</v>
      </c>
      <c r="K32" s="66">
        <f t="shared" si="3"/>
        <v>15</v>
      </c>
      <c r="L32" s="65">
        <f>VLOOKUP($A32,'Return Data'!$B$7:$R$2843,9,0)</f>
        <v>4.0884999999999998</v>
      </c>
      <c r="M32" s="66">
        <f t="shared" si="4"/>
        <v>19</v>
      </c>
      <c r="N32" s="65">
        <f>VLOOKUP($A32,'Return Data'!$B$7:$R$2843,10,0)</f>
        <v>4.0439999999999996</v>
      </c>
      <c r="O32" s="66">
        <f t="shared" si="5"/>
        <v>17</v>
      </c>
      <c r="P32" s="65">
        <f>VLOOKUP($A32,'Return Data'!$B$7:$R$2843,11,0)</f>
        <v>3.6082000000000001</v>
      </c>
      <c r="Q32" s="66">
        <f t="shared" si="6"/>
        <v>19</v>
      </c>
      <c r="R32" s="65">
        <f>VLOOKUP($A32,'Return Data'!$B$7:$R$2843,12,0)</f>
        <v>3.9512999999999998</v>
      </c>
      <c r="S32" s="66">
        <f t="shared" si="12"/>
        <v>17</v>
      </c>
      <c r="T32" s="65">
        <f>VLOOKUP($A32,'Return Data'!$B$7:$R$2843,13,0)</f>
        <v>5.1243999999999996</v>
      </c>
      <c r="U32" s="66">
        <f t="shared" si="14"/>
        <v>12</v>
      </c>
      <c r="V32" s="65">
        <f>VLOOKUP($A32,'Return Data'!$B$7:$R$2843,17,0)</f>
        <v>6.2908999999999997</v>
      </c>
      <c r="W32" s="66">
        <f t="shared" si="9"/>
        <v>8</v>
      </c>
      <c r="X32" s="65">
        <f>VLOOKUP($A32,'Return Data'!$B$7:$R$2843,14,0)</f>
        <v>6.992</v>
      </c>
      <c r="Y32" s="66">
        <f t="shared" si="10"/>
        <v>6</v>
      </c>
      <c r="Z32" s="65">
        <f>VLOOKUP($A32,'Return Data'!$B$7:$R$2843,16,0)</f>
        <v>7.7643000000000004</v>
      </c>
      <c r="AA32" s="67">
        <f t="shared" si="11"/>
        <v>9</v>
      </c>
    </row>
    <row r="33" spans="1:27" x14ac:dyDescent="0.3">
      <c r="A33" s="63" t="s">
        <v>1560</v>
      </c>
      <c r="B33" s="64">
        <f>VLOOKUP($A33,'Return Data'!$B$7:$R$2843,3,0)</f>
        <v>44315</v>
      </c>
      <c r="C33" s="65">
        <f>VLOOKUP($A33,'Return Data'!$B$7:$R$2843,4,0)</f>
        <v>11.106</v>
      </c>
      <c r="D33" s="65">
        <f>VLOOKUP($A33,'Return Data'!$B$7:$R$2843,5,0)</f>
        <v>4.2729999999999997</v>
      </c>
      <c r="E33" s="66">
        <f t="shared" si="0"/>
        <v>18</v>
      </c>
      <c r="F33" s="65">
        <f>VLOOKUP($A33,'Return Data'!$B$7:$R$2843,6,0)</f>
        <v>6.4668999999999999</v>
      </c>
      <c r="G33" s="66">
        <f t="shared" si="1"/>
        <v>4</v>
      </c>
      <c r="H33" s="65">
        <f>VLOOKUP($A33,'Return Data'!$B$7:$R$2843,7,0)</f>
        <v>5.7342000000000004</v>
      </c>
      <c r="I33" s="66">
        <f t="shared" si="2"/>
        <v>6</v>
      </c>
      <c r="J33" s="65">
        <f>VLOOKUP($A33,'Return Data'!$B$7:$R$2843,8,0)</f>
        <v>5.2454999999999998</v>
      </c>
      <c r="K33" s="66">
        <f t="shared" si="3"/>
        <v>8</v>
      </c>
      <c r="L33" s="65">
        <f>VLOOKUP($A33,'Return Data'!$B$7:$R$2843,9,0)</f>
        <v>4.4260000000000002</v>
      </c>
      <c r="M33" s="66">
        <f t="shared" si="4"/>
        <v>11</v>
      </c>
      <c r="N33" s="65">
        <f>VLOOKUP($A33,'Return Data'!$B$7:$R$2843,10,0)</f>
        <v>4.0011999999999999</v>
      </c>
      <c r="O33" s="66">
        <f t="shared" si="5"/>
        <v>19</v>
      </c>
      <c r="P33" s="65">
        <f>VLOOKUP($A33,'Return Data'!$B$7:$R$2843,11,0)</f>
        <v>3.7170999999999998</v>
      </c>
      <c r="Q33" s="66">
        <f t="shared" si="6"/>
        <v>15</v>
      </c>
      <c r="R33" s="65">
        <f>VLOOKUP($A33,'Return Data'!$B$7:$R$2843,12,0)</f>
        <v>3.9636</v>
      </c>
      <c r="S33" s="66">
        <f t="shared" si="12"/>
        <v>14</v>
      </c>
      <c r="T33" s="65">
        <f>VLOOKUP($A33,'Return Data'!$B$7:$R$2843,13,0)</f>
        <v>4.7942999999999998</v>
      </c>
      <c r="U33" s="66">
        <f t="shared" si="14"/>
        <v>15</v>
      </c>
      <c r="V33" s="65"/>
      <c r="W33" s="66"/>
      <c r="X33" s="65"/>
      <c r="Y33" s="66"/>
      <c r="Z33" s="65">
        <f>VLOOKUP($A33,'Return Data'!$B$7:$R$2843,16,0)</f>
        <v>5.8364000000000003</v>
      </c>
      <c r="AA33" s="67">
        <f t="shared" si="11"/>
        <v>23</v>
      </c>
    </row>
    <row r="34" spans="1:27" x14ac:dyDescent="0.3">
      <c r="A34" s="63" t="s">
        <v>1562</v>
      </c>
      <c r="B34" s="64">
        <f>VLOOKUP($A34,'Return Data'!$B$7:$R$2843,3,0)</f>
        <v>44315</v>
      </c>
      <c r="C34" s="65">
        <f>VLOOKUP($A34,'Return Data'!$B$7:$R$2843,4,0)</f>
        <v>11.4795</v>
      </c>
      <c r="D34" s="65">
        <f>VLOOKUP($A34,'Return Data'!$B$7:$R$2843,5,0)</f>
        <v>5.0880000000000001</v>
      </c>
      <c r="E34" s="66">
        <f t="shared" si="0"/>
        <v>15</v>
      </c>
      <c r="F34" s="65">
        <f>VLOOKUP($A34,'Return Data'!$B$7:$R$2843,6,0)</f>
        <v>7.3174000000000001</v>
      </c>
      <c r="G34" s="66">
        <f t="shared" si="1"/>
        <v>2</v>
      </c>
      <c r="H34" s="65">
        <f>VLOOKUP($A34,'Return Data'!$B$7:$R$2843,7,0)</f>
        <v>5.5019</v>
      </c>
      <c r="I34" s="66">
        <f t="shared" si="2"/>
        <v>8</v>
      </c>
      <c r="J34" s="65">
        <f>VLOOKUP($A34,'Return Data'!$B$7:$R$2843,8,0)</f>
        <v>5.3708999999999998</v>
      </c>
      <c r="K34" s="66">
        <f t="shared" si="3"/>
        <v>7</v>
      </c>
      <c r="L34" s="65">
        <f>VLOOKUP($A34,'Return Data'!$B$7:$R$2843,9,0)</f>
        <v>4.6680000000000001</v>
      </c>
      <c r="M34" s="66">
        <f t="shared" si="4"/>
        <v>8</v>
      </c>
      <c r="N34" s="65">
        <f>VLOOKUP($A34,'Return Data'!$B$7:$R$2843,10,0)</f>
        <v>4.3094999999999999</v>
      </c>
      <c r="O34" s="66">
        <f t="shared" si="5"/>
        <v>9</v>
      </c>
      <c r="P34" s="65">
        <f>VLOOKUP($A34,'Return Data'!$B$7:$R$2843,11,0)</f>
        <v>3.9693999999999998</v>
      </c>
      <c r="Q34" s="66">
        <f t="shared" si="6"/>
        <v>10</v>
      </c>
      <c r="R34" s="65">
        <f>VLOOKUP($A34,'Return Data'!$B$7:$R$2843,12,0)</f>
        <v>4.1066000000000003</v>
      </c>
      <c r="S34" s="66">
        <f t="shared" si="12"/>
        <v>11</v>
      </c>
      <c r="T34" s="65">
        <f>VLOOKUP($A34,'Return Data'!$B$7:$R$2843,13,0)</f>
        <v>4.8596000000000004</v>
      </c>
      <c r="U34" s="66">
        <f t="shared" si="14"/>
        <v>14</v>
      </c>
      <c r="V34" s="65"/>
      <c r="W34" s="66"/>
      <c r="X34" s="65"/>
      <c r="Y34" s="66"/>
      <c r="Z34" s="65">
        <f>VLOOKUP($A34,'Return Data'!$B$7:$R$2843,16,0)</f>
        <v>6.2710999999999997</v>
      </c>
      <c r="AA34" s="67">
        <f t="shared" si="11"/>
        <v>21</v>
      </c>
    </row>
    <row r="35" spans="1:27" x14ac:dyDescent="0.3">
      <c r="A35" s="63" t="s">
        <v>1564</v>
      </c>
      <c r="B35" s="64">
        <f>VLOOKUP($A35,'Return Data'!$B$7:$R$2843,3,0)</f>
        <v>44315</v>
      </c>
      <c r="C35" s="65">
        <f>VLOOKUP($A35,'Return Data'!$B$7:$R$2843,4,0)</f>
        <v>3425.7552000000001</v>
      </c>
      <c r="D35" s="65">
        <f>VLOOKUP($A35,'Return Data'!$B$7:$R$2843,5,0)</f>
        <v>3.7892000000000001</v>
      </c>
      <c r="E35" s="66">
        <f t="shared" si="0"/>
        <v>23</v>
      </c>
      <c r="F35" s="65">
        <f>VLOOKUP($A35,'Return Data'!$B$7:$R$2843,6,0)</f>
        <v>3.3429000000000002</v>
      </c>
      <c r="G35" s="66">
        <f t="shared" si="1"/>
        <v>25</v>
      </c>
      <c r="H35" s="65">
        <f>VLOOKUP($A35,'Return Data'!$B$7:$R$2843,7,0)</f>
        <v>4.3666999999999998</v>
      </c>
      <c r="I35" s="66">
        <f t="shared" si="2"/>
        <v>21</v>
      </c>
      <c r="J35" s="65">
        <f>VLOOKUP($A35,'Return Data'!$B$7:$R$2843,8,0)</f>
        <v>4.3215000000000003</v>
      </c>
      <c r="K35" s="66">
        <f t="shared" si="3"/>
        <v>22</v>
      </c>
      <c r="L35" s="65">
        <f>VLOOKUP($A35,'Return Data'!$B$7:$R$2843,9,0)</f>
        <v>4.5182000000000002</v>
      </c>
      <c r="M35" s="66">
        <f t="shared" si="4"/>
        <v>9</v>
      </c>
      <c r="N35" s="65">
        <f>VLOOKUP($A35,'Return Data'!$B$7:$R$2843,10,0)</f>
        <v>4.1794000000000002</v>
      </c>
      <c r="O35" s="66">
        <f t="shared" si="5"/>
        <v>13</v>
      </c>
      <c r="P35" s="65">
        <f>VLOOKUP($A35,'Return Data'!$B$7:$R$2843,11,0)</f>
        <v>4.2020999999999997</v>
      </c>
      <c r="Q35" s="66">
        <f t="shared" si="6"/>
        <v>7</v>
      </c>
      <c r="R35" s="65">
        <f>VLOOKUP($A35,'Return Data'!$B$7:$R$2843,12,0)</f>
        <v>4.4878</v>
      </c>
      <c r="S35" s="66">
        <f t="shared" si="12"/>
        <v>8</v>
      </c>
      <c r="T35" s="65">
        <f>VLOOKUP($A35,'Return Data'!$B$7:$R$2843,13,0)</f>
        <v>5.2579000000000002</v>
      </c>
      <c r="U35" s="66">
        <f t="shared" si="14"/>
        <v>9</v>
      </c>
      <c r="V35" s="65">
        <f>VLOOKUP($A35,'Return Data'!$B$7:$R$2843,17,0)</f>
        <v>4.1990999999999996</v>
      </c>
      <c r="W35" s="66">
        <f>RANK(V35,V$8:V$36,0)</f>
        <v>20</v>
      </c>
      <c r="X35" s="65">
        <f>VLOOKUP($A35,'Return Data'!$B$7:$R$2843,14,0)</f>
        <v>5.3917000000000002</v>
      </c>
      <c r="Y35" s="66">
        <f>RANK(X35,X$8:X$36,0)</f>
        <v>14</v>
      </c>
      <c r="Z35" s="65">
        <f>VLOOKUP($A35,'Return Data'!$B$7:$R$2843,16,0)</f>
        <v>7.6948999999999996</v>
      </c>
      <c r="AA35" s="67">
        <f t="shared" si="11"/>
        <v>10</v>
      </c>
    </row>
    <row r="36" spans="1:27" x14ac:dyDescent="0.3">
      <c r="A36" s="63" t="s">
        <v>1566</v>
      </c>
      <c r="B36" s="64">
        <f>VLOOKUP($A36,'Return Data'!$B$7:$R$2843,3,0)</f>
        <v>44315</v>
      </c>
      <c r="C36" s="65">
        <f>VLOOKUP($A36,'Return Data'!$B$7:$R$2843,4,0)</f>
        <v>1098.5658000000001</v>
      </c>
      <c r="D36" s="65">
        <f>VLOOKUP($A36,'Return Data'!$B$7:$R$2843,5,0)</f>
        <v>2.9340000000000002</v>
      </c>
      <c r="E36" s="66">
        <f t="shared" si="0"/>
        <v>24</v>
      </c>
      <c r="F36" s="65">
        <f>VLOOKUP($A36,'Return Data'!$B$7:$R$2843,6,0)</f>
        <v>3.9872000000000001</v>
      </c>
      <c r="G36" s="66">
        <f t="shared" si="1"/>
        <v>24</v>
      </c>
      <c r="H36" s="65">
        <f>VLOOKUP($A36,'Return Data'!$B$7:$R$2843,7,0)</f>
        <v>3.7201</v>
      </c>
      <c r="I36" s="66">
        <f t="shared" si="2"/>
        <v>24</v>
      </c>
      <c r="J36" s="65">
        <f>VLOOKUP($A36,'Return Data'!$B$7:$R$2843,8,0)</f>
        <v>3.4893000000000001</v>
      </c>
      <c r="K36" s="66">
        <f t="shared" si="3"/>
        <v>24</v>
      </c>
      <c r="L36" s="65">
        <f>VLOOKUP($A36,'Return Data'!$B$7:$R$2843,9,0)</f>
        <v>3.1463000000000001</v>
      </c>
      <c r="M36" s="66">
        <f t="shared" si="4"/>
        <v>27</v>
      </c>
      <c r="N36" s="65">
        <f>VLOOKUP($A36,'Return Data'!$B$7:$R$2843,10,0)</f>
        <v>6.0331000000000001</v>
      </c>
      <c r="O36" s="66">
        <f t="shared" si="5"/>
        <v>2</v>
      </c>
      <c r="P36" s="65">
        <f>VLOOKUP($A36,'Return Data'!$B$7:$R$2843,11,0)</f>
        <v>4.4619</v>
      </c>
      <c r="Q36" s="66">
        <f t="shared" si="6"/>
        <v>4</v>
      </c>
      <c r="R36" s="65">
        <f>VLOOKUP($A36,'Return Data'!$B$7:$R$2843,12,0)</f>
        <v>4.8468999999999998</v>
      </c>
      <c r="S36" s="66">
        <f t="shared" si="12"/>
        <v>5</v>
      </c>
      <c r="T36" s="65">
        <f>VLOOKUP($A36,'Return Data'!$B$7:$R$2843,13,0)</f>
        <v>4.2431000000000001</v>
      </c>
      <c r="U36" s="66">
        <f t="shared" si="14"/>
        <v>23</v>
      </c>
      <c r="V36" s="65"/>
      <c r="W36" s="66"/>
      <c r="X36" s="65">
        <f>VLOOKUP($A36,'Return Data'!$B$7:$R$2843,14,0)</f>
        <v>0</v>
      </c>
      <c r="Y36" s="66">
        <f t="shared" ref="Y36" si="15">RANK(X36,X$8:X$36,0)</f>
        <v>18</v>
      </c>
      <c r="Z36" s="65">
        <f>VLOOKUP($A36,'Return Data'!$B$7:$R$2843,16,0)</f>
        <v>5.0758000000000001</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5.0052379310344834</v>
      </c>
      <c r="E38" s="74"/>
      <c r="F38" s="75">
        <f>AVERAGE(F8:F36)</f>
        <v>5.7201034482758626</v>
      </c>
      <c r="G38" s="74"/>
      <c r="H38" s="75">
        <f>AVERAGE(H8:H36)</f>
        <v>5.0423137931034487</v>
      </c>
      <c r="I38" s="74"/>
      <c r="J38" s="75">
        <f>AVERAGE(J8:J36)</f>
        <v>4.897272413793103</v>
      </c>
      <c r="K38" s="74"/>
      <c r="L38" s="75">
        <f>AVERAGE(L8:L36)</f>
        <v>4.3518586206896552</v>
      </c>
      <c r="M38" s="74"/>
      <c r="N38" s="75">
        <f>AVERAGE(N8:N36)</f>
        <v>4.1128793103448276</v>
      </c>
      <c r="O38" s="74"/>
      <c r="P38" s="75">
        <f>AVERAGE(P8:P36)</f>
        <v>3.7237206896551722</v>
      </c>
      <c r="Q38" s="74"/>
      <c r="R38" s="75">
        <f>AVERAGE(R8:R36)</f>
        <v>4.0180103448275872</v>
      </c>
      <c r="S38" s="74"/>
      <c r="T38" s="75">
        <f>AVERAGE(T8:T36)</f>
        <v>4.8209370370370364</v>
      </c>
      <c r="U38" s="74"/>
      <c r="V38" s="75">
        <f>AVERAGE(V8:V36)</f>
        <v>5.7464090909090908</v>
      </c>
      <c r="W38" s="74"/>
      <c r="X38" s="75">
        <f>AVERAGE(X8:X36)</f>
        <v>5.5401157894736839</v>
      </c>
      <c r="Y38" s="74"/>
      <c r="Z38" s="75">
        <f>AVERAGE(Z8:Z36)</f>
        <v>6.6043965517241361</v>
      </c>
      <c r="AA38" s="76"/>
    </row>
    <row r="39" spans="1:27" x14ac:dyDescent="0.3">
      <c r="A39" s="73" t="s">
        <v>28</v>
      </c>
      <c r="B39" s="74"/>
      <c r="C39" s="74"/>
      <c r="D39" s="75">
        <f>MIN(D8:D36)</f>
        <v>0</v>
      </c>
      <c r="E39" s="74"/>
      <c r="F39" s="75">
        <f>MIN(F8:F36)</f>
        <v>-0.8145</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10.0177</v>
      </c>
      <c r="E40" s="78"/>
      <c r="F40" s="79">
        <f>MAX(F8:F36)</f>
        <v>33.191899999999997</v>
      </c>
      <c r="G40" s="78"/>
      <c r="H40" s="79">
        <f>MAX(H8:H36)</f>
        <v>19.672899999999998</v>
      </c>
      <c r="I40" s="78"/>
      <c r="J40" s="79">
        <f>MAX(J8:J36)</f>
        <v>19.012599999999999</v>
      </c>
      <c r="K40" s="78"/>
      <c r="L40" s="79">
        <f>MAX(L8:L36)</f>
        <v>13.577199999999999</v>
      </c>
      <c r="M40" s="78"/>
      <c r="N40" s="79">
        <f>MAX(N8:N36)</f>
        <v>10.1347</v>
      </c>
      <c r="O40" s="78"/>
      <c r="P40" s="79">
        <f>MAX(P8:P36)</f>
        <v>8.1974</v>
      </c>
      <c r="Q40" s="78"/>
      <c r="R40" s="79">
        <f>MAX(R8:R36)</f>
        <v>8.4306999999999999</v>
      </c>
      <c r="S40" s="78"/>
      <c r="T40" s="79">
        <f>MAX(T8:T36)</f>
        <v>9.1329999999999991</v>
      </c>
      <c r="U40" s="78"/>
      <c r="V40" s="79">
        <f>MAX(V8:V36)</f>
        <v>9.5470000000000006</v>
      </c>
      <c r="W40" s="78"/>
      <c r="X40" s="79">
        <f>MAX(X8:X36)</f>
        <v>8.8939000000000004</v>
      </c>
      <c r="Y40" s="78"/>
      <c r="Z40" s="79">
        <f>MAX(Z8:Z36)</f>
        <v>8.8759999999999994</v>
      </c>
      <c r="AA40" s="80"/>
    </row>
    <row r="41" spans="1:27" x14ac:dyDescent="0.3">
      <c r="A41" s="112" t="s">
        <v>433</v>
      </c>
    </row>
    <row r="42" spans="1:27" x14ac:dyDescent="0.3">
      <c r="A42" s="14" t="s">
        <v>340</v>
      </c>
    </row>
  </sheetData>
  <sheetProtection algorithmName="SHA-512" hashValue="rh6lqNIfMHt67Xz/6izrDD1//9zWvqxnUY5aXv9Q3yPjVOsof+TmeiWprhWt1mOrk3tkdNmKEx8x6FcBWq1cqw==" saltValue="B4MK9/Mm0xjB3LDH9K0P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1595</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1507</v>
      </c>
      <c r="B8" s="64">
        <f>VLOOKUP($A8,'Return Data'!$B$7:$R$2843,3,0)</f>
        <v>44315</v>
      </c>
      <c r="C8" s="65">
        <f>VLOOKUP($A8,'Return Data'!$B$7:$R$2843,4,0)</f>
        <v>424.35340000000002</v>
      </c>
      <c r="D8" s="65">
        <f>VLOOKUP($A8,'Return Data'!$B$7:$R$2843,5,0)</f>
        <v>1.8149999999999999</v>
      </c>
      <c r="E8" s="66">
        <f t="shared" ref="E8:E36" si="0">RANK(D8,D$8:D$36,0)</f>
        <v>26</v>
      </c>
      <c r="F8" s="65">
        <f>VLOOKUP($A8,'Return Data'!$B$7:$R$2843,6,0)</f>
        <v>6.4114000000000004</v>
      </c>
      <c r="G8" s="66">
        <f t="shared" ref="G8:G36" si="1">RANK(F8,F$8:F$36,0)</f>
        <v>3</v>
      </c>
      <c r="H8" s="65">
        <f>VLOOKUP($A8,'Return Data'!$B$7:$R$2843,7,0)</f>
        <v>6.6721000000000004</v>
      </c>
      <c r="I8" s="66">
        <f t="shared" ref="I8:I36" si="2">RANK(H8,H$8:H$36,0)</f>
        <v>2</v>
      </c>
      <c r="J8" s="65">
        <f>VLOOKUP($A8,'Return Data'!$B$7:$R$2843,8,0)</f>
        <v>6.0206999999999997</v>
      </c>
      <c r="K8" s="66">
        <f t="shared" ref="K8:K36" si="3">RANK(J8,J$8:J$36,0)</f>
        <v>2</v>
      </c>
      <c r="L8" s="65">
        <f>VLOOKUP($A8,'Return Data'!$B$7:$R$2843,9,0)</f>
        <v>5.4230999999999998</v>
      </c>
      <c r="M8" s="66">
        <f t="shared" ref="M8:M36" si="4">RANK(L8,L$8:L$36,0)</f>
        <v>2</v>
      </c>
      <c r="N8" s="65">
        <f>VLOOKUP($A8,'Return Data'!$B$7:$R$2843,10,0)</f>
        <v>4.5254000000000003</v>
      </c>
      <c r="O8" s="66">
        <f t="shared" ref="O8:O36" si="5">RANK(N8,N$8:N$36,0)</f>
        <v>5</v>
      </c>
      <c r="P8" s="65">
        <f>VLOOKUP($A8,'Return Data'!$B$7:$R$2843,11,0)</f>
        <v>4.0815000000000001</v>
      </c>
      <c r="Q8" s="66">
        <f t="shared" ref="Q8:Q36" si="6">RANK(P8,P$8:P$36,0)</f>
        <v>4</v>
      </c>
      <c r="R8" s="65">
        <f>VLOOKUP($A8,'Return Data'!$B$7:$R$2843,12,0)</f>
        <v>4.7171000000000003</v>
      </c>
      <c r="S8" s="66">
        <f t="shared" ref="S8:S17" si="7">RANK(R8,R$8:R$36,0)</f>
        <v>4</v>
      </c>
      <c r="T8" s="65">
        <f>VLOOKUP($A8,'Return Data'!$B$7:$R$2843,13,0)</f>
        <v>6.508</v>
      </c>
      <c r="U8" s="66">
        <f t="shared" ref="U8" si="8">RANK(T8,T$8:T$36,0)</f>
        <v>2</v>
      </c>
      <c r="V8" s="65">
        <f>VLOOKUP($A8,'Return Data'!$B$7:$R$2843,17,0)</f>
        <v>6.9391999999999996</v>
      </c>
      <c r="W8" s="66">
        <f>RANK(V8,V$8:V$36,0)</f>
        <v>2</v>
      </c>
      <c r="X8" s="65">
        <f>VLOOKUP($A8,'Return Data'!$B$7:$R$2843,14,0)</f>
        <v>7.3684000000000003</v>
      </c>
      <c r="Y8" s="66">
        <f>RANK(X8,X$8:X$36,0)</f>
        <v>3</v>
      </c>
      <c r="Z8" s="65">
        <f>VLOOKUP($A8,'Return Data'!$B$7:$R$2843,16,0)</f>
        <v>7.6841999999999997</v>
      </c>
      <c r="AA8" s="67">
        <f t="shared" ref="AA8:AA36" si="9">RANK(Z8,Z$8:Z$36,0)</f>
        <v>4</v>
      </c>
    </row>
    <row r="9" spans="1:27" x14ac:dyDescent="0.3">
      <c r="A9" s="63" t="s">
        <v>1509</v>
      </c>
      <c r="B9" s="64">
        <f>VLOOKUP($A9,'Return Data'!$B$7:$R$2843,3,0)</f>
        <v>44315</v>
      </c>
      <c r="C9" s="65">
        <f>VLOOKUP($A9,'Return Data'!$B$7:$R$2843,4,0)</f>
        <v>11.7301</v>
      </c>
      <c r="D9" s="65">
        <f>VLOOKUP($A9,'Return Data'!$B$7:$R$2843,5,0)</f>
        <v>5.9131</v>
      </c>
      <c r="E9" s="66">
        <f t="shared" si="0"/>
        <v>9</v>
      </c>
      <c r="F9" s="65">
        <f>VLOOKUP($A9,'Return Data'!$B$7:$R$2843,6,0)</f>
        <v>4.4617000000000004</v>
      </c>
      <c r="G9" s="66">
        <f t="shared" si="1"/>
        <v>19</v>
      </c>
      <c r="H9" s="65">
        <f>VLOOKUP($A9,'Return Data'!$B$7:$R$2843,7,0)</f>
        <v>4.5826000000000002</v>
      </c>
      <c r="I9" s="66">
        <f t="shared" si="2"/>
        <v>11</v>
      </c>
      <c r="J9" s="65">
        <f>VLOOKUP($A9,'Return Data'!$B$7:$R$2843,8,0)</f>
        <v>4.0290999999999997</v>
      </c>
      <c r="K9" s="66">
        <f t="shared" si="3"/>
        <v>19</v>
      </c>
      <c r="L9" s="65">
        <f>VLOOKUP($A9,'Return Data'!$B$7:$R$2843,9,0)</f>
        <v>4.0880999999999998</v>
      </c>
      <c r="M9" s="66">
        <f t="shared" si="4"/>
        <v>7</v>
      </c>
      <c r="N9" s="65">
        <f>VLOOKUP($A9,'Return Data'!$B$7:$R$2843,10,0)</f>
        <v>3.6877</v>
      </c>
      <c r="O9" s="66">
        <f t="shared" si="5"/>
        <v>12</v>
      </c>
      <c r="P9" s="65">
        <f>VLOOKUP($A9,'Return Data'!$B$7:$R$2843,11,0)</f>
        <v>3.3778999999999999</v>
      </c>
      <c r="Q9" s="66">
        <f t="shared" si="6"/>
        <v>12</v>
      </c>
      <c r="R9" s="65">
        <f>VLOOKUP($A9,'Return Data'!$B$7:$R$2843,12,0)</f>
        <v>3.8163999999999998</v>
      </c>
      <c r="S9" s="66">
        <f t="shared" si="7"/>
        <v>9</v>
      </c>
      <c r="T9" s="65">
        <f>VLOOKUP($A9,'Return Data'!$B$7:$R$2843,13,0)</f>
        <v>4.7591999999999999</v>
      </c>
      <c r="U9" s="66">
        <f t="shared" ref="U9:U36" si="10">RANK(T9,T$8:T$36,0)</f>
        <v>10</v>
      </c>
      <c r="V9" s="65">
        <f>VLOOKUP($A9,'Return Data'!$B$7:$R$2843,17,0)</f>
        <v>5.6790000000000003</v>
      </c>
      <c r="W9" s="66">
        <f t="shared" ref="W9:W35" si="11">RANK(V9,V$8:V$36,0)</f>
        <v>10</v>
      </c>
      <c r="X9" s="65"/>
      <c r="Y9" s="66"/>
      <c r="Z9" s="65">
        <f>VLOOKUP($A9,'Return Data'!$B$7:$R$2843,16,0)</f>
        <v>6.2415000000000003</v>
      </c>
      <c r="AA9" s="67">
        <f t="shared" si="9"/>
        <v>17</v>
      </c>
    </row>
    <row r="10" spans="1:27" x14ac:dyDescent="0.3">
      <c r="A10" s="63" t="s">
        <v>1510</v>
      </c>
      <c r="B10" s="64">
        <f>VLOOKUP($A10,'Return Data'!$B$7:$R$2843,3,0)</f>
        <v>44315</v>
      </c>
      <c r="C10" s="65">
        <f>VLOOKUP($A10,'Return Data'!$B$7:$R$2843,4,0)</f>
        <v>1199.8639000000001</v>
      </c>
      <c r="D10" s="65">
        <f>VLOOKUP($A10,'Return Data'!$B$7:$R$2843,5,0)</f>
        <v>5.0991</v>
      </c>
      <c r="E10" s="66">
        <f t="shared" si="0"/>
        <v>12</v>
      </c>
      <c r="F10" s="65">
        <f>VLOOKUP($A10,'Return Data'!$B$7:$R$2843,6,0)</f>
        <v>4.9969999999999999</v>
      </c>
      <c r="G10" s="66">
        <f t="shared" si="1"/>
        <v>15</v>
      </c>
      <c r="H10" s="65">
        <f>VLOOKUP($A10,'Return Data'!$B$7:$R$2843,7,0)</f>
        <v>6.0937000000000001</v>
      </c>
      <c r="I10" s="66">
        <f t="shared" si="2"/>
        <v>3</v>
      </c>
      <c r="J10" s="65">
        <f>VLOOKUP($A10,'Return Data'!$B$7:$R$2843,8,0)</f>
        <v>5.2465000000000002</v>
      </c>
      <c r="K10" s="66">
        <f t="shared" si="3"/>
        <v>4</v>
      </c>
      <c r="L10" s="65">
        <f>VLOOKUP($A10,'Return Data'!$B$7:$R$2843,9,0)</f>
        <v>4.8750999999999998</v>
      </c>
      <c r="M10" s="66">
        <f t="shared" si="4"/>
        <v>5</v>
      </c>
      <c r="N10" s="65">
        <f>VLOOKUP($A10,'Return Data'!$B$7:$R$2843,10,0)</f>
        <v>4.2430000000000003</v>
      </c>
      <c r="O10" s="66">
        <f t="shared" si="5"/>
        <v>6</v>
      </c>
      <c r="P10" s="65">
        <f>VLOOKUP($A10,'Return Data'!$B$7:$R$2843,11,0)</f>
        <v>3.6118999999999999</v>
      </c>
      <c r="Q10" s="66">
        <f t="shared" si="6"/>
        <v>9</v>
      </c>
      <c r="R10" s="65">
        <f>VLOOKUP($A10,'Return Data'!$B$7:$R$2843,12,0)</f>
        <v>3.7603</v>
      </c>
      <c r="S10" s="66">
        <f t="shared" si="7"/>
        <v>11</v>
      </c>
      <c r="T10" s="65">
        <f>VLOOKUP($A10,'Return Data'!$B$7:$R$2843,13,0)</f>
        <v>4.3673000000000002</v>
      </c>
      <c r="U10" s="66">
        <f t="shared" si="10"/>
        <v>15</v>
      </c>
      <c r="V10" s="65">
        <f>VLOOKUP($A10,'Return Data'!$B$7:$R$2843,17,0)</f>
        <v>5.6729000000000003</v>
      </c>
      <c r="W10" s="66">
        <f t="shared" si="11"/>
        <v>11</v>
      </c>
      <c r="X10" s="65"/>
      <c r="Y10" s="66"/>
      <c r="Z10" s="65">
        <f>VLOOKUP($A10,'Return Data'!$B$7:$R$2843,16,0)</f>
        <v>6.4562999999999997</v>
      </c>
      <c r="AA10" s="67">
        <f t="shared" si="9"/>
        <v>16</v>
      </c>
    </row>
    <row r="11" spans="1:27" x14ac:dyDescent="0.3">
      <c r="A11" s="63" t="s">
        <v>1513</v>
      </c>
      <c r="B11" s="64">
        <f>VLOOKUP($A11,'Return Data'!$B$7:$R$2843,3,0)</f>
        <v>44315</v>
      </c>
      <c r="C11" s="65">
        <f>VLOOKUP($A11,'Return Data'!$B$7:$R$2843,4,0)</f>
        <v>2528.4915999999998</v>
      </c>
      <c r="D11" s="65">
        <f>VLOOKUP($A11,'Return Data'!$B$7:$R$2843,5,0)</f>
        <v>6.0450999999999997</v>
      </c>
      <c r="E11" s="66">
        <f t="shared" si="0"/>
        <v>6</v>
      </c>
      <c r="F11" s="65">
        <f>VLOOKUP($A11,'Return Data'!$B$7:$R$2843,6,0)</f>
        <v>5.8216999999999999</v>
      </c>
      <c r="G11" s="66">
        <f t="shared" si="1"/>
        <v>5</v>
      </c>
      <c r="H11" s="65">
        <f>VLOOKUP($A11,'Return Data'!$B$7:$R$2843,7,0)</f>
        <v>4.9504999999999999</v>
      </c>
      <c r="I11" s="66">
        <f t="shared" si="2"/>
        <v>8</v>
      </c>
      <c r="J11" s="65">
        <f>VLOOKUP($A11,'Return Data'!$B$7:$R$2843,8,0)</f>
        <v>4.6608999999999998</v>
      </c>
      <c r="K11" s="66">
        <f t="shared" si="3"/>
        <v>10</v>
      </c>
      <c r="L11" s="65">
        <f>VLOOKUP($A11,'Return Data'!$B$7:$R$2843,9,0)</f>
        <v>3.6920000000000002</v>
      </c>
      <c r="M11" s="66">
        <f t="shared" si="4"/>
        <v>19</v>
      </c>
      <c r="N11" s="65">
        <f>VLOOKUP($A11,'Return Data'!$B$7:$R$2843,10,0)</f>
        <v>3.5647000000000002</v>
      </c>
      <c r="O11" s="66">
        <f t="shared" si="5"/>
        <v>18</v>
      </c>
      <c r="P11" s="65">
        <f>VLOOKUP($A11,'Return Data'!$B$7:$R$2843,11,0)</f>
        <v>3.1032000000000002</v>
      </c>
      <c r="Q11" s="66">
        <f t="shared" si="6"/>
        <v>19</v>
      </c>
      <c r="R11" s="65">
        <f>VLOOKUP($A11,'Return Data'!$B$7:$R$2843,12,0)</f>
        <v>3.3992</v>
      </c>
      <c r="S11" s="66">
        <f t="shared" si="7"/>
        <v>18</v>
      </c>
      <c r="T11" s="65">
        <f>VLOOKUP($A11,'Return Data'!$B$7:$R$2843,13,0)</f>
        <v>4.2267999999999999</v>
      </c>
      <c r="U11" s="66">
        <f t="shared" si="10"/>
        <v>17</v>
      </c>
      <c r="V11" s="65">
        <f>VLOOKUP($A11,'Return Data'!$B$7:$R$2843,17,0)</f>
        <v>5.4705000000000004</v>
      </c>
      <c r="W11" s="66">
        <f t="shared" si="11"/>
        <v>13</v>
      </c>
      <c r="X11" s="65">
        <f>VLOOKUP($A11,'Return Data'!$B$7:$R$2843,14,0)</f>
        <v>6.2049000000000003</v>
      </c>
      <c r="Y11" s="66">
        <f t="shared" ref="Y11:Y35" si="12">RANK(X11,X$8:X$36,0)</f>
        <v>9</v>
      </c>
      <c r="Z11" s="65">
        <f>VLOOKUP($A11,'Return Data'!$B$7:$R$2843,16,0)</f>
        <v>7.5194999999999999</v>
      </c>
      <c r="AA11" s="67">
        <f t="shared" si="9"/>
        <v>8</v>
      </c>
    </row>
    <row r="12" spans="1:27" x14ac:dyDescent="0.3">
      <c r="A12" s="63" t="s">
        <v>1515</v>
      </c>
      <c r="B12" s="64">
        <f>VLOOKUP($A12,'Return Data'!$B$7:$R$2843,3,0)</f>
        <v>44315</v>
      </c>
      <c r="C12" s="65">
        <f>VLOOKUP($A12,'Return Data'!$B$7:$R$2843,4,0)</f>
        <v>3053.5535</v>
      </c>
      <c r="D12" s="65">
        <f>VLOOKUP($A12,'Return Data'!$B$7:$R$2843,5,0)</f>
        <v>3.6269999999999998</v>
      </c>
      <c r="E12" s="66">
        <f t="shared" si="0"/>
        <v>20</v>
      </c>
      <c r="F12" s="65">
        <f>VLOOKUP($A12,'Return Data'!$B$7:$R$2843,6,0)</f>
        <v>4.5053000000000001</v>
      </c>
      <c r="G12" s="66">
        <f t="shared" si="1"/>
        <v>18</v>
      </c>
      <c r="H12" s="65">
        <f>VLOOKUP($A12,'Return Data'!$B$7:$R$2843,7,0)</f>
        <v>3.8410000000000002</v>
      </c>
      <c r="I12" s="66">
        <f t="shared" si="2"/>
        <v>23</v>
      </c>
      <c r="J12" s="65">
        <f>VLOOKUP($A12,'Return Data'!$B$7:$R$2843,8,0)</f>
        <v>3.9251</v>
      </c>
      <c r="K12" s="66">
        <f t="shared" si="3"/>
        <v>20</v>
      </c>
      <c r="L12" s="65">
        <f>VLOOKUP($A12,'Return Data'!$B$7:$R$2843,9,0)</f>
        <v>3.2187999999999999</v>
      </c>
      <c r="M12" s="66">
        <f t="shared" si="4"/>
        <v>22</v>
      </c>
      <c r="N12" s="65">
        <f>VLOOKUP($A12,'Return Data'!$B$7:$R$2843,10,0)</f>
        <v>3.0004</v>
      </c>
      <c r="O12" s="66">
        <f t="shared" si="5"/>
        <v>24</v>
      </c>
      <c r="P12" s="65">
        <f>VLOOKUP($A12,'Return Data'!$B$7:$R$2843,11,0)</f>
        <v>2.6633</v>
      </c>
      <c r="Q12" s="66">
        <f t="shared" si="6"/>
        <v>24</v>
      </c>
      <c r="R12" s="65">
        <f>VLOOKUP($A12,'Return Data'!$B$7:$R$2843,12,0)</f>
        <v>2.7673999999999999</v>
      </c>
      <c r="S12" s="66">
        <f t="shared" si="7"/>
        <v>25</v>
      </c>
      <c r="T12" s="65">
        <f>VLOOKUP($A12,'Return Data'!$B$7:$R$2843,13,0)</f>
        <v>3.7136</v>
      </c>
      <c r="U12" s="66">
        <f t="shared" si="10"/>
        <v>21</v>
      </c>
      <c r="V12" s="65">
        <f>VLOOKUP($A12,'Return Data'!$B$7:$R$2843,17,0)</f>
        <v>4.8914</v>
      </c>
      <c r="W12" s="66">
        <f t="shared" si="11"/>
        <v>16</v>
      </c>
      <c r="X12" s="65">
        <f>VLOOKUP($A12,'Return Data'!$B$7:$R$2843,14,0)</f>
        <v>5.3658999999999999</v>
      </c>
      <c r="Y12" s="66">
        <f t="shared" si="12"/>
        <v>11</v>
      </c>
      <c r="Z12" s="65">
        <f>VLOOKUP($A12,'Return Data'!$B$7:$R$2843,16,0)</f>
        <v>7.2847</v>
      </c>
      <c r="AA12" s="67">
        <f t="shared" si="9"/>
        <v>11</v>
      </c>
    </row>
    <row r="13" spans="1:27" x14ac:dyDescent="0.3">
      <c r="A13" s="63" t="s">
        <v>1517</v>
      </c>
      <c r="B13" s="64">
        <f>VLOOKUP($A13,'Return Data'!$B$7:$R$2843,3,0)</f>
        <v>44315</v>
      </c>
      <c r="C13" s="65">
        <f>VLOOKUP($A13,'Return Data'!$B$7:$R$2843,4,0)</f>
        <v>2713.2276000000002</v>
      </c>
      <c r="D13" s="65">
        <f>VLOOKUP($A13,'Return Data'!$B$7:$R$2843,5,0)</f>
        <v>6.0103</v>
      </c>
      <c r="E13" s="66">
        <f t="shared" si="0"/>
        <v>8</v>
      </c>
      <c r="F13" s="65">
        <f>VLOOKUP($A13,'Return Data'!$B$7:$R$2843,6,0)</f>
        <v>4.8018000000000001</v>
      </c>
      <c r="G13" s="66">
        <f t="shared" si="1"/>
        <v>17</v>
      </c>
      <c r="H13" s="65">
        <f>VLOOKUP($A13,'Return Data'!$B$7:$R$2843,7,0)</f>
        <v>3.9342000000000001</v>
      </c>
      <c r="I13" s="66">
        <f t="shared" si="2"/>
        <v>20</v>
      </c>
      <c r="J13" s="65">
        <f>VLOOKUP($A13,'Return Data'!$B$7:$R$2843,8,0)</f>
        <v>4.1191000000000004</v>
      </c>
      <c r="K13" s="66">
        <f t="shared" si="3"/>
        <v>18</v>
      </c>
      <c r="L13" s="65">
        <f>VLOOKUP($A13,'Return Data'!$B$7:$R$2843,9,0)</f>
        <v>3.5400999999999998</v>
      </c>
      <c r="M13" s="66">
        <f t="shared" si="4"/>
        <v>20</v>
      </c>
      <c r="N13" s="65">
        <f>VLOOKUP($A13,'Return Data'!$B$7:$R$2843,10,0)</f>
        <v>3.4203000000000001</v>
      </c>
      <c r="O13" s="66">
        <f t="shared" si="5"/>
        <v>20</v>
      </c>
      <c r="P13" s="65">
        <f>VLOOKUP($A13,'Return Data'!$B$7:$R$2843,11,0)</f>
        <v>2.9277000000000002</v>
      </c>
      <c r="Q13" s="66">
        <f t="shared" si="6"/>
        <v>22</v>
      </c>
      <c r="R13" s="65">
        <f>VLOOKUP($A13,'Return Data'!$B$7:$R$2843,12,0)</f>
        <v>3.1492</v>
      </c>
      <c r="S13" s="66">
        <f t="shared" si="7"/>
        <v>22</v>
      </c>
      <c r="T13" s="65">
        <f>VLOOKUP($A13,'Return Data'!$B$7:$R$2843,13,0)</f>
        <v>3.8843000000000001</v>
      </c>
      <c r="U13" s="66">
        <f t="shared" si="10"/>
        <v>19</v>
      </c>
      <c r="V13" s="65">
        <f>VLOOKUP($A13,'Return Data'!$B$7:$R$2843,17,0)</f>
        <v>5.2563000000000004</v>
      </c>
      <c r="W13" s="66">
        <f t="shared" si="11"/>
        <v>15</v>
      </c>
      <c r="X13" s="65">
        <f>VLOOKUP($A13,'Return Data'!$B$7:$R$2843,14,0)</f>
        <v>5.2789000000000001</v>
      </c>
      <c r="Y13" s="66">
        <f t="shared" si="12"/>
        <v>12</v>
      </c>
      <c r="Z13" s="65">
        <f>VLOOKUP($A13,'Return Data'!$B$7:$R$2843,16,0)</f>
        <v>6.9981999999999998</v>
      </c>
      <c r="AA13" s="67">
        <f t="shared" si="9"/>
        <v>12</v>
      </c>
    </row>
    <row r="14" spans="1:27" x14ac:dyDescent="0.3">
      <c r="A14" s="63" t="s">
        <v>1519</v>
      </c>
      <c r="B14" s="64">
        <f>VLOOKUP($A14,'Return Data'!$B$7:$R$2843,3,0)</f>
        <v>44315</v>
      </c>
      <c r="C14" s="65">
        <f>VLOOKUP($A14,'Return Data'!$B$7:$R$2843,4,0)</f>
        <v>2197.8557999999998</v>
      </c>
      <c r="D14" s="65">
        <f>VLOOKUP($A14,'Return Data'!$B$7:$R$2843,5,0)</f>
        <v>4.5907999999999998</v>
      </c>
      <c r="E14" s="66">
        <f t="shared" si="0"/>
        <v>16</v>
      </c>
      <c r="F14" s="65">
        <f>VLOOKUP($A14,'Return Data'!$B$7:$R$2843,6,0)</f>
        <v>3.1778</v>
      </c>
      <c r="G14" s="66">
        <f t="shared" si="1"/>
        <v>24</v>
      </c>
      <c r="H14" s="65">
        <f>VLOOKUP($A14,'Return Data'!$B$7:$R$2843,7,0)</f>
        <v>2.7290000000000001</v>
      </c>
      <c r="I14" s="66">
        <f t="shared" si="2"/>
        <v>25</v>
      </c>
      <c r="J14" s="65">
        <f>VLOOKUP($A14,'Return Data'!$B$7:$R$2843,8,0)</f>
        <v>2.4540000000000002</v>
      </c>
      <c r="K14" s="66">
        <f t="shared" si="3"/>
        <v>25</v>
      </c>
      <c r="L14" s="65">
        <f>VLOOKUP($A14,'Return Data'!$B$7:$R$2843,9,0)</f>
        <v>2.4074</v>
      </c>
      <c r="M14" s="66">
        <f t="shared" si="4"/>
        <v>26</v>
      </c>
      <c r="N14" s="65">
        <f>VLOOKUP($A14,'Return Data'!$B$7:$R$2843,10,0)</f>
        <v>2.0099999999999998</v>
      </c>
      <c r="O14" s="66">
        <f t="shared" si="5"/>
        <v>27</v>
      </c>
      <c r="P14" s="65">
        <f>VLOOKUP($A14,'Return Data'!$B$7:$R$2843,11,0)</f>
        <v>1.8138000000000001</v>
      </c>
      <c r="Q14" s="66">
        <f t="shared" si="6"/>
        <v>27</v>
      </c>
      <c r="R14" s="65">
        <f>VLOOKUP($A14,'Return Data'!$B$7:$R$2843,12,0)</f>
        <v>2.0019</v>
      </c>
      <c r="S14" s="66">
        <f t="shared" si="7"/>
        <v>27</v>
      </c>
      <c r="T14" s="65">
        <f>VLOOKUP($A14,'Return Data'!$B$7:$R$2843,13,0)</f>
        <v>2.8008999999999999</v>
      </c>
      <c r="U14" s="66">
        <f t="shared" si="10"/>
        <v>25</v>
      </c>
      <c r="V14" s="65">
        <f>VLOOKUP($A14,'Return Data'!$B$7:$R$2843,17,0)</f>
        <v>4.1963999999999997</v>
      </c>
      <c r="W14" s="66">
        <f t="shared" si="11"/>
        <v>19</v>
      </c>
      <c r="X14" s="65">
        <f>VLOOKUP($A14,'Return Data'!$B$7:$R$2843,14,0)</f>
        <v>5.0663999999999998</v>
      </c>
      <c r="Y14" s="66">
        <f t="shared" si="12"/>
        <v>13</v>
      </c>
      <c r="Z14" s="65">
        <f>VLOOKUP($A14,'Return Data'!$B$7:$R$2843,16,0)</f>
        <v>7.2859999999999996</v>
      </c>
      <c r="AA14" s="67">
        <f t="shared" si="9"/>
        <v>10</v>
      </c>
    </row>
    <row r="15" spans="1:27" x14ac:dyDescent="0.3">
      <c r="A15" s="63" t="s">
        <v>1522</v>
      </c>
      <c r="B15" s="64">
        <f>VLOOKUP($A15,'Return Data'!$B$7:$R$2843,3,0)</f>
        <v>44315</v>
      </c>
      <c r="C15" s="65">
        <f>VLOOKUP($A15,'Return Data'!$B$7:$R$2843,4,0)</f>
        <v>30.063199999999998</v>
      </c>
      <c r="D15" s="65">
        <f>VLOOKUP($A15,'Return Data'!$B$7:$R$2843,5,0)</f>
        <v>10.0799</v>
      </c>
      <c r="E15" s="66">
        <f t="shared" si="0"/>
        <v>1</v>
      </c>
      <c r="F15" s="65">
        <f>VLOOKUP($A15,'Return Data'!$B$7:$R$2843,6,0)</f>
        <v>33.195</v>
      </c>
      <c r="G15" s="66">
        <f t="shared" si="1"/>
        <v>1</v>
      </c>
      <c r="H15" s="65">
        <f>VLOOKUP($A15,'Return Data'!$B$7:$R$2843,7,0)</f>
        <v>19.6906</v>
      </c>
      <c r="I15" s="66">
        <f t="shared" si="2"/>
        <v>1</v>
      </c>
      <c r="J15" s="65">
        <f>VLOOKUP($A15,'Return Data'!$B$7:$R$2843,8,0)</f>
        <v>19.017099999999999</v>
      </c>
      <c r="K15" s="66">
        <f t="shared" si="3"/>
        <v>1</v>
      </c>
      <c r="L15" s="65">
        <f>VLOOKUP($A15,'Return Data'!$B$7:$R$2843,9,0)</f>
        <v>13.5784</v>
      </c>
      <c r="M15" s="66">
        <f t="shared" si="4"/>
        <v>1</v>
      </c>
      <c r="N15" s="65">
        <f>VLOOKUP($A15,'Return Data'!$B$7:$R$2843,10,0)</f>
        <v>10.1028</v>
      </c>
      <c r="O15" s="66">
        <f t="shared" si="5"/>
        <v>1</v>
      </c>
      <c r="P15" s="65">
        <f>VLOOKUP($A15,'Return Data'!$B$7:$R$2843,11,0)</f>
        <v>8.1348000000000003</v>
      </c>
      <c r="Q15" s="66">
        <f t="shared" si="6"/>
        <v>1</v>
      </c>
      <c r="R15" s="65">
        <f>VLOOKUP($A15,'Return Data'!$B$7:$R$2843,12,0)</f>
        <v>8.3560999999999996</v>
      </c>
      <c r="S15" s="66">
        <f t="shared" si="7"/>
        <v>1</v>
      </c>
      <c r="T15" s="65">
        <f>VLOOKUP($A15,'Return Data'!$B$7:$R$2843,13,0)</f>
        <v>9.0507000000000009</v>
      </c>
      <c r="U15" s="66">
        <f t="shared" si="10"/>
        <v>1</v>
      </c>
      <c r="V15" s="65">
        <f>VLOOKUP($A15,'Return Data'!$B$7:$R$2843,17,0)</f>
        <v>6.6417000000000002</v>
      </c>
      <c r="W15" s="66">
        <f t="shared" si="11"/>
        <v>4</v>
      </c>
      <c r="X15" s="65">
        <f>VLOOKUP($A15,'Return Data'!$B$7:$R$2843,14,0)</f>
        <v>7.5449999999999999</v>
      </c>
      <c r="Y15" s="66">
        <f t="shared" si="12"/>
        <v>2</v>
      </c>
      <c r="Z15" s="65">
        <f>VLOOKUP($A15,'Return Data'!$B$7:$R$2843,16,0)</f>
        <v>8.5793999999999997</v>
      </c>
      <c r="AA15" s="67">
        <f t="shared" si="9"/>
        <v>1</v>
      </c>
    </row>
    <row r="16" spans="1:27" x14ac:dyDescent="0.3">
      <c r="A16" s="63" t="s">
        <v>1525</v>
      </c>
      <c r="B16" s="64">
        <f>VLOOKUP($A16,'Return Data'!$B$7:$R$2843,3,0)</f>
        <v>44315</v>
      </c>
      <c r="C16" s="65">
        <f>VLOOKUP($A16,'Return Data'!$B$7:$R$2843,4,0)</f>
        <v>11.886200000000001</v>
      </c>
      <c r="D16" s="65">
        <f>VLOOKUP($A16,'Return Data'!$B$7:$R$2843,5,0)</f>
        <v>3.3782000000000001</v>
      </c>
      <c r="E16" s="66">
        <f t="shared" si="0"/>
        <v>21</v>
      </c>
      <c r="F16" s="65">
        <f>VLOOKUP($A16,'Return Data'!$B$7:$R$2843,6,0)</f>
        <v>5.5298999999999996</v>
      </c>
      <c r="G16" s="66">
        <f t="shared" si="1"/>
        <v>7</v>
      </c>
      <c r="H16" s="65">
        <f>VLOOKUP($A16,'Return Data'!$B$7:$R$2843,7,0)</f>
        <v>5.8410000000000002</v>
      </c>
      <c r="I16" s="66">
        <f t="shared" si="2"/>
        <v>4</v>
      </c>
      <c r="J16" s="65">
        <f>VLOOKUP($A16,'Return Data'!$B$7:$R$2843,8,0)</f>
        <v>5.2968999999999999</v>
      </c>
      <c r="K16" s="66">
        <f t="shared" si="3"/>
        <v>3</v>
      </c>
      <c r="L16" s="65">
        <f>VLOOKUP($A16,'Return Data'!$B$7:$R$2843,9,0)</f>
        <v>4.5532000000000004</v>
      </c>
      <c r="M16" s="66">
        <f t="shared" si="4"/>
        <v>6</v>
      </c>
      <c r="N16" s="65">
        <f>VLOOKUP($A16,'Return Data'!$B$7:$R$2843,10,0)</f>
        <v>4.2092999999999998</v>
      </c>
      <c r="O16" s="66">
        <f t="shared" si="5"/>
        <v>7</v>
      </c>
      <c r="P16" s="65">
        <f>VLOOKUP($A16,'Return Data'!$B$7:$R$2843,11,0)</f>
        <v>3.7172000000000001</v>
      </c>
      <c r="Q16" s="66">
        <f t="shared" si="6"/>
        <v>7</v>
      </c>
      <c r="R16" s="65">
        <f>VLOOKUP($A16,'Return Data'!$B$7:$R$2843,12,0)</f>
        <v>4.1654</v>
      </c>
      <c r="S16" s="66">
        <f t="shared" si="7"/>
        <v>6</v>
      </c>
      <c r="T16" s="65">
        <f>VLOOKUP($A16,'Return Data'!$B$7:$R$2843,13,0)</f>
        <v>5.6298000000000004</v>
      </c>
      <c r="U16" s="66">
        <f t="shared" si="10"/>
        <v>4</v>
      </c>
      <c r="V16" s="65">
        <f>VLOOKUP($A16,'Return Data'!$B$7:$R$2843,17,0)</f>
        <v>6.3221999999999996</v>
      </c>
      <c r="W16" s="66">
        <f t="shared" si="11"/>
        <v>5</v>
      </c>
      <c r="X16" s="65"/>
      <c r="Y16" s="66"/>
      <c r="Z16" s="65">
        <f>VLOOKUP($A16,'Return Data'!$B$7:$R$2843,16,0)</f>
        <v>6.8792</v>
      </c>
      <c r="AA16" s="67">
        <f t="shared" si="9"/>
        <v>14</v>
      </c>
    </row>
    <row r="17" spans="1:27" x14ac:dyDescent="0.3">
      <c r="A17" s="63" t="s">
        <v>1527</v>
      </c>
      <c r="B17" s="64">
        <f>VLOOKUP($A17,'Return Data'!$B$7:$R$2843,3,0)</f>
        <v>44315</v>
      </c>
      <c r="C17" s="65">
        <f>VLOOKUP($A17,'Return Data'!$B$7:$R$2843,4,0)</f>
        <v>1061.0741</v>
      </c>
      <c r="D17" s="65">
        <f>VLOOKUP($A17,'Return Data'!$B$7:$R$2843,5,0)</f>
        <v>3.7671000000000001</v>
      </c>
      <c r="E17" s="66">
        <f t="shared" si="0"/>
        <v>18</v>
      </c>
      <c r="F17" s="65">
        <f>VLOOKUP($A17,'Return Data'!$B$7:$R$2843,6,0)</f>
        <v>5.1769999999999996</v>
      </c>
      <c r="G17" s="66">
        <f t="shared" si="1"/>
        <v>12</v>
      </c>
      <c r="H17" s="65">
        <f>VLOOKUP($A17,'Return Data'!$B$7:$R$2843,7,0)</f>
        <v>4.3025000000000002</v>
      </c>
      <c r="I17" s="66">
        <f t="shared" si="2"/>
        <v>17</v>
      </c>
      <c r="J17" s="65">
        <f>VLOOKUP($A17,'Return Data'!$B$7:$R$2843,8,0)</f>
        <v>4.7523</v>
      </c>
      <c r="K17" s="66">
        <f t="shared" si="3"/>
        <v>7</v>
      </c>
      <c r="L17" s="65">
        <f>VLOOKUP($A17,'Return Data'!$B$7:$R$2843,9,0)</f>
        <v>3.8822000000000001</v>
      </c>
      <c r="M17" s="66">
        <f t="shared" si="4"/>
        <v>12</v>
      </c>
      <c r="N17" s="65">
        <f>VLOOKUP($A17,'Return Data'!$B$7:$R$2843,10,0)</f>
        <v>3.9338000000000002</v>
      </c>
      <c r="O17" s="66">
        <f t="shared" si="5"/>
        <v>8</v>
      </c>
      <c r="P17" s="65">
        <f>VLOOKUP($A17,'Return Data'!$B$7:$R$2843,11,0)</f>
        <v>3.4411</v>
      </c>
      <c r="Q17" s="66">
        <f t="shared" si="6"/>
        <v>10</v>
      </c>
      <c r="R17" s="65">
        <f>VLOOKUP($A17,'Return Data'!$B$7:$R$2843,12,0)</f>
        <v>3.6876000000000002</v>
      </c>
      <c r="S17" s="66">
        <f t="shared" si="7"/>
        <v>12</v>
      </c>
      <c r="T17" s="65"/>
      <c r="U17" s="66"/>
      <c r="V17" s="65"/>
      <c r="W17" s="66"/>
      <c r="X17" s="65"/>
      <c r="Y17" s="66"/>
      <c r="Z17" s="65">
        <f>VLOOKUP($A17,'Return Data'!$B$7:$R$2843,16,0)</f>
        <v>4.8594999999999997</v>
      </c>
      <c r="AA17" s="67">
        <f t="shared" si="9"/>
        <v>22</v>
      </c>
    </row>
    <row r="18" spans="1:27" x14ac:dyDescent="0.3">
      <c r="A18" s="63" t="s">
        <v>1528</v>
      </c>
      <c r="B18" s="64">
        <f>VLOOKUP($A18,'Return Data'!$B$7:$R$2843,3,0)</f>
        <v>44315</v>
      </c>
      <c r="C18" s="65">
        <f>VLOOKUP($A18,'Return Data'!$B$7:$R$2843,4,0)</f>
        <v>21.645900000000001</v>
      </c>
      <c r="D18" s="65">
        <f>VLOOKUP($A18,'Return Data'!$B$7:$R$2843,5,0)</f>
        <v>6.0713999999999997</v>
      </c>
      <c r="E18" s="66">
        <f t="shared" si="0"/>
        <v>5</v>
      </c>
      <c r="F18" s="65">
        <f>VLOOKUP($A18,'Return Data'!$B$7:$R$2843,6,0)</f>
        <v>3.8233000000000001</v>
      </c>
      <c r="G18" s="66">
        <f t="shared" si="1"/>
        <v>22</v>
      </c>
      <c r="H18" s="65">
        <f>VLOOKUP($A18,'Return Data'!$B$7:$R$2843,7,0)</f>
        <v>5.1119000000000003</v>
      </c>
      <c r="I18" s="66">
        <f t="shared" si="2"/>
        <v>6</v>
      </c>
      <c r="J18" s="65">
        <f>VLOOKUP($A18,'Return Data'!$B$7:$R$2843,8,0)</f>
        <v>4.8872</v>
      </c>
      <c r="K18" s="66">
        <f t="shared" si="3"/>
        <v>6</v>
      </c>
      <c r="L18" s="65">
        <f>VLOOKUP($A18,'Return Data'!$B$7:$R$2843,9,0)</f>
        <v>4.9474999999999998</v>
      </c>
      <c r="M18" s="66">
        <f t="shared" si="4"/>
        <v>4</v>
      </c>
      <c r="N18" s="65">
        <f>VLOOKUP($A18,'Return Data'!$B$7:$R$2843,10,0)</f>
        <v>4.7042000000000002</v>
      </c>
      <c r="O18" s="66">
        <f t="shared" si="5"/>
        <v>4</v>
      </c>
      <c r="P18" s="65">
        <f>VLOOKUP($A18,'Return Data'!$B$7:$R$2843,11,0)</f>
        <v>4.2278000000000002</v>
      </c>
      <c r="Q18" s="66">
        <f t="shared" si="6"/>
        <v>3</v>
      </c>
      <c r="R18" s="65">
        <f>VLOOKUP($A18,'Return Data'!$B$7:$R$2843,12,0)</f>
        <v>4.9214000000000002</v>
      </c>
      <c r="S18" s="66">
        <f t="shared" ref="S18:S36" si="13">RANK(R18,R$8:R$36,0)</f>
        <v>3</v>
      </c>
      <c r="T18" s="65">
        <f>VLOOKUP($A18,'Return Data'!$B$7:$R$2843,13,0)</f>
        <v>6.3606999999999996</v>
      </c>
      <c r="U18" s="66">
        <f t="shared" si="10"/>
        <v>3</v>
      </c>
      <c r="V18" s="65">
        <f>VLOOKUP($A18,'Return Data'!$B$7:$R$2843,17,0)</f>
        <v>6.8052000000000001</v>
      </c>
      <c r="W18" s="66">
        <f t="shared" si="11"/>
        <v>3</v>
      </c>
      <c r="X18" s="65">
        <f>VLOOKUP($A18,'Return Data'!$B$7:$R$2843,14,0)</f>
        <v>7.1387</v>
      </c>
      <c r="Y18" s="66">
        <f t="shared" si="12"/>
        <v>4</v>
      </c>
      <c r="Z18" s="65">
        <f>VLOOKUP($A18,'Return Data'!$B$7:$R$2843,16,0)</f>
        <v>8.0305999999999997</v>
      </c>
      <c r="AA18" s="67">
        <f t="shared" si="9"/>
        <v>3</v>
      </c>
    </row>
    <row r="19" spans="1:27" x14ac:dyDescent="0.3">
      <c r="A19" s="63" t="s">
        <v>1530</v>
      </c>
      <c r="B19" s="64">
        <f>VLOOKUP($A19,'Return Data'!$B$7:$R$2843,3,0)</f>
        <v>44315</v>
      </c>
      <c r="C19" s="65">
        <f>VLOOKUP($A19,'Return Data'!$B$7:$R$2843,4,0)</f>
        <v>2172.1817999999998</v>
      </c>
      <c r="D19" s="65">
        <f>VLOOKUP($A19,'Return Data'!$B$7:$R$2843,5,0)</f>
        <v>1.0032000000000001</v>
      </c>
      <c r="E19" s="66">
        <f t="shared" si="0"/>
        <v>27</v>
      </c>
      <c r="F19" s="65">
        <f>VLOOKUP($A19,'Return Data'!$B$7:$R$2843,6,0)</f>
        <v>-1.1341000000000001</v>
      </c>
      <c r="G19" s="66">
        <f t="shared" si="1"/>
        <v>29</v>
      </c>
      <c r="H19" s="65">
        <f>VLOOKUP($A19,'Return Data'!$B$7:$R$2843,7,0)</f>
        <v>1.4306000000000001</v>
      </c>
      <c r="I19" s="66">
        <f t="shared" si="2"/>
        <v>27</v>
      </c>
      <c r="J19" s="65">
        <f>VLOOKUP($A19,'Return Data'!$B$7:$R$2843,8,0)</f>
        <v>1.5752999999999999</v>
      </c>
      <c r="K19" s="66">
        <f t="shared" si="3"/>
        <v>27</v>
      </c>
      <c r="L19" s="65">
        <f>VLOOKUP($A19,'Return Data'!$B$7:$R$2843,9,0)</f>
        <v>3.1362999999999999</v>
      </c>
      <c r="M19" s="66">
        <f t="shared" si="4"/>
        <v>23</v>
      </c>
      <c r="N19" s="65">
        <f>VLOOKUP($A19,'Return Data'!$B$7:$R$2843,10,0)</f>
        <v>3.0188999999999999</v>
      </c>
      <c r="O19" s="66">
        <f t="shared" si="5"/>
        <v>23</v>
      </c>
      <c r="P19" s="65">
        <f>VLOOKUP($A19,'Return Data'!$B$7:$R$2843,11,0)</f>
        <v>3.8170000000000002</v>
      </c>
      <c r="Q19" s="66">
        <f t="shared" si="6"/>
        <v>6</v>
      </c>
      <c r="R19" s="65">
        <f>VLOOKUP($A19,'Return Data'!$B$7:$R$2843,12,0)</f>
        <v>4.0914000000000001</v>
      </c>
      <c r="S19" s="66">
        <f t="shared" si="13"/>
        <v>7</v>
      </c>
      <c r="T19" s="65">
        <f>VLOOKUP($A19,'Return Data'!$B$7:$R$2843,13,0)</f>
        <v>5.3201999999999998</v>
      </c>
      <c r="U19" s="66">
        <f t="shared" si="10"/>
        <v>6</v>
      </c>
      <c r="V19" s="65">
        <f>VLOOKUP($A19,'Return Data'!$B$7:$R$2843,17,0)</f>
        <v>5.2899000000000003</v>
      </c>
      <c r="W19" s="66">
        <f t="shared" si="11"/>
        <v>14</v>
      </c>
      <c r="X19" s="65">
        <f>VLOOKUP($A19,'Return Data'!$B$7:$R$2843,14,0)</f>
        <v>5.9412000000000003</v>
      </c>
      <c r="Y19" s="66">
        <f t="shared" si="12"/>
        <v>10</v>
      </c>
      <c r="Z19" s="65">
        <f>VLOOKUP($A19,'Return Data'!$B$7:$R$2843,16,0)</f>
        <v>7.5481999999999996</v>
      </c>
      <c r="AA19" s="67">
        <f t="shared" si="9"/>
        <v>7</v>
      </c>
    </row>
    <row r="20" spans="1:27" x14ac:dyDescent="0.3">
      <c r="A20" s="63" t="s">
        <v>1533</v>
      </c>
      <c r="B20" s="64">
        <f>VLOOKUP($A20,'Return Data'!$B$7:$R$2843,3,0)</f>
        <v>44315</v>
      </c>
      <c r="C20" s="65">
        <f>VLOOKUP($A20,'Return Data'!$B$7:$R$2843,4,0)</f>
        <v>11.954499999999999</v>
      </c>
      <c r="D20" s="65">
        <f>VLOOKUP($A20,'Return Data'!$B$7:$R$2843,5,0)</f>
        <v>3.6642999999999999</v>
      </c>
      <c r="E20" s="66">
        <f t="shared" si="0"/>
        <v>19</v>
      </c>
      <c r="F20" s="65">
        <f>VLOOKUP($A20,'Return Data'!$B$7:$R$2843,6,0)</f>
        <v>4.1741999999999999</v>
      </c>
      <c r="G20" s="66">
        <f t="shared" si="1"/>
        <v>21</v>
      </c>
      <c r="H20" s="65">
        <f>VLOOKUP($A20,'Return Data'!$B$7:$R$2843,7,0)</f>
        <v>4.4090999999999996</v>
      </c>
      <c r="I20" s="66">
        <f t="shared" si="2"/>
        <v>13</v>
      </c>
      <c r="J20" s="65">
        <f>VLOOKUP($A20,'Return Data'!$B$7:$R$2843,8,0)</f>
        <v>4.4347000000000003</v>
      </c>
      <c r="K20" s="66">
        <f t="shared" si="3"/>
        <v>14</v>
      </c>
      <c r="L20" s="65">
        <f>VLOOKUP($A20,'Return Data'!$B$7:$R$2843,9,0)</f>
        <v>3.9839000000000002</v>
      </c>
      <c r="M20" s="66">
        <f t="shared" si="4"/>
        <v>9</v>
      </c>
      <c r="N20" s="65">
        <f>VLOOKUP($A20,'Return Data'!$B$7:$R$2843,10,0)</f>
        <v>3.6282000000000001</v>
      </c>
      <c r="O20" s="66">
        <f t="shared" si="5"/>
        <v>14</v>
      </c>
      <c r="P20" s="65">
        <f>VLOOKUP($A20,'Return Data'!$B$7:$R$2843,11,0)</f>
        <v>3.2545000000000002</v>
      </c>
      <c r="Q20" s="66">
        <f t="shared" si="6"/>
        <v>16</v>
      </c>
      <c r="R20" s="65">
        <f>VLOOKUP($A20,'Return Data'!$B$7:$R$2843,12,0)</f>
        <v>3.4582999999999999</v>
      </c>
      <c r="S20" s="66">
        <f t="shared" si="13"/>
        <v>16</v>
      </c>
      <c r="T20" s="65">
        <f>VLOOKUP($A20,'Return Data'!$B$7:$R$2843,13,0)</f>
        <v>4.5256999999999996</v>
      </c>
      <c r="U20" s="66">
        <f t="shared" si="10"/>
        <v>14</v>
      </c>
      <c r="V20" s="65">
        <f>VLOOKUP($A20,'Return Data'!$B$7:$R$2843,17,0)</f>
        <v>5.9805000000000001</v>
      </c>
      <c r="W20" s="66">
        <f t="shared" si="11"/>
        <v>8</v>
      </c>
      <c r="X20" s="65"/>
      <c r="Y20" s="66"/>
      <c r="Z20" s="65">
        <f>VLOOKUP($A20,'Return Data'!$B$7:$R$2843,16,0)</f>
        <v>6.6235999999999997</v>
      </c>
      <c r="AA20" s="67">
        <f t="shared" si="9"/>
        <v>15</v>
      </c>
    </row>
    <row r="21" spans="1:27" x14ac:dyDescent="0.3">
      <c r="A21" s="63" t="s">
        <v>1534</v>
      </c>
      <c r="B21" s="64">
        <f>VLOOKUP($A21,'Return Data'!$B$7:$R$2843,3,0)</f>
        <v>0</v>
      </c>
      <c r="C21" s="65">
        <f>VLOOKUP($A21,'Return Data'!$B$7:$R$2843,4,0)</f>
        <v>0</v>
      </c>
      <c r="D21" s="65">
        <f>VLOOKUP($A21,'Return Data'!$B$7:$R$2843,5,0)</f>
        <v>0</v>
      </c>
      <c r="E21" s="66">
        <f t="shared" si="0"/>
        <v>28</v>
      </c>
      <c r="F21" s="65">
        <f>VLOOKUP($A21,'Return Data'!$B$7:$R$2843,6,0)</f>
        <v>0</v>
      </c>
      <c r="G21" s="66">
        <f t="shared" si="1"/>
        <v>27</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3"/>
        <v>28</v>
      </c>
      <c r="T21" s="65">
        <f>VLOOKUP($A21,'Return Data'!$B$7:$R$2843,13,0)</f>
        <v>0</v>
      </c>
      <c r="U21" s="66">
        <f t="shared" si="10"/>
        <v>26</v>
      </c>
      <c r="V21" s="65">
        <f>VLOOKUP($A21,'Return Data'!$B$7:$R$2843,17,0)</f>
        <v>0</v>
      </c>
      <c r="W21" s="66">
        <f t="shared" si="11"/>
        <v>22</v>
      </c>
      <c r="X21" s="65">
        <f>VLOOKUP($A21,'Return Data'!$B$7:$R$2843,14,0)</f>
        <v>0</v>
      </c>
      <c r="Y21" s="66">
        <f t="shared" si="12"/>
        <v>18</v>
      </c>
      <c r="Z21" s="65">
        <f>VLOOKUP($A21,'Return Data'!$B$7:$R$2843,16,0)</f>
        <v>0</v>
      </c>
      <c r="AA21" s="67">
        <f t="shared" si="9"/>
        <v>28</v>
      </c>
    </row>
    <row r="22" spans="1:27" x14ac:dyDescent="0.3">
      <c r="A22" s="63" t="s">
        <v>1536</v>
      </c>
      <c r="B22" s="64">
        <f>VLOOKUP($A22,'Return Data'!$B$7:$R$2843,3,0)</f>
        <v>44315</v>
      </c>
      <c r="C22" s="65">
        <f>VLOOKUP($A22,'Return Data'!$B$7:$R$2843,4,0)</f>
        <v>2136.2037</v>
      </c>
      <c r="D22" s="65">
        <f>VLOOKUP($A22,'Return Data'!$B$7:$R$2843,5,0)</f>
        <v>6.2375999999999996</v>
      </c>
      <c r="E22" s="66">
        <f t="shared" si="0"/>
        <v>4</v>
      </c>
      <c r="F22" s="65">
        <f>VLOOKUP($A22,'Return Data'!$B$7:$R$2843,6,0)</f>
        <v>5.0949999999999998</v>
      </c>
      <c r="G22" s="66">
        <f t="shared" si="1"/>
        <v>14</v>
      </c>
      <c r="H22" s="65">
        <f>VLOOKUP($A22,'Return Data'!$B$7:$R$2843,7,0)</f>
        <v>4.5959000000000003</v>
      </c>
      <c r="I22" s="66">
        <f t="shared" si="2"/>
        <v>10</v>
      </c>
      <c r="J22" s="65">
        <f>VLOOKUP($A22,'Return Data'!$B$7:$R$2843,8,0)</f>
        <v>4.4463999999999997</v>
      </c>
      <c r="K22" s="66">
        <f t="shared" si="3"/>
        <v>13</v>
      </c>
      <c r="L22" s="65">
        <f>VLOOKUP($A22,'Return Data'!$B$7:$R$2843,9,0)</f>
        <v>3.7692000000000001</v>
      </c>
      <c r="M22" s="66">
        <f t="shared" si="4"/>
        <v>18</v>
      </c>
      <c r="N22" s="65">
        <f>VLOOKUP($A22,'Return Data'!$B$7:$R$2843,10,0)</f>
        <v>3.5787</v>
      </c>
      <c r="O22" s="66">
        <f t="shared" si="5"/>
        <v>17</v>
      </c>
      <c r="P22" s="65">
        <f>VLOOKUP($A22,'Return Data'!$B$7:$R$2843,11,0)</f>
        <v>3.0909</v>
      </c>
      <c r="Q22" s="66">
        <f t="shared" si="6"/>
        <v>20</v>
      </c>
      <c r="R22" s="65">
        <f>VLOOKUP($A22,'Return Data'!$B$7:$R$2843,12,0)</f>
        <v>3.2139000000000002</v>
      </c>
      <c r="S22" s="66">
        <f t="shared" si="13"/>
        <v>21</v>
      </c>
      <c r="T22" s="65">
        <f>VLOOKUP($A22,'Return Data'!$B$7:$R$2843,13,0)</f>
        <v>4.2708000000000004</v>
      </c>
      <c r="U22" s="66">
        <f t="shared" si="10"/>
        <v>16</v>
      </c>
      <c r="V22" s="65">
        <f>VLOOKUP($A22,'Return Data'!$B$7:$R$2843,17,0)</f>
        <v>5.5471000000000004</v>
      </c>
      <c r="W22" s="66">
        <f t="shared" si="11"/>
        <v>12</v>
      </c>
      <c r="X22" s="65">
        <f>VLOOKUP($A22,'Return Data'!$B$7:$R$2843,14,0)</f>
        <v>6.2481999999999998</v>
      </c>
      <c r="Y22" s="66">
        <f t="shared" si="12"/>
        <v>8</v>
      </c>
      <c r="Z22" s="65">
        <f>VLOOKUP($A22,'Return Data'!$B$7:$R$2843,16,0)</f>
        <v>7.6192000000000002</v>
      </c>
      <c r="AA22" s="67">
        <f t="shared" si="9"/>
        <v>5</v>
      </c>
    </row>
    <row r="23" spans="1:27" x14ac:dyDescent="0.3">
      <c r="A23" s="63" t="s">
        <v>1540</v>
      </c>
      <c r="B23" s="64">
        <f>VLOOKUP($A23,'Return Data'!$B$7:$R$2843,3,0)</f>
        <v>44315</v>
      </c>
      <c r="C23" s="65">
        <f>VLOOKUP($A23,'Return Data'!$B$7:$R$2843,4,0)</f>
        <v>33.826500000000003</v>
      </c>
      <c r="D23" s="65">
        <f>VLOOKUP($A23,'Return Data'!$B$7:$R$2843,5,0)</f>
        <v>6.0435999999999996</v>
      </c>
      <c r="E23" s="66">
        <f t="shared" si="0"/>
        <v>7</v>
      </c>
      <c r="F23" s="65">
        <f>VLOOKUP($A23,'Return Data'!$B$7:$R$2843,6,0)</f>
        <v>4.3536999999999999</v>
      </c>
      <c r="G23" s="66">
        <f t="shared" si="1"/>
        <v>20</v>
      </c>
      <c r="H23" s="65">
        <f>VLOOKUP($A23,'Return Data'!$B$7:$R$2843,7,0)</f>
        <v>4.258</v>
      </c>
      <c r="I23" s="66">
        <f t="shared" si="2"/>
        <v>18</v>
      </c>
      <c r="J23" s="65">
        <f>VLOOKUP($A23,'Return Data'!$B$7:$R$2843,8,0)</f>
        <v>4.3620000000000001</v>
      </c>
      <c r="K23" s="66">
        <f t="shared" si="3"/>
        <v>15</v>
      </c>
      <c r="L23" s="65">
        <f>VLOOKUP($A23,'Return Data'!$B$7:$R$2843,9,0)</f>
        <v>3.8315000000000001</v>
      </c>
      <c r="M23" s="66">
        <f t="shared" si="4"/>
        <v>13</v>
      </c>
      <c r="N23" s="65">
        <f>VLOOKUP($A23,'Return Data'!$B$7:$R$2843,10,0)</f>
        <v>3.6265000000000001</v>
      </c>
      <c r="O23" s="66">
        <f t="shared" si="5"/>
        <v>15</v>
      </c>
      <c r="P23" s="65">
        <f>VLOOKUP($A23,'Return Data'!$B$7:$R$2843,11,0)</f>
        <v>3.3153000000000001</v>
      </c>
      <c r="Q23" s="66">
        <f t="shared" si="6"/>
        <v>15</v>
      </c>
      <c r="R23" s="65">
        <f>VLOOKUP($A23,'Return Data'!$B$7:$R$2843,12,0)</f>
        <v>3.6427999999999998</v>
      </c>
      <c r="S23" s="66">
        <f t="shared" si="13"/>
        <v>14</v>
      </c>
      <c r="T23" s="65">
        <f>VLOOKUP($A23,'Return Data'!$B$7:$R$2843,13,0)</f>
        <v>4.9345999999999997</v>
      </c>
      <c r="U23" s="66">
        <f t="shared" si="10"/>
        <v>8</v>
      </c>
      <c r="V23" s="65">
        <f>VLOOKUP($A23,'Return Data'!$B$7:$R$2843,17,0)</f>
        <v>6.0012999999999996</v>
      </c>
      <c r="W23" s="66">
        <f t="shared" si="11"/>
        <v>7</v>
      </c>
      <c r="X23" s="65">
        <f>VLOOKUP($A23,'Return Data'!$B$7:$R$2843,14,0)</f>
        <v>6.6029999999999998</v>
      </c>
      <c r="Y23" s="66">
        <f t="shared" si="12"/>
        <v>6</v>
      </c>
      <c r="Z23" s="65">
        <f>VLOOKUP($A23,'Return Data'!$B$7:$R$2843,16,0)</f>
        <v>7.5606</v>
      </c>
      <c r="AA23" s="67">
        <f t="shared" si="9"/>
        <v>6</v>
      </c>
    </row>
    <row r="24" spans="1:27" x14ac:dyDescent="0.3">
      <c r="A24" s="63" t="s">
        <v>1542</v>
      </c>
      <c r="B24" s="64">
        <f>VLOOKUP($A24,'Return Data'!$B$7:$R$2843,3,0)</f>
        <v>44315</v>
      </c>
      <c r="C24" s="65">
        <f>VLOOKUP($A24,'Return Data'!$B$7:$R$2843,4,0)</f>
        <v>34.331699999999998</v>
      </c>
      <c r="D24" s="65">
        <f>VLOOKUP($A24,'Return Data'!$B$7:$R$2843,5,0)</f>
        <v>5.742</v>
      </c>
      <c r="E24" s="66">
        <f t="shared" si="0"/>
        <v>10</v>
      </c>
      <c r="F24" s="65">
        <f>VLOOKUP($A24,'Return Data'!$B$7:$R$2843,6,0)</f>
        <v>5.5663999999999998</v>
      </c>
      <c r="G24" s="66">
        <f t="shared" si="1"/>
        <v>6</v>
      </c>
      <c r="H24" s="65">
        <f>VLOOKUP($A24,'Return Data'!$B$7:$R$2843,7,0)</f>
        <v>4.1344000000000003</v>
      </c>
      <c r="I24" s="66">
        <f t="shared" si="2"/>
        <v>19</v>
      </c>
      <c r="J24" s="65">
        <f>VLOOKUP($A24,'Return Data'!$B$7:$R$2843,8,0)</f>
        <v>4.7092000000000001</v>
      </c>
      <c r="K24" s="66">
        <f t="shared" si="3"/>
        <v>9</v>
      </c>
      <c r="L24" s="65">
        <f>VLOOKUP($A24,'Return Data'!$B$7:$R$2843,9,0)</f>
        <v>3.8222</v>
      </c>
      <c r="M24" s="66">
        <f t="shared" si="4"/>
        <v>14</v>
      </c>
      <c r="N24" s="65">
        <f>VLOOKUP($A24,'Return Data'!$B$7:$R$2843,10,0)</f>
        <v>3.7772000000000001</v>
      </c>
      <c r="O24" s="66">
        <f t="shared" si="5"/>
        <v>10</v>
      </c>
      <c r="P24" s="65">
        <f>VLOOKUP($A24,'Return Data'!$B$7:$R$2843,11,0)</f>
        <v>3.343</v>
      </c>
      <c r="Q24" s="66">
        <f t="shared" si="6"/>
        <v>13</v>
      </c>
      <c r="R24" s="65">
        <f>VLOOKUP($A24,'Return Data'!$B$7:$R$2843,12,0)</f>
        <v>3.4394</v>
      </c>
      <c r="S24" s="66">
        <f t="shared" si="13"/>
        <v>17</v>
      </c>
      <c r="T24" s="65">
        <f>VLOOKUP($A24,'Return Data'!$B$7:$R$2843,13,0)</f>
        <v>4.5315000000000003</v>
      </c>
      <c r="U24" s="66">
        <f t="shared" si="10"/>
        <v>13</v>
      </c>
      <c r="V24" s="65">
        <f>VLOOKUP($A24,'Return Data'!$B$7:$R$2843,17,0)</f>
        <v>5.7995999999999999</v>
      </c>
      <c r="W24" s="66">
        <f t="shared" si="11"/>
        <v>9</v>
      </c>
      <c r="X24" s="65">
        <f>VLOOKUP($A24,'Return Data'!$B$7:$R$2843,14,0)</f>
        <v>6.4370000000000003</v>
      </c>
      <c r="Y24" s="66">
        <f t="shared" si="12"/>
        <v>7</v>
      </c>
      <c r="Z24" s="65">
        <f>VLOOKUP($A24,'Return Data'!$B$7:$R$2843,16,0)</f>
        <v>3.8460000000000001</v>
      </c>
      <c r="AA24" s="67">
        <f t="shared" si="9"/>
        <v>27</v>
      </c>
    </row>
    <row r="25" spans="1:27" x14ac:dyDescent="0.3">
      <c r="A25" s="63" t="s">
        <v>1545</v>
      </c>
      <c r="B25" s="64">
        <f>VLOOKUP($A25,'Return Data'!$B$7:$R$2843,3,0)</f>
        <v>44315</v>
      </c>
      <c r="C25" s="65">
        <f>VLOOKUP($A25,'Return Data'!$B$7:$R$2843,4,0)</f>
        <v>1058.9262000000001</v>
      </c>
      <c r="D25" s="65">
        <f>VLOOKUP($A25,'Return Data'!$B$7:$R$2843,5,0)</f>
        <v>4.8331999999999997</v>
      </c>
      <c r="E25" s="66">
        <f t="shared" si="0"/>
        <v>15</v>
      </c>
      <c r="F25" s="65">
        <f>VLOOKUP($A25,'Return Data'!$B$7:$R$2843,6,0)</f>
        <v>5.5129000000000001</v>
      </c>
      <c r="G25" s="66">
        <f t="shared" si="1"/>
        <v>8</v>
      </c>
      <c r="H25" s="65">
        <f>VLOOKUP($A25,'Return Data'!$B$7:$R$2843,7,0)</f>
        <v>3.8649</v>
      </c>
      <c r="I25" s="66">
        <f t="shared" si="2"/>
        <v>22</v>
      </c>
      <c r="J25" s="65">
        <f>VLOOKUP($A25,'Return Data'!$B$7:$R$2843,8,0)</f>
        <v>3.8881999999999999</v>
      </c>
      <c r="K25" s="66">
        <f t="shared" si="3"/>
        <v>22</v>
      </c>
      <c r="L25" s="65">
        <f>VLOOKUP($A25,'Return Data'!$B$7:$R$2843,9,0)</f>
        <v>3.7768999999999999</v>
      </c>
      <c r="M25" s="66">
        <f t="shared" si="4"/>
        <v>17</v>
      </c>
      <c r="N25" s="65">
        <f>VLOOKUP($A25,'Return Data'!$B$7:$R$2843,10,0)</f>
        <v>3.2932999999999999</v>
      </c>
      <c r="O25" s="66">
        <f t="shared" si="5"/>
        <v>21</v>
      </c>
      <c r="P25" s="65">
        <f>VLOOKUP($A25,'Return Data'!$B$7:$R$2843,11,0)</f>
        <v>3.2223999999999999</v>
      </c>
      <c r="Q25" s="66">
        <f t="shared" si="6"/>
        <v>18</v>
      </c>
      <c r="R25" s="65">
        <f>VLOOKUP($A25,'Return Data'!$B$7:$R$2843,12,0)</f>
        <v>3.3531</v>
      </c>
      <c r="S25" s="66">
        <f t="shared" si="13"/>
        <v>19</v>
      </c>
      <c r="T25" s="65"/>
      <c r="U25" s="66"/>
      <c r="V25" s="65"/>
      <c r="W25" s="66"/>
      <c r="X25" s="65"/>
      <c r="Y25" s="66"/>
      <c r="Z25" s="65">
        <f>VLOOKUP($A25,'Return Data'!$B$7:$R$2843,16,0)</f>
        <v>4.1087999999999996</v>
      </c>
      <c r="AA25" s="67">
        <f t="shared" si="9"/>
        <v>25</v>
      </c>
    </row>
    <row r="26" spans="1:27" x14ac:dyDescent="0.3">
      <c r="A26" s="63" t="s">
        <v>1547</v>
      </c>
      <c r="B26" s="64">
        <f>VLOOKUP($A26,'Return Data'!$B$7:$R$2843,3,0)</f>
        <v>44315</v>
      </c>
      <c r="C26" s="65">
        <f>VLOOKUP($A26,'Return Data'!$B$7:$R$2843,4,0)</f>
        <v>1084.0053</v>
      </c>
      <c r="D26" s="65">
        <f>VLOOKUP($A26,'Return Data'!$B$7:$R$2843,5,0)</f>
        <v>5.6003999999999996</v>
      </c>
      <c r="E26" s="66">
        <f t="shared" si="0"/>
        <v>11</v>
      </c>
      <c r="F26" s="65">
        <f>VLOOKUP($A26,'Return Data'!$B$7:$R$2843,6,0)</f>
        <v>5.8380999999999998</v>
      </c>
      <c r="G26" s="66">
        <f t="shared" si="1"/>
        <v>4</v>
      </c>
      <c r="H26" s="65">
        <f>VLOOKUP($A26,'Return Data'!$B$7:$R$2843,7,0)</f>
        <v>4.9654999999999996</v>
      </c>
      <c r="I26" s="66">
        <f t="shared" si="2"/>
        <v>7</v>
      </c>
      <c r="J26" s="65">
        <f>VLOOKUP($A26,'Return Data'!$B$7:$R$2843,8,0)</f>
        <v>4.1905999999999999</v>
      </c>
      <c r="K26" s="66">
        <f t="shared" si="3"/>
        <v>17</v>
      </c>
      <c r="L26" s="65">
        <f>VLOOKUP($A26,'Return Data'!$B$7:$R$2843,9,0)</f>
        <v>4.0072999999999999</v>
      </c>
      <c r="M26" s="66">
        <f t="shared" si="4"/>
        <v>8</v>
      </c>
      <c r="N26" s="65">
        <f>VLOOKUP($A26,'Return Data'!$B$7:$R$2843,10,0)</f>
        <v>3.6533000000000002</v>
      </c>
      <c r="O26" s="66">
        <f t="shared" si="5"/>
        <v>13</v>
      </c>
      <c r="P26" s="65">
        <f>VLOOKUP($A26,'Return Data'!$B$7:$R$2843,11,0)</f>
        <v>3.2412000000000001</v>
      </c>
      <c r="Q26" s="66">
        <f t="shared" si="6"/>
        <v>17</v>
      </c>
      <c r="R26" s="65">
        <f>VLOOKUP($A26,'Return Data'!$B$7:$R$2843,12,0)</f>
        <v>3.6078999999999999</v>
      </c>
      <c r="S26" s="66">
        <f t="shared" si="13"/>
        <v>15</v>
      </c>
      <c r="T26" s="65">
        <f>VLOOKUP($A26,'Return Data'!$B$7:$R$2843,13,0)</f>
        <v>4.7742000000000004</v>
      </c>
      <c r="U26" s="66">
        <f t="shared" si="10"/>
        <v>9</v>
      </c>
      <c r="V26" s="65"/>
      <c r="W26" s="66"/>
      <c r="X26" s="65"/>
      <c r="Y26" s="66"/>
      <c r="Z26" s="65">
        <f>VLOOKUP($A26,'Return Data'!$B$7:$R$2843,16,0)</f>
        <v>5.3981000000000003</v>
      </c>
      <c r="AA26" s="67">
        <f t="shared" si="9"/>
        <v>21</v>
      </c>
    </row>
    <row r="27" spans="1:27" x14ac:dyDescent="0.3">
      <c r="A27" s="63" t="s">
        <v>1549</v>
      </c>
      <c r="B27" s="64">
        <f>VLOOKUP($A27,'Return Data'!$B$7:$R$2843,3,0)</f>
        <v>44315</v>
      </c>
      <c r="C27" s="65">
        <f>VLOOKUP($A27,'Return Data'!$B$7:$R$2843,4,0)</f>
        <v>13.562799999999999</v>
      </c>
      <c r="D27" s="65">
        <f>VLOOKUP($A27,'Return Data'!$B$7:$R$2843,5,0)</f>
        <v>1.8838999999999999</v>
      </c>
      <c r="E27" s="66">
        <f t="shared" si="0"/>
        <v>25</v>
      </c>
      <c r="F27" s="65">
        <f>VLOOKUP($A27,'Return Data'!$B$7:$R$2843,6,0)</f>
        <v>2.2431000000000001</v>
      </c>
      <c r="G27" s="66">
        <f t="shared" si="1"/>
        <v>26</v>
      </c>
      <c r="H27" s="65">
        <f>VLOOKUP($A27,'Return Data'!$B$7:$R$2843,7,0)</f>
        <v>2.4617</v>
      </c>
      <c r="I27" s="66">
        <f t="shared" si="2"/>
        <v>26</v>
      </c>
      <c r="J27" s="65">
        <f>VLOOKUP($A27,'Return Data'!$B$7:$R$2843,8,0)</f>
        <v>2.4436</v>
      </c>
      <c r="K27" s="66">
        <f t="shared" si="3"/>
        <v>26</v>
      </c>
      <c r="L27" s="65">
        <f>VLOOKUP($A27,'Return Data'!$B$7:$R$2843,9,0)</f>
        <v>2.3559999999999999</v>
      </c>
      <c r="M27" s="66">
        <f t="shared" si="4"/>
        <v>27</v>
      </c>
      <c r="N27" s="65">
        <f>VLOOKUP($A27,'Return Data'!$B$7:$R$2843,10,0)</f>
        <v>2.5152999999999999</v>
      </c>
      <c r="O27" s="66">
        <f t="shared" si="5"/>
        <v>26</v>
      </c>
      <c r="P27" s="65">
        <f>VLOOKUP($A27,'Return Data'!$B$7:$R$2843,11,0)</f>
        <v>2.6291000000000002</v>
      </c>
      <c r="Q27" s="66">
        <f t="shared" si="6"/>
        <v>25</v>
      </c>
      <c r="R27" s="65">
        <f>VLOOKUP($A27,'Return Data'!$B$7:$R$2843,12,0)</f>
        <v>2.8982999999999999</v>
      </c>
      <c r="S27" s="66">
        <f t="shared" si="13"/>
        <v>23</v>
      </c>
      <c r="T27" s="65">
        <f>VLOOKUP($A27,'Return Data'!$B$7:$R$2843,13,0)</f>
        <v>3.0514000000000001</v>
      </c>
      <c r="U27" s="66">
        <f t="shared" si="10"/>
        <v>24</v>
      </c>
      <c r="V27" s="65">
        <f>VLOOKUP($A27,'Return Data'!$B$7:$R$2843,17,0)</f>
        <v>4.5594000000000001</v>
      </c>
      <c r="W27" s="66">
        <f t="shared" si="11"/>
        <v>17</v>
      </c>
      <c r="X27" s="65">
        <f>VLOOKUP($A27,'Return Data'!$B$7:$R$2843,14,0)</f>
        <v>0.2334</v>
      </c>
      <c r="Y27" s="66">
        <f t="shared" si="12"/>
        <v>17</v>
      </c>
      <c r="Z27" s="65">
        <f>VLOOKUP($A27,'Return Data'!$B$7:$R$2843,16,0)</f>
        <v>4.0644</v>
      </c>
      <c r="AA27" s="67">
        <f t="shared" si="9"/>
        <v>26</v>
      </c>
    </row>
    <row r="28" spans="1:27" x14ac:dyDescent="0.3">
      <c r="A28" s="63" t="s">
        <v>1550</v>
      </c>
      <c r="B28" s="64">
        <f>VLOOKUP($A28,'Return Data'!$B$7:$R$2843,3,0)</f>
        <v>44315</v>
      </c>
      <c r="C28" s="65">
        <f>VLOOKUP($A28,'Return Data'!$B$7:$R$2843,4,0)</f>
        <v>3057.1720999999998</v>
      </c>
      <c r="D28" s="65">
        <f>VLOOKUP($A28,'Return Data'!$B$7:$R$2843,5,0)</f>
        <v>8.3867999999999991</v>
      </c>
      <c r="E28" s="66">
        <f t="shared" si="0"/>
        <v>3</v>
      </c>
      <c r="F28" s="65">
        <f>VLOOKUP($A28,'Return Data'!$B$7:$R$2843,6,0)</f>
        <v>5.2858000000000001</v>
      </c>
      <c r="G28" s="66">
        <f t="shared" si="1"/>
        <v>11</v>
      </c>
      <c r="H28" s="65">
        <f>VLOOKUP($A28,'Return Data'!$B$7:$R$2843,7,0)</f>
        <v>5.4409000000000001</v>
      </c>
      <c r="I28" s="66">
        <f t="shared" si="2"/>
        <v>5</v>
      </c>
      <c r="J28" s="65">
        <f>VLOOKUP($A28,'Return Data'!$B$7:$R$2843,8,0)</f>
        <v>5.22</v>
      </c>
      <c r="K28" s="66">
        <f t="shared" si="3"/>
        <v>5</v>
      </c>
      <c r="L28" s="65">
        <f>VLOOKUP($A28,'Return Data'!$B$7:$R$2843,9,0)</f>
        <v>5.1173999999999999</v>
      </c>
      <c r="M28" s="66">
        <f t="shared" si="4"/>
        <v>3</v>
      </c>
      <c r="N28" s="65">
        <f>VLOOKUP($A28,'Return Data'!$B$7:$R$2843,10,0)</f>
        <v>5.1360000000000001</v>
      </c>
      <c r="O28" s="66">
        <f t="shared" si="5"/>
        <v>3</v>
      </c>
      <c r="P28" s="65">
        <f>VLOOKUP($A28,'Return Data'!$B$7:$R$2843,11,0)</f>
        <v>4.9676999999999998</v>
      </c>
      <c r="Q28" s="66">
        <f t="shared" si="6"/>
        <v>2</v>
      </c>
      <c r="R28" s="65">
        <f>VLOOKUP($A28,'Return Data'!$B$7:$R$2843,12,0)</f>
        <v>6.2481999999999998</v>
      </c>
      <c r="S28" s="66">
        <f t="shared" si="13"/>
        <v>2</v>
      </c>
      <c r="T28" s="65">
        <f>VLOOKUP($A28,'Return Data'!$B$7:$R$2843,13,0)</f>
        <v>5.4364999999999997</v>
      </c>
      <c r="U28" s="66">
        <f t="shared" si="10"/>
        <v>5</v>
      </c>
      <c r="V28" s="65">
        <f>VLOOKUP($A28,'Return Data'!$B$7:$R$2843,17,0)</f>
        <v>2.2441</v>
      </c>
      <c r="W28" s="66">
        <f t="shared" si="11"/>
        <v>21</v>
      </c>
      <c r="X28" s="65">
        <f>VLOOKUP($A28,'Return Data'!$B$7:$R$2843,14,0)</f>
        <v>4.1330999999999998</v>
      </c>
      <c r="Y28" s="66">
        <f t="shared" si="12"/>
        <v>15</v>
      </c>
      <c r="Z28" s="65">
        <f>VLOOKUP($A28,'Return Data'!$B$7:$R$2843,16,0)</f>
        <v>5.9268000000000001</v>
      </c>
      <c r="AA28" s="67">
        <f t="shared" si="9"/>
        <v>19</v>
      </c>
    </row>
    <row r="29" spans="1:27" x14ac:dyDescent="0.3">
      <c r="A29" s="63" t="s">
        <v>1552</v>
      </c>
      <c r="B29" s="64">
        <f>VLOOKUP($A29,'Return Data'!$B$7:$R$2843,3,0)</f>
        <v>0</v>
      </c>
      <c r="C29" s="65">
        <f>VLOOKUP($A29,'Return Data'!$B$7:$R$2843,4,0)</f>
        <v>0</v>
      </c>
      <c r="D29" s="65">
        <f>VLOOKUP($A29,'Return Data'!$B$7:$R$2843,5,0)</f>
        <v>0</v>
      </c>
      <c r="E29" s="66">
        <f t="shared" si="0"/>
        <v>28</v>
      </c>
      <c r="F29" s="65">
        <f>VLOOKUP($A29,'Return Data'!$B$7:$R$2843,6,0)</f>
        <v>0</v>
      </c>
      <c r="G29" s="66">
        <f t="shared" si="1"/>
        <v>27</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3"/>
        <v>28</v>
      </c>
      <c r="T29" s="65">
        <f>VLOOKUP($A29,'Return Data'!$B$7:$R$2843,13,0)</f>
        <v>0</v>
      </c>
      <c r="U29" s="66">
        <f t="shared" si="10"/>
        <v>26</v>
      </c>
      <c r="V29" s="65"/>
      <c r="W29" s="66"/>
      <c r="X29" s="65"/>
      <c r="Y29" s="66"/>
      <c r="Z29" s="65">
        <f>VLOOKUP($A29,'Return Data'!$B$7:$R$2843,16,0)</f>
        <v>0</v>
      </c>
      <c r="AA29" s="67">
        <f t="shared" si="9"/>
        <v>28</v>
      </c>
    </row>
    <row r="30" spans="1:27" x14ac:dyDescent="0.3">
      <c r="A30" s="63" t="s">
        <v>1554</v>
      </c>
      <c r="B30" s="64">
        <f>VLOOKUP($A30,'Return Data'!$B$7:$R$2843,3,0)</f>
        <v>44315</v>
      </c>
      <c r="C30" s="65">
        <f>VLOOKUP($A30,'Return Data'!$B$7:$R$2843,4,0)</f>
        <v>27.135200000000001</v>
      </c>
      <c r="D30" s="65">
        <f>VLOOKUP($A30,'Return Data'!$B$7:$R$2843,5,0)</f>
        <v>8.6107999999999993</v>
      </c>
      <c r="E30" s="66">
        <f t="shared" si="0"/>
        <v>2</v>
      </c>
      <c r="F30" s="65">
        <f>VLOOKUP($A30,'Return Data'!$B$7:$R$2843,6,0)</f>
        <v>5.2930999999999999</v>
      </c>
      <c r="G30" s="66">
        <f t="shared" si="1"/>
        <v>10</v>
      </c>
      <c r="H30" s="65">
        <f>VLOOKUP($A30,'Return Data'!$B$7:$R$2843,7,0)</f>
        <v>4.4234</v>
      </c>
      <c r="I30" s="66">
        <f t="shared" si="2"/>
        <v>12</v>
      </c>
      <c r="J30" s="65">
        <f>VLOOKUP($A30,'Return Data'!$B$7:$R$2843,8,0)</f>
        <v>4.4465000000000003</v>
      </c>
      <c r="K30" s="66">
        <f t="shared" si="3"/>
        <v>12</v>
      </c>
      <c r="L30" s="65">
        <f>VLOOKUP($A30,'Return Data'!$B$7:$R$2843,9,0)</f>
        <v>3.8035000000000001</v>
      </c>
      <c r="M30" s="66">
        <f t="shared" si="4"/>
        <v>15</v>
      </c>
      <c r="N30" s="65">
        <f>VLOOKUP($A30,'Return Data'!$B$7:$R$2843,10,0)</f>
        <v>3.7225000000000001</v>
      </c>
      <c r="O30" s="66">
        <f t="shared" si="5"/>
        <v>11</v>
      </c>
      <c r="P30" s="65">
        <f>VLOOKUP($A30,'Return Data'!$B$7:$R$2843,11,0)</f>
        <v>3.3193000000000001</v>
      </c>
      <c r="Q30" s="66">
        <f t="shared" si="6"/>
        <v>14</v>
      </c>
      <c r="R30" s="65">
        <f>VLOOKUP($A30,'Return Data'!$B$7:$R$2843,12,0)</f>
        <v>3.6619999999999999</v>
      </c>
      <c r="S30" s="66">
        <f t="shared" si="13"/>
        <v>13</v>
      </c>
      <c r="T30" s="65">
        <f>VLOOKUP($A30,'Return Data'!$B$7:$R$2843,13,0)</f>
        <v>4.6782000000000004</v>
      </c>
      <c r="U30" s="66">
        <f t="shared" si="10"/>
        <v>12</v>
      </c>
      <c r="V30" s="65">
        <f>VLOOKUP($A30,'Return Data'!$B$7:$R$2843,17,0)</f>
        <v>9.3019999999999996</v>
      </c>
      <c r="W30" s="66">
        <f t="shared" si="11"/>
        <v>1</v>
      </c>
      <c r="X30" s="65">
        <f>VLOOKUP($A30,'Return Data'!$B$7:$R$2843,14,0)</f>
        <v>8.6196000000000002</v>
      </c>
      <c r="Y30" s="66">
        <f t="shared" si="12"/>
        <v>1</v>
      </c>
      <c r="Z30" s="65">
        <f>VLOOKUP($A30,'Return Data'!$B$7:$R$2843,16,0)</f>
        <v>8.093</v>
      </c>
      <c r="AA30" s="67">
        <f t="shared" si="9"/>
        <v>2</v>
      </c>
    </row>
    <row r="31" spans="1:27" x14ac:dyDescent="0.3">
      <c r="A31" s="63" t="s">
        <v>1556</v>
      </c>
      <c r="B31" s="64">
        <f>VLOOKUP($A31,'Return Data'!$B$7:$R$2843,3,0)</f>
        <v>44315</v>
      </c>
      <c r="C31" s="65">
        <f>VLOOKUP($A31,'Return Data'!$B$7:$R$2843,4,0)</f>
        <v>2182.1039000000001</v>
      </c>
      <c r="D31" s="65">
        <f>VLOOKUP($A31,'Return Data'!$B$7:$R$2843,5,0)</f>
        <v>4.9702999999999999</v>
      </c>
      <c r="E31" s="66">
        <f t="shared" si="0"/>
        <v>13</v>
      </c>
      <c r="F31" s="65">
        <f>VLOOKUP($A31,'Return Data'!$B$7:$R$2843,6,0)</f>
        <v>5.3929</v>
      </c>
      <c r="G31" s="66">
        <f t="shared" si="1"/>
        <v>9</v>
      </c>
      <c r="H31" s="65">
        <f>VLOOKUP($A31,'Return Data'!$B$7:$R$2843,7,0)</f>
        <v>4.3608000000000002</v>
      </c>
      <c r="I31" s="66">
        <f t="shared" si="2"/>
        <v>16</v>
      </c>
      <c r="J31" s="65">
        <f>VLOOKUP($A31,'Return Data'!$B$7:$R$2843,8,0)</f>
        <v>4.3617999999999997</v>
      </c>
      <c r="K31" s="66">
        <f t="shared" si="3"/>
        <v>16</v>
      </c>
      <c r="L31" s="65">
        <f>VLOOKUP($A31,'Return Data'!$B$7:$R$2843,9,0)</f>
        <v>3.4876999999999998</v>
      </c>
      <c r="M31" s="66">
        <f t="shared" si="4"/>
        <v>21</v>
      </c>
      <c r="N31" s="65">
        <f>VLOOKUP($A31,'Return Data'!$B$7:$R$2843,10,0)</f>
        <v>3.1793999999999998</v>
      </c>
      <c r="O31" s="66">
        <f t="shared" si="5"/>
        <v>22</v>
      </c>
      <c r="P31" s="65">
        <f>VLOOKUP($A31,'Return Data'!$B$7:$R$2843,11,0)</f>
        <v>2.7052</v>
      </c>
      <c r="Q31" s="66">
        <f t="shared" si="6"/>
        <v>23</v>
      </c>
      <c r="R31" s="65">
        <f>VLOOKUP($A31,'Return Data'!$B$7:$R$2843,12,0)</f>
        <v>2.8212000000000002</v>
      </c>
      <c r="S31" s="66">
        <f t="shared" si="13"/>
        <v>24</v>
      </c>
      <c r="T31" s="65">
        <f>VLOOKUP($A31,'Return Data'!$B$7:$R$2843,13,0)</f>
        <v>3.4041999999999999</v>
      </c>
      <c r="U31" s="66">
        <f t="shared" si="10"/>
        <v>23</v>
      </c>
      <c r="V31" s="65">
        <f>VLOOKUP($A31,'Return Data'!$B$7:$R$2843,17,0)</f>
        <v>4.5579000000000001</v>
      </c>
      <c r="W31" s="66">
        <f t="shared" si="11"/>
        <v>18</v>
      </c>
      <c r="X31" s="65">
        <f>VLOOKUP($A31,'Return Data'!$B$7:$R$2843,14,0)</f>
        <v>3.4580000000000002</v>
      </c>
      <c r="Y31" s="66">
        <f t="shared" si="12"/>
        <v>16</v>
      </c>
      <c r="Z31" s="65">
        <f>VLOOKUP($A31,'Return Data'!$B$7:$R$2843,16,0)</f>
        <v>6.0213000000000001</v>
      </c>
      <c r="AA31" s="67">
        <f t="shared" si="9"/>
        <v>18</v>
      </c>
    </row>
    <row r="32" spans="1:27" x14ac:dyDescent="0.3">
      <c r="A32" s="63" t="s">
        <v>1559</v>
      </c>
      <c r="B32" s="64">
        <f>VLOOKUP($A32,'Return Data'!$B$7:$R$2843,3,0)</f>
        <v>44315</v>
      </c>
      <c r="C32" s="65">
        <f>VLOOKUP($A32,'Return Data'!$B$7:$R$2843,4,0)</f>
        <v>4691.6062000000002</v>
      </c>
      <c r="D32" s="65">
        <f>VLOOKUP($A32,'Return Data'!$B$7:$R$2843,5,0)</f>
        <v>4.8544999999999998</v>
      </c>
      <c r="E32" s="66">
        <f t="shared" si="0"/>
        <v>14</v>
      </c>
      <c r="F32" s="65">
        <f>VLOOKUP($A32,'Return Data'!$B$7:$R$2843,6,0)</f>
        <v>4.8583999999999996</v>
      </c>
      <c r="G32" s="66">
        <f t="shared" si="1"/>
        <v>16</v>
      </c>
      <c r="H32" s="65">
        <f>VLOOKUP($A32,'Return Data'!$B$7:$R$2843,7,0)</f>
        <v>4.3898999999999999</v>
      </c>
      <c r="I32" s="66">
        <f t="shared" si="2"/>
        <v>14</v>
      </c>
      <c r="J32" s="65">
        <f>VLOOKUP($A32,'Return Data'!$B$7:$R$2843,8,0)</f>
        <v>4.7229000000000001</v>
      </c>
      <c r="K32" s="66">
        <f t="shared" si="3"/>
        <v>8</v>
      </c>
      <c r="L32" s="65">
        <f>VLOOKUP($A32,'Return Data'!$B$7:$R$2843,9,0)</f>
        <v>3.9094000000000002</v>
      </c>
      <c r="M32" s="66">
        <f t="shared" si="4"/>
        <v>10</v>
      </c>
      <c r="N32" s="65">
        <f>VLOOKUP($A32,'Return Data'!$B$7:$R$2843,10,0)</f>
        <v>3.8624000000000001</v>
      </c>
      <c r="O32" s="66">
        <f t="shared" si="5"/>
        <v>9</v>
      </c>
      <c r="P32" s="65">
        <f>VLOOKUP($A32,'Return Data'!$B$7:$R$2843,11,0)</f>
        <v>3.4245000000000001</v>
      </c>
      <c r="Q32" s="66">
        <f t="shared" si="6"/>
        <v>11</v>
      </c>
      <c r="R32" s="65">
        <f>VLOOKUP($A32,'Return Data'!$B$7:$R$2843,12,0)</f>
        <v>3.7690999999999999</v>
      </c>
      <c r="S32" s="66">
        <f t="shared" si="13"/>
        <v>10</v>
      </c>
      <c r="T32" s="65">
        <f>VLOOKUP($A32,'Return Data'!$B$7:$R$2843,13,0)</f>
        <v>4.9424999999999999</v>
      </c>
      <c r="U32" s="66">
        <f t="shared" si="10"/>
        <v>7</v>
      </c>
      <c r="V32" s="65">
        <f>VLOOKUP($A32,'Return Data'!$B$7:$R$2843,17,0)</f>
        <v>6.1154999999999999</v>
      </c>
      <c r="W32" s="66">
        <f t="shared" si="11"/>
        <v>6</v>
      </c>
      <c r="X32" s="65">
        <f>VLOOKUP($A32,'Return Data'!$B$7:$R$2843,14,0)</f>
        <v>6.8292999999999999</v>
      </c>
      <c r="Y32" s="66">
        <f t="shared" si="12"/>
        <v>5</v>
      </c>
      <c r="Z32" s="65">
        <f>VLOOKUP($A32,'Return Data'!$B$7:$R$2843,16,0)</f>
        <v>7.2920999999999996</v>
      </c>
      <c r="AA32" s="67">
        <f t="shared" si="9"/>
        <v>9</v>
      </c>
    </row>
    <row r="33" spans="1:27" x14ac:dyDescent="0.3">
      <c r="A33" s="63" t="s">
        <v>1561</v>
      </c>
      <c r="B33" s="64">
        <f>VLOOKUP($A33,'Return Data'!$B$7:$R$2843,3,0)</f>
        <v>44315</v>
      </c>
      <c r="C33" s="65">
        <f>VLOOKUP($A33,'Return Data'!$B$7:$R$2843,4,0)</f>
        <v>10.8703</v>
      </c>
      <c r="D33" s="65">
        <f>VLOOKUP($A33,'Return Data'!$B$7:$R$2843,5,0)</f>
        <v>3.0222000000000002</v>
      </c>
      <c r="E33" s="66">
        <f t="shared" si="0"/>
        <v>23</v>
      </c>
      <c r="F33" s="65">
        <f>VLOOKUP($A33,'Return Data'!$B$7:$R$2843,6,0)</f>
        <v>5.1508000000000003</v>
      </c>
      <c r="G33" s="66">
        <f t="shared" si="1"/>
        <v>13</v>
      </c>
      <c r="H33" s="65">
        <f>VLOOKUP($A33,'Return Data'!$B$7:$R$2843,7,0)</f>
        <v>4.3688000000000002</v>
      </c>
      <c r="I33" s="66">
        <f t="shared" si="2"/>
        <v>15</v>
      </c>
      <c r="J33" s="65">
        <f>VLOOKUP($A33,'Return Data'!$B$7:$R$2843,8,0)</f>
        <v>3.9152999999999998</v>
      </c>
      <c r="K33" s="66">
        <f t="shared" si="3"/>
        <v>21</v>
      </c>
      <c r="L33" s="65">
        <f>VLOOKUP($A33,'Return Data'!$B$7:$R$2843,9,0)</f>
        <v>3.1000999999999999</v>
      </c>
      <c r="M33" s="66">
        <f t="shared" si="4"/>
        <v>24</v>
      </c>
      <c r="N33" s="65">
        <f>VLOOKUP($A33,'Return Data'!$B$7:$R$2843,10,0)</f>
        <v>2.621</v>
      </c>
      <c r="O33" s="66">
        <f t="shared" si="5"/>
        <v>25</v>
      </c>
      <c r="P33" s="65">
        <f>VLOOKUP($A33,'Return Data'!$B$7:$R$2843,11,0)</f>
        <v>2.3763999999999998</v>
      </c>
      <c r="Q33" s="66">
        <f t="shared" si="6"/>
        <v>26</v>
      </c>
      <c r="R33" s="65">
        <f>VLOOKUP($A33,'Return Data'!$B$7:$R$2843,12,0)</f>
        <v>2.6522000000000001</v>
      </c>
      <c r="S33" s="66">
        <f t="shared" si="13"/>
        <v>26</v>
      </c>
      <c r="T33" s="65">
        <f>VLOOKUP($A33,'Return Data'!$B$7:$R$2843,13,0)</f>
        <v>3.5078999999999998</v>
      </c>
      <c r="U33" s="66">
        <f t="shared" si="10"/>
        <v>22</v>
      </c>
      <c r="V33" s="65"/>
      <c r="W33" s="66"/>
      <c r="X33" s="65"/>
      <c r="Y33" s="66"/>
      <c r="Z33" s="65">
        <f>VLOOKUP($A33,'Return Data'!$B$7:$R$2843,16,0)</f>
        <v>4.6158000000000001</v>
      </c>
      <c r="AA33" s="67">
        <f t="shared" si="9"/>
        <v>23</v>
      </c>
    </row>
    <row r="34" spans="1:27" x14ac:dyDescent="0.3">
      <c r="A34" s="63" t="s">
        <v>1563</v>
      </c>
      <c r="B34" s="64">
        <f>VLOOKUP($A34,'Return Data'!$B$7:$R$2843,3,0)</f>
        <v>44315</v>
      </c>
      <c r="C34" s="65">
        <f>VLOOKUP($A34,'Return Data'!$B$7:$R$2843,4,0)</f>
        <v>11.3005</v>
      </c>
      <c r="D34" s="65">
        <f>VLOOKUP($A34,'Return Data'!$B$7:$R$2843,5,0)</f>
        <v>4.5225</v>
      </c>
      <c r="E34" s="66">
        <f t="shared" si="0"/>
        <v>17</v>
      </c>
      <c r="F34" s="65">
        <f>VLOOKUP($A34,'Return Data'!$B$7:$R$2843,6,0)</f>
        <v>6.6788999999999996</v>
      </c>
      <c r="G34" s="66">
        <f t="shared" si="1"/>
        <v>2</v>
      </c>
      <c r="H34" s="65">
        <f>VLOOKUP($A34,'Return Data'!$B$7:$R$2843,7,0)</f>
        <v>4.7569999999999997</v>
      </c>
      <c r="I34" s="66">
        <f t="shared" si="2"/>
        <v>9</v>
      </c>
      <c r="J34" s="65">
        <f>VLOOKUP($A34,'Return Data'!$B$7:$R$2843,8,0)</f>
        <v>4.6223999999999998</v>
      </c>
      <c r="K34" s="66">
        <f t="shared" si="3"/>
        <v>11</v>
      </c>
      <c r="L34" s="65">
        <f>VLOOKUP($A34,'Return Data'!$B$7:$R$2843,9,0)</f>
        <v>3.89</v>
      </c>
      <c r="M34" s="66">
        <f t="shared" si="4"/>
        <v>11</v>
      </c>
      <c r="N34" s="65">
        <f>VLOOKUP($A34,'Return Data'!$B$7:$R$2843,10,0)</f>
        <v>3.4967000000000001</v>
      </c>
      <c r="O34" s="66">
        <f t="shared" si="5"/>
        <v>19</v>
      </c>
      <c r="P34" s="65">
        <f>VLOOKUP($A34,'Return Data'!$B$7:$R$2843,11,0)</f>
        <v>3.0832000000000002</v>
      </c>
      <c r="Q34" s="66">
        <f t="shared" si="6"/>
        <v>21</v>
      </c>
      <c r="R34" s="65">
        <f>VLOOKUP($A34,'Return Data'!$B$7:$R$2843,12,0)</f>
        <v>3.3214000000000001</v>
      </c>
      <c r="S34" s="66">
        <f t="shared" si="13"/>
        <v>20</v>
      </c>
      <c r="T34" s="65">
        <f>VLOOKUP($A34,'Return Data'!$B$7:$R$2843,13,0)</f>
        <v>4.1021999999999998</v>
      </c>
      <c r="U34" s="66">
        <f t="shared" si="10"/>
        <v>18</v>
      </c>
      <c r="V34" s="65"/>
      <c r="W34" s="66"/>
      <c r="X34" s="65"/>
      <c r="Y34" s="66"/>
      <c r="Z34" s="65">
        <f>VLOOKUP($A34,'Return Data'!$B$7:$R$2843,16,0)</f>
        <v>5.5373999999999999</v>
      </c>
      <c r="AA34" s="67">
        <f t="shared" si="9"/>
        <v>20</v>
      </c>
    </row>
    <row r="35" spans="1:27" x14ac:dyDescent="0.3">
      <c r="A35" s="63" t="s">
        <v>1565</v>
      </c>
      <c r="B35" s="64">
        <f>VLOOKUP($A35,'Return Data'!$B$7:$R$2843,3,0)</f>
        <v>44315</v>
      </c>
      <c r="C35" s="65">
        <f>VLOOKUP($A35,'Return Data'!$B$7:$R$2843,4,0)</f>
        <v>3268.1795999999999</v>
      </c>
      <c r="D35" s="65">
        <f>VLOOKUP($A35,'Return Data'!$B$7:$R$2843,5,0)</f>
        <v>3.2894000000000001</v>
      </c>
      <c r="E35" s="66">
        <f t="shared" si="0"/>
        <v>22</v>
      </c>
      <c r="F35" s="65">
        <f>VLOOKUP($A35,'Return Data'!$B$7:$R$2843,6,0)</f>
        <v>2.8426</v>
      </c>
      <c r="G35" s="66">
        <f t="shared" si="1"/>
        <v>25</v>
      </c>
      <c r="H35" s="65">
        <f>VLOOKUP($A35,'Return Data'!$B$7:$R$2843,7,0)</f>
        <v>3.8662999999999998</v>
      </c>
      <c r="I35" s="66">
        <f t="shared" si="2"/>
        <v>21</v>
      </c>
      <c r="J35" s="65">
        <f>VLOOKUP($A35,'Return Data'!$B$7:$R$2843,8,0)</f>
        <v>3.8207</v>
      </c>
      <c r="K35" s="66">
        <f t="shared" si="3"/>
        <v>23</v>
      </c>
      <c r="L35" s="65">
        <f>VLOOKUP($A35,'Return Data'!$B$7:$R$2843,9,0)</f>
        <v>3.7951999999999999</v>
      </c>
      <c r="M35" s="66">
        <f t="shared" si="4"/>
        <v>16</v>
      </c>
      <c r="N35" s="65">
        <f>VLOOKUP($A35,'Return Data'!$B$7:$R$2843,10,0)</f>
        <v>3.5969000000000002</v>
      </c>
      <c r="O35" s="66">
        <f t="shared" si="5"/>
        <v>16</v>
      </c>
      <c r="P35" s="65">
        <f>VLOOKUP($A35,'Return Data'!$B$7:$R$2843,11,0)</f>
        <v>3.6625000000000001</v>
      </c>
      <c r="Q35" s="66">
        <f t="shared" si="6"/>
        <v>8</v>
      </c>
      <c r="R35" s="65">
        <f>VLOOKUP($A35,'Return Data'!$B$7:$R$2843,12,0)</f>
        <v>3.9453999999999998</v>
      </c>
      <c r="S35" s="66">
        <f t="shared" si="13"/>
        <v>8</v>
      </c>
      <c r="T35" s="65">
        <f>VLOOKUP($A35,'Return Data'!$B$7:$R$2843,13,0)</f>
        <v>4.7016</v>
      </c>
      <c r="U35" s="66">
        <f t="shared" si="10"/>
        <v>11</v>
      </c>
      <c r="V35" s="65">
        <f>VLOOKUP($A35,'Return Data'!$B$7:$R$2843,17,0)</f>
        <v>3.6259000000000001</v>
      </c>
      <c r="W35" s="66">
        <f t="shared" si="11"/>
        <v>20</v>
      </c>
      <c r="X35" s="65">
        <f>VLOOKUP($A35,'Return Data'!$B$7:$R$2843,14,0)</f>
        <v>4.8178999999999998</v>
      </c>
      <c r="Y35" s="66">
        <f t="shared" si="12"/>
        <v>14</v>
      </c>
      <c r="Z35" s="65">
        <f>VLOOKUP($A35,'Return Data'!$B$7:$R$2843,16,0)</f>
        <v>6.9278000000000004</v>
      </c>
      <c r="AA35" s="67">
        <f t="shared" si="9"/>
        <v>13</v>
      </c>
    </row>
    <row r="36" spans="1:27" x14ac:dyDescent="0.3">
      <c r="A36" s="63" t="s">
        <v>1567</v>
      </c>
      <c r="B36" s="64">
        <f>VLOOKUP($A36,'Return Data'!$B$7:$R$2843,3,0)</f>
        <v>44315</v>
      </c>
      <c r="C36" s="65">
        <f>VLOOKUP($A36,'Return Data'!$B$7:$R$2843,4,0)</f>
        <v>1087.6085</v>
      </c>
      <c r="D36" s="65">
        <f>VLOOKUP($A36,'Return Data'!$B$7:$R$2843,5,0)</f>
        <v>2.4533999999999998</v>
      </c>
      <c r="E36" s="66">
        <f t="shared" si="0"/>
        <v>24</v>
      </c>
      <c r="F36" s="65">
        <f>VLOOKUP($A36,'Return Data'!$B$7:$R$2843,6,0)</f>
        <v>3.4956999999999998</v>
      </c>
      <c r="G36" s="66">
        <f t="shared" si="1"/>
        <v>23</v>
      </c>
      <c r="H36" s="65">
        <f>VLOOKUP($A36,'Return Data'!$B$7:$R$2843,7,0)</f>
        <v>3.2237</v>
      </c>
      <c r="I36" s="66">
        <f t="shared" si="2"/>
        <v>24</v>
      </c>
      <c r="J36" s="65">
        <f>VLOOKUP($A36,'Return Data'!$B$7:$R$2843,8,0)</f>
        <v>2.9912000000000001</v>
      </c>
      <c r="K36" s="66">
        <f t="shared" si="3"/>
        <v>24</v>
      </c>
      <c r="L36" s="65">
        <f>VLOOKUP($A36,'Return Data'!$B$7:$R$2843,9,0)</f>
        <v>2.6456</v>
      </c>
      <c r="M36" s="66">
        <f t="shared" si="4"/>
        <v>25</v>
      </c>
      <c r="N36" s="65">
        <f>VLOOKUP($A36,'Return Data'!$B$7:$R$2843,10,0)</f>
        <v>5.5266000000000002</v>
      </c>
      <c r="O36" s="66">
        <f t="shared" si="5"/>
        <v>2</v>
      </c>
      <c r="P36" s="65">
        <f>VLOOKUP($A36,'Return Data'!$B$7:$R$2843,11,0)</f>
        <v>3.9521999999999999</v>
      </c>
      <c r="Q36" s="66">
        <f t="shared" si="6"/>
        <v>5</v>
      </c>
      <c r="R36" s="65">
        <f>VLOOKUP($A36,'Return Data'!$B$7:$R$2843,12,0)</f>
        <v>4.3304999999999998</v>
      </c>
      <c r="S36" s="66">
        <f t="shared" si="13"/>
        <v>5</v>
      </c>
      <c r="T36" s="65">
        <f>VLOOKUP($A36,'Return Data'!$B$7:$R$2843,13,0)</f>
        <v>3.7237</v>
      </c>
      <c r="U36" s="66">
        <f t="shared" si="10"/>
        <v>20</v>
      </c>
      <c r="V36" s="65"/>
      <c r="W36" s="66"/>
      <c r="X36" s="65"/>
      <c r="Y36" s="66"/>
      <c r="Z36" s="65">
        <f>VLOOKUP($A36,'Return Data'!$B$7:$R$2843,16,0)</f>
        <v>4.5225</v>
      </c>
      <c r="AA36" s="67">
        <f t="shared" si="9"/>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4.5350034482758605</v>
      </c>
      <c r="E38" s="74"/>
      <c r="F38" s="75">
        <f>AVERAGE(F8:F36)</f>
        <v>5.2603241379310344</v>
      </c>
      <c r="G38" s="74"/>
      <c r="H38" s="75">
        <f>AVERAGE(H8:H36)</f>
        <v>4.5758620689655176</v>
      </c>
      <c r="I38" s="74"/>
      <c r="J38" s="75">
        <f>AVERAGE(J8:J36)</f>
        <v>4.4330931034482752</v>
      </c>
      <c r="K38" s="74"/>
      <c r="L38" s="75">
        <f>AVERAGE(L8:L36)</f>
        <v>3.8840724137931031</v>
      </c>
      <c r="M38" s="74"/>
      <c r="N38" s="75">
        <f>AVERAGE(N8:N36)</f>
        <v>3.6425689655172411</v>
      </c>
      <c r="O38" s="74"/>
      <c r="P38" s="75">
        <f>AVERAGE(P8:P36)</f>
        <v>3.2587793103448273</v>
      </c>
      <c r="Q38" s="74"/>
      <c r="R38" s="75">
        <f>AVERAGE(R8:R36)</f>
        <v>3.5585206896551727</v>
      </c>
      <c r="S38" s="74"/>
      <c r="T38" s="75">
        <f>AVERAGE(T8:T36)</f>
        <v>4.3409814814814816</v>
      </c>
      <c r="U38" s="74"/>
      <c r="V38" s="75">
        <f>AVERAGE(V8:V36)</f>
        <v>5.313545454545455</v>
      </c>
      <c r="W38" s="74"/>
      <c r="X38" s="75">
        <f>AVERAGE(X8:X36)</f>
        <v>5.4049388888888892</v>
      </c>
      <c r="Y38" s="74"/>
      <c r="Z38" s="75">
        <f>AVERAGE(Z8:Z36)</f>
        <v>5.9836103448275848</v>
      </c>
      <c r="AA38" s="76"/>
    </row>
    <row r="39" spans="1:27" x14ac:dyDescent="0.3">
      <c r="A39" s="73" t="s">
        <v>28</v>
      </c>
      <c r="B39" s="74"/>
      <c r="C39" s="74"/>
      <c r="D39" s="75">
        <f>MIN(D8:D36)</f>
        <v>0</v>
      </c>
      <c r="E39" s="74"/>
      <c r="F39" s="75">
        <f>MIN(F8:F36)</f>
        <v>-1.1341000000000001</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10.0799</v>
      </c>
      <c r="E40" s="78"/>
      <c r="F40" s="79">
        <f>MAX(F8:F36)</f>
        <v>33.195</v>
      </c>
      <c r="G40" s="78"/>
      <c r="H40" s="79">
        <f>MAX(H8:H36)</f>
        <v>19.6906</v>
      </c>
      <c r="I40" s="78"/>
      <c r="J40" s="79">
        <f>MAX(J8:J36)</f>
        <v>19.017099999999999</v>
      </c>
      <c r="K40" s="78"/>
      <c r="L40" s="79">
        <f>MAX(L8:L36)</f>
        <v>13.5784</v>
      </c>
      <c r="M40" s="78"/>
      <c r="N40" s="79">
        <f>MAX(N8:N36)</f>
        <v>10.1028</v>
      </c>
      <c r="O40" s="78"/>
      <c r="P40" s="79">
        <f>MAX(P8:P36)</f>
        <v>8.1348000000000003</v>
      </c>
      <c r="Q40" s="78"/>
      <c r="R40" s="79">
        <f>MAX(R8:R36)</f>
        <v>8.3560999999999996</v>
      </c>
      <c r="S40" s="78"/>
      <c r="T40" s="79">
        <f>MAX(T8:T36)</f>
        <v>9.0507000000000009</v>
      </c>
      <c r="U40" s="78"/>
      <c r="V40" s="79">
        <f>MAX(V8:V36)</f>
        <v>9.3019999999999996</v>
      </c>
      <c r="W40" s="78"/>
      <c r="X40" s="79">
        <f>MAX(X8:X36)</f>
        <v>8.6196000000000002</v>
      </c>
      <c r="Y40" s="78"/>
      <c r="Z40" s="79">
        <f>MAX(Z8:Z36)</f>
        <v>8.5793999999999997</v>
      </c>
      <c r="AA40" s="80"/>
    </row>
    <row r="41" spans="1:27" x14ac:dyDescent="0.3">
      <c r="A41" s="112" t="s">
        <v>433</v>
      </c>
    </row>
    <row r="42" spans="1:27" x14ac:dyDescent="0.3">
      <c r="A42" s="14" t="s">
        <v>340</v>
      </c>
    </row>
  </sheetData>
  <sheetProtection algorithmName="SHA-512" hashValue="+2nBY9lQkW4c6me/ifQYZ4AWpdfi0TUrVzvzyid8gpTa89qmCQkeR/2FuisGlkL4X29uJrNKoMIVTV2qJ7Xafg==" saltValue="uGItdquPTdY2KyX1czhlO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1598</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1209</v>
      </c>
      <c r="B8" s="64">
        <f>VLOOKUP($A8,'Return Data'!$B$7:$R$2843,3,0)</f>
        <v>44315</v>
      </c>
      <c r="C8" s="65">
        <f>VLOOKUP($A8,'Return Data'!$B$7:$R$2843,4,0)</f>
        <v>288.21019999999999</v>
      </c>
      <c r="D8" s="65">
        <f>VLOOKUP($A8,'Return Data'!$B$7:$R$2843,5,0)</f>
        <v>4.9523999999999999</v>
      </c>
      <c r="E8" s="66">
        <f t="shared" ref="E8:E24" si="0">RANK(D8,D$8:D$24,0)</f>
        <v>6</v>
      </c>
      <c r="F8" s="65">
        <f>VLOOKUP($A8,'Return Data'!$B$7:$R$2843,6,0)</f>
        <v>6.1791</v>
      </c>
      <c r="G8" s="66">
        <f t="shared" ref="G8:G24" si="1">RANK(F8,F$8:F$24,0)</f>
        <v>7</v>
      </c>
      <c r="H8" s="65">
        <f>VLOOKUP($A8,'Return Data'!$B$7:$R$2843,7,0)</f>
        <v>5.7958999999999996</v>
      </c>
      <c r="I8" s="66">
        <f t="shared" ref="I8:I24" si="2">RANK(H8,H$8:H$24,0)</f>
        <v>4</v>
      </c>
      <c r="J8" s="65">
        <f>VLOOKUP($A8,'Return Data'!$B$7:$R$2843,8,0)</f>
        <v>5.4907000000000004</v>
      </c>
      <c r="K8" s="66">
        <f t="shared" ref="K8:K24" si="3">RANK(J8,J$8:J$24,0)</f>
        <v>5</v>
      </c>
      <c r="L8" s="65">
        <f>VLOOKUP($A8,'Return Data'!$B$7:$R$2843,9,0)</f>
        <v>4.7671999999999999</v>
      </c>
      <c r="M8" s="66">
        <f t="shared" ref="M8:M24" si="4">RANK(L8,L$8:L$24,0)</f>
        <v>5</v>
      </c>
      <c r="N8" s="65">
        <f>VLOOKUP($A8,'Return Data'!$B$7:$R$2843,10,0)</f>
        <v>4.5659999999999998</v>
      </c>
      <c r="O8" s="66">
        <f t="shared" ref="O8:O24" si="5">RANK(N8,N$8:N$24,0)</f>
        <v>4</v>
      </c>
      <c r="P8" s="65">
        <f>VLOOKUP($A8,'Return Data'!$B$7:$R$2843,11,0)</f>
        <v>4.0048000000000004</v>
      </c>
      <c r="Q8" s="66">
        <f t="shared" ref="Q8:Q24" si="6">RANK(P8,P$8:P$24,0)</f>
        <v>3</v>
      </c>
      <c r="R8" s="65">
        <f>VLOOKUP($A8,'Return Data'!$B$7:$R$2843,12,0)</f>
        <v>4.2976999999999999</v>
      </c>
      <c r="S8" s="66">
        <f t="shared" ref="S8:S24" si="7">RANK(R8,R$8:R$24,0)</f>
        <v>2</v>
      </c>
      <c r="T8" s="65">
        <f>VLOOKUP($A8,'Return Data'!$B$7:$R$2843,13,0)</f>
        <v>5.7824</v>
      </c>
      <c r="U8" s="66">
        <f t="shared" ref="U8:U19" si="8">RANK(T8,T$8:T$24,0)</f>
        <v>2</v>
      </c>
      <c r="V8" s="65">
        <f>VLOOKUP($A8,'Return Data'!$B$7:$R$2843,17,0)</f>
        <v>6.76</v>
      </c>
      <c r="W8" s="66">
        <f>RANK(V8,V$8:V$24,0)</f>
        <v>2</v>
      </c>
      <c r="X8" s="65">
        <f>VLOOKUP($A8,'Return Data'!$B$7:$R$2843,14,0)</f>
        <v>7.2948000000000004</v>
      </c>
      <c r="Y8" s="66">
        <f>RANK(X8,X$8:X$24,0)</f>
        <v>1</v>
      </c>
      <c r="Z8" s="65">
        <f>VLOOKUP($A8,'Return Data'!$B$7:$R$2843,16,0)</f>
        <v>7.9325000000000001</v>
      </c>
      <c r="AA8" s="67">
        <f t="shared" ref="AA8:AA24" si="9">RANK(Z8,Z$8:Z$24,0)</f>
        <v>5</v>
      </c>
    </row>
    <row r="9" spans="1:27" x14ac:dyDescent="0.3">
      <c r="A9" s="63" t="s">
        <v>1210</v>
      </c>
      <c r="B9" s="64">
        <f>VLOOKUP($A9,'Return Data'!$B$7:$R$2843,3,0)</f>
        <v>44315</v>
      </c>
      <c r="C9" s="65">
        <f>VLOOKUP($A9,'Return Data'!$B$7:$R$2843,4,0)</f>
        <v>1110.7348999999999</v>
      </c>
      <c r="D9" s="65">
        <f>VLOOKUP($A9,'Return Data'!$B$7:$R$2843,5,0)</f>
        <v>3.0366</v>
      </c>
      <c r="E9" s="66">
        <f t="shared" si="0"/>
        <v>13</v>
      </c>
      <c r="F9" s="65">
        <f>VLOOKUP($A9,'Return Data'!$B$7:$R$2843,6,0)</f>
        <v>5.1395</v>
      </c>
      <c r="G9" s="66">
        <f t="shared" si="1"/>
        <v>11</v>
      </c>
      <c r="H9" s="65">
        <f>VLOOKUP($A9,'Return Data'!$B$7:$R$2843,7,0)</f>
        <v>4.8232999999999997</v>
      </c>
      <c r="I9" s="66">
        <f t="shared" si="2"/>
        <v>11</v>
      </c>
      <c r="J9" s="65">
        <f>VLOOKUP($A9,'Return Data'!$B$7:$R$2843,8,0)</f>
        <v>5.0484999999999998</v>
      </c>
      <c r="K9" s="66">
        <f t="shared" si="3"/>
        <v>10</v>
      </c>
      <c r="L9" s="65">
        <f>VLOOKUP($A9,'Return Data'!$B$7:$R$2843,9,0)</f>
        <v>4.5575000000000001</v>
      </c>
      <c r="M9" s="66">
        <f t="shared" si="4"/>
        <v>7</v>
      </c>
      <c r="N9" s="65">
        <f>VLOOKUP($A9,'Return Data'!$B$7:$R$2843,10,0)</f>
        <v>4.3899999999999997</v>
      </c>
      <c r="O9" s="66">
        <f t="shared" si="5"/>
        <v>6</v>
      </c>
      <c r="P9" s="65">
        <f>VLOOKUP($A9,'Return Data'!$B$7:$R$2843,11,0)</f>
        <v>3.9601999999999999</v>
      </c>
      <c r="Q9" s="66">
        <f t="shared" si="6"/>
        <v>4</v>
      </c>
      <c r="R9" s="65">
        <f>VLOOKUP($A9,'Return Data'!$B$7:$R$2843,12,0)</f>
        <v>4.2123999999999997</v>
      </c>
      <c r="S9" s="66">
        <f t="shared" si="7"/>
        <v>4</v>
      </c>
      <c r="T9" s="65">
        <f>VLOOKUP($A9,'Return Data'!$B$7:$R$2843,13,0)</f>
        <v>5.4602000000000004</v>
      </c>
      <c r="U9" s="66">
        <f t="shared" si="8"/>
        <v>6</v>
      </c>
      <c r="V9" s="65"/>
      <c r="W9" s="66"/>
      <c r="X9" s="65"/>
      <c r="Y9" s="66"/>
      <c r="Z9" s="65">
        <f>VLOOKUP($A9,'Return Data'!$B$7:$R$2843,16,0)</f>
        <v>6.2530999999999999</v>
      </c>
      <c r="AA9" s="67">
        <f t="shared" si="9"/>
        <v>15</v>
      </c>
    </row>
    <row r="10" spans="1:27" x14ac:dyDescent="0.3">
      <c r="A10" s="63" t="s">
        <v>1212</v>
      </c>
      <c r="B10" s="64">
        <f>VLOOKUP($A10,'Return Data'!$B$7:$R$2843,3,0)</f>
        <v>44315</v>
      </c>
      <c r="C10" s="65">
        <f>VLOOKUP($A10,'Return Data'!$B$7:$R$2843,4,0)</f>
        <v>1093.4178999999999</v>
      </c>
      <c r="D10" s="65">
        <f>VLOOKUP($A10,'Return Data'!$B$7:$R$2843,5,0)</f>
        <v>2.8910999999999998</v>
      </c>
      <c r="E10" s="66">
        <f t="shared" si="0"/>
        <v>14</v>
      </c>
      <c r="F10" s="65">
        <f>VLOOKUP($A10,'Return Data'!$B$7:$R$2843,6,0)</f>
        <v>2.8849</v>
      </c>
      <c r="G10" s="66">
        <f t="shared" si="1"/>
        <v>17</v>
      </c>
      <c r="H10" s="65">
        <f>VLOOKUP($A10,'Return Data'!$B$7:$R$2843,7,0)</f>
        <v>2.5969000000000002</v>
      </c>
      <c r="I10" s="66">
        <f t="shared" si="2"/>
        <v>17</v>
      </c>
      <c r="J10" s="65">
        <f>VLOOKUP($A10,'Return Data'!$B$7:$R$2843,8,0)</f>
        <v>2.8721000000000001</v>
      </c>
      <c r="K10" s="66">
        <f t="shared" si="3"/>
        <v>17</v>
      </c>
      <c r="L10" s="65">
        <f>VLOOKUP($A10,'Return Data'!$B$7:$R$2843,9,0)</f>
        <v>2.9077999999999999</v>
      </c>
      <c r="M10" s="66">
        <f t="shared" si="4"/>
        <v>17</v>
      </c>
      <c r="N10" s="65">
        <f>VLOOKUP($A10,'Return Data'!$B$7:$R$2843,10,0)</f>
        <v>2.9548000000000001</v>
      </c>
      <c r="O10" s="66">
        <f t="shared" si="5"/>
        <v>17</v>
      </c>
      <c r="P10" s="65">
        <f>VLOOKUP($A10,'Return Data'!$B$7:$R$2843,11,0)</f>
        <v>2.9253</v>
      </c>
      <c r="Q10" s="66">
        <f t="shared" si="6"/>
        <v>17</v>
      </c>
      <c r="R10" s="65">
        <f>VLOOKUP($A10,'Return Data'!$B$7:$R$2843,12,0)</f>
        <v>3.1587999999999998</v>
      </c>
      <c r="S10" s="66">
        <f t="shared" si="7"/>
        <v>17</v>
      </c>
      <c r="T10" s="65">
        <f>VLOOKUP($A10,'Return Data'!$B$7:$R$2843,13,0)</f>
        <v>3.2414000000000001</v>
      </c>
      <c r="U10" s="66">
        <f t="shared" si="8"/>
        <v>16</v>
      </c>
      <c r="V10" s="65"/>
      <c r="W10" s="66"/>
      <c r="X10" s="65"/>
      <c r="Y10" s="66"/>
      <c r="Z10" s="65">
        <f>VLOOKUP($A10,'Return Data'!$B$7:$R$2843,16,0)</f>
        <v>4.9104999999999999</v>
      </c>
      <c r="AA10" s="67">
        <f t="shared" si="9"/>
        <v>16</v>
      </c>
    </row>
    <row r="11" spans="1:27" x14ac:dyDescent="0.3">
      <c r="A11" s="63" t="s">
        <v>1214</v>
      </c>
      <c r="B11" s="64">
        <f>VLOOKUP($A11,'Return Data'!$B$7:$R$2843,3,0)</f>
        <v>44315</v>
      </c>
      <c r="C11" s="65">
        <f>VLOOKUP($A11,'Return Data'!$B$7:$R$2843,4,0)</f>
        <v>42.281100000000002</v>
      </c>
      <c r="D11" s="65">
        <f>VLOOKUP($A11,'Return Data'!$B$7:$R$2843,5,0)</f>
        <v>2.7627000000000002</v>
      </c>
      <c r="E11" s="66">
        <f t="shared" si="0"/>
        <v>15</v>
      </c>
      <c r="F11" s="65">
        <f>VLOOKUP($A11,'Return Data'!$B$7:$R$2843,6,0)</f>
        <v>7.8895999999999997</v>
      </c>
      <c r="G11" s="66">
        <f t="shared" si="1"/>
        <v>1</v>
      </c>
      <c r="H11" s="65">
        <f>VLOOKUP($A11,'Return Data'!$B$7:$R$2843,7,0)</f>
        <v>7.2615999999999996</v>
      </c>
      <c r="I11" s="66">
        <f t="shared" si="2"/>
        <v>1</v>
      </c>
      <c r="J11" s="65">
        <f>VLOOKUP($A11,'Return Data'!$B$7:$R$2843,8,0)</f>
        <v>7.1043000000000003</v>
      </c>
      <c r="K11" s="66">
        <f t="shared" si="3"/>
        <v>1</v>
      </c>
      <c r="L11" s="65">
        <f>VLOOKUP($A11,'Return Data'!$B$7:$R$2843,9,0)</f>
        <v>5.9871999999999996</v>
      </c>
      <c r="M11" s="66">
        <f t="shared" si="4"/>
        <v>1</v>
      </c>
      <c r="N11" s="65">
        <f>VLOOKUP($A11,'Return Data'!$B$7:$R$2843,10,0)</f>
        <v>4.6501000000000001</v>
      </c>
      <c r="O11" s="66">
        <f t="shared" si="5"/>
        <v>3</v>
      </c>
      <c r="P11" s="65">
        <f>VLOOKUP($A11,'Return Data'!$B$7:$R$2843,11,0)</f>
        <v>3.8997999999999999</v>
      </c>
      <c r="Q11" s="66">
        <f t="shared" si="6"/>
        <v>8</v>
      </c>
      <c r="R11" s="65">
        <f>VLOOKUP($A11,'Return Data'!$B$7:$R$2843,12,0)</f>
        <v>3.8965000000000001</v>
      </c>
      <c r="S11" s="66">
        <f t="shared" si="7"/>
        <v>11</v>
      </c>
      <c r="T11" s="65">
        <f>VLOOKUP($A11,'Return Data'!$B$7:$R$2843,13,0)</f>
        <v>5.4215</v>
      </c>
      <c r="U11" s="66">
        <f t="shared" si="8"/>
        <v>8</v>
      </c>
      <c r="V11" s="65">
        <f>VLOOKUP($A11,'Return Data'!$B$7:$R$2843,17,0)</f>
        <v>6.3997999999999999</v>
      </c>
      <c r="W11" s="66">
        <f t="shared" ref="W11:W19" si="10">RANK(V11,V$8:V$24,0)</f>
        <v>9</v>
      </c>
      <c r="X11" s="65">
        <f>VLOOKUP($A11,'Return Data'!$B$7:$R$2843,14,0)</f>
        <v>6.9230999999999998</v>
      </c>
      <c r="Y11" s="66">
        <f t="shared" ref="Y11:Y19" si="11">RANK(X11,X$8:X$24,0)</f>
        <v>9</v>
      </c>
      <c r="Z11" s="65">
        <f>VLOOKUP($A11,'Return Data'!$B$7:$R$2843,16,0)</f>
        <v>7.4861000000000004</v>
      </c>
      <c r="AA11" s="67">
        <f t="shared" si="9"/>
        <v>12</v>
      </c>
    </row>
    <row r="12" spans="1:27" x14ac:dyDescent="0.3">
      <c r="A12" s="63" t="s">
        <v>1217</v>
      </c>
      <c r="B12" s="64">
        <f>VLOOKUP($A12,'Return Data'!$B$7:$R$2843,3,0)</f>
        <v>44315</v>
      </c>
      <c r="C12" s="65">
        <f>VLOOKUP($A12,'Return Data'!$B$7:$R$2843,4,0)</f>
        <v>40.098500000000001</v>
      </c>
      <c r="D12" s="65">
        <f>VLOOKUP($A12,'Return Data'!$B$7:$R$2843,5,0)</f>
        <v>6.4640000000000004</v>
      </c>
      <c r="E12" s="66">
        <f t="shared" si="0"/>
        <v>3</v>
      </c>
      <c r="F12" s="65">
        <f>VLOOKUP($A12,'Return Data'!$B$7:$R$2843,6,0)</f>
        <v>6.7092999999999998</v>
      </c>
      <c r="G12" s="66">
        <f t="shared" si="1"/>
        <v>4</v>
      </c>
      <c r="H12" s="65">
        <f>VLOOKUP($A12,'Return Data'!$B$7:$R$2843,7,0)</f>
        <v>5.7408999999999999</v>
      </c>
      <c r="I12" s="66">
        <f t="shared" si="2"/>
        <v>5</v>
      </c>
      <c r="J12" s="65">
        <f>VLOOKUP($A12,'Return Data'!$B$7:$R$2843,8,0)</f>
        <v>5.6493000000000002</v>
      </c>
      <c r="K12" s="66">
        <f t="shared" si="3"/>
        <v>4</v>
      </c>
      <c r="L12" s="65">
        <f>VLOOKUP($A12,'Return Data'!$B$7:$R$2843,9,0)</f>
        <v>4.7381000000000002</v>
      </c>
      <c r="M12" s="66">
        <f t="shared" si="4"/>
        <v>6</v>
      </c>
      <c r="N12" s="65">
        <f>VLOOKUP($A12,'Return Data'!$B$7:$R$2843,10,0)</f>
        <v>4.1864999999999997</v>
      </c>
      <c r="O12" s="66">
        <f t="shared" si="5"/>
        <v>13</v>
      </c>
      <c r="P12" s="65">
        <f>VLOOKUP($A12,'Return Data'!$B$7:$R$2843,11,0)</f>
        <v>3.7265000000000001</v>
      </c>
      <c r="Q12" s="66">
        <f t="shared" si="6"/>
        <v>12</v>
      </c>
      <c r="R12" s="65">
        <f>VLOOKUP($A12,'Return Data'!$B$7:$R$2843,12,0)</f>
        <v>3.8332999999999999</v>
      </c>
      <c r="S12" s="66">
        <f t="shared" si="7"/>
        <v>12</v>
      </c>
      <c r="T12" s="65">
        <f>VLOOKUP($A12,'Return Data'!$B$7:$R$2843,13,0)</f>
        <v>5.1836000000000002</v>
      </c>
      <c r="U12" s="66">
        <f t="shared" si="8"/>
        <v>11</v>
      </c>
      <c r="V12" s="65">
        <f>VLOOKUP($A12,'Return Data'!$B$7:$R$2843,17,0)</f>
        <v>6.5715000000000003</v>
      </c>
      <c r="W12" s="66">
        <f t="shared" si="10"/>
        <v>5</v>
      </c>
      <c r="X12" s="65">
        <f>VLOOKUP($A12,'Return Data'!$B$7:$R$2843,14,0)</f>
        <v>7.1646999999999998</v>
      </c>
      <c r="Y12" s="66">
        <f t="shared" si="11"/>
        <v>3</v>
      </c>
      <c r="Z12" s="65">
        <f>VLOOKUP($A12,'Return Data'!$B$7:$R$2843,16,0)</f>
        <v>8.0976999999999997</v>
      </c>
      <c r="AA12" s="67">
        <f t="shared" si="9"/>
        <v>4</v>
      </c>
    </row>
    <row r="13" spans="1:27" x14ac:dyDescent="0.3">
      <c r="A13" s="63" t="s">
        <v>1219</v>
      </c>
      <c r="B13" s="64">
        <f>VLOOKUP($A13,'Return Data'!$B$7:$R$2843,3,0)</f>
        <v>44315</v>
      </c>
      <c r="C13" s="65">
        <f>VLOOKUP($A13,'Return Data'!$B$7:$R$2843,4,0)</f>
        <v>4489.9035000000003</v>
      </c>
      <c r="D13" s="65">
        <f>VLOOKUP($A13,'Return Data'!$B$7:$R$2843,5,0)</f>
        <v>3.4740000000000002</v>
      </c>
      <c r="E13" s="66">
        <f t="shared" si="0"/>
        <v>12</v>
      </c>
      <c r="F13" s="65">
        <f>VLOOKUP($A13,'Return Data'!$B$7:$R$2843,6,0)</f>
        <v>6.1980000000000004</v>
      </c>
      <c r="G13" s="66">
        <f t="shared" si="1"/>
        <v>6</v>
      </c>
      <c r="H13" s="65">
        <f>VLOOKUP($A13,'Return Data'!$B$7:$R$2843,7,0)</f>
        <v>5.6074999999999999</v>
      </c>
      <c r="I13" s="66">
        <f t="shared" si="2"/>
        <v>6</v>
      </c>
      <c r="J13" s="65">
        <f>VLOOKUP($A13,'Return Data'!$B$7:$R$2843,8,0)</f>
        <v>5.4337999999999997</v>
      </c>
      <c r="K13" s="66">
        <f t="shared" si="3"/>
        <v>6</v>
      </c>
      <c r="L13" s="65">
        <f>VLOOKUP($A13,'Return Data'!$B$7:$R$2843,9,0)</f>
        <v>4.7988</v>
      </c>
      <c r="M13" s="66">
        <f t="shared" si="4"/>
        <v>4</v>
      </c>
      <c r="N13" s="65">
        <f>VLOOKUP($A13,'Return Data'!$B$7:$R$2843,10,0)</f>
        <v>4.4280999999999997</v>
      </c>
      <c r="O13" s="66">
        <f t="shared" si="5"/>
        <v>5</v>
      </c>
      <c r="P13" s="65">
        <f>VLOOKUP($A13,'Return Data'!$B$7:$R$2843,11,0)</f>
        <v>3.9302000000000001</v>
      </c>
      <c r="Q13" s="66">
        <f t="shared" si="6"/>
        <v>7</v>
      </c>
      <c r="R13" s="65">
        <f>VLOOKUP($A13,'Return Data'!$B$7:$R$2843,12,0)</f>
        <v>4.1630000000000003</v>
      </c>
      <c r="S13" s="66">
        <f t="shared" si="7"/>
        <v>6</v>
      </c>
      <c r="T13" s="65">
        <f>VLOOKUP($A13,'Return Data'!$B$7:$R$2843,13,0)</f>
        <v>5.7393000000000001</v>
      </c>
      <c r="U13" s="66">
        <f t="shared" si="8"/>
        <v>3</v>
      </c>
      <c r="V13" s="65">
        <f>VLOOKUP($A13,'Return Data'!$B$7:$R$2843,17,0)</f>
        <v>6.806</v>
      </c>
      <c r="W13" s="66">
        <f t="shared" si="10"/>
        <v>1</v>
      </c>
      <c r="X13" s="65">
        <f>VLOOKUP($A13,'Return Data'!$B$7:$R$2843,14,0)</f>
        <v>7.1970000000000001</v>
      </c>
      <c r="Y13" s="66">
        <f t="shared" si="11"/>
        <v>2</v>
      </c>
      <c r="Z13" s="65">
        <f>VLOOKUP($A13,'Return Data'!$B$7:$R$2843,16,0)</f>
        <v>7.8121</v>
      </c>
      <c r="AA13" s="67">
        <f t="shared" si="9"/>
        <v>6</v>
      </c>
    </row>
    <row r="14" spans="1:27" x14ac:dyDescent="0.3">
      <c r="A14" s="63" t="s">
        <v>1221</v>
      </c>
      <c r="B14" s="64">
        <f>VLOOKUP($A14,'Return Data'!$B$7:$R$2843,3,0)</f>
        <v>44315</v>
      </c>
      <c r="C14" s="65">
        <f>VLOOKUP($A14,'Return Data'!$B$7:$R$2843,4,0)</f>
        <v>296.26889999999997</v>
      </c>
      <c r="D14" s="65">
        <f>VLOOKUP($A14,'Return Data'!$B$7:$R$2843,5,0)</f>
        <v>6.5553999999999997</v>
      </c>
      <c r="E14" s="66">
        <f t="shared" si="0"/>
        <v>2</v>
      </c>
      <c r="F14" s="65">
        <f>VLOOKUP($A14,'Return Data'!$B$7:$R$2843,6,0)</f>
        <v>6.1055000000000001</v>
      </c>
      <c r="G14" s="66">
        <f t="shared" si="1"/>
        <v>8</v>
      </c>
      <c r="H14" s="65">
        <f>VLOOKUP($A14,'Return Data'!$B$7:$R$2843,7,0)</f>
        <v>5.3152999999999997</v>
      </c>
      <c r="I14" s="66">
        <f t="shared" si="2"/>
        <v>8</v>
      </c>
      <c r="J14" s="65">
        <f>VLOOKUP($A14,'Return Data'!$B$7:$R$2843,8,0)</f>
        <v>5.1193</v>
      </c>
      <c r="K14" s="66">
        <f t="shared" si="3"/>
        <v>9</v>
      </c>
      <c r="L14" s="65">
        <f>VLOOKUP($A14,'Return Data'!$B$7:$R$2843,9,0)</f>
        <v>4.3987999999999996</v>
      </c>
      <c r="M14" s="66">
        <f t="shared" si="4"/>
        <v>11</v>
      </c>
      <c r="N14" s="65">
        <f>VLOOKUP($A14,'Return Data'!$B$7:$R$2843,10,0)</f>
        <v>4.2624000000000004</v>
      </c>
      <c r="O14" s="66">
        <f t="shared" si="5"/>
        <v>11</v>
      </c>
      <c r="P14" s="65">
        <f>VLOOKUP($A14,'Return Data'!$B$7:$R$2843,11,0)</f>
        <v>3.8155000000000001</v>
      </c>
      <c r="Q14" s="66">
        <f t="shared" si="6"/>
        <v>10</v>
      </c>
      <c r="R14" s="65">
        <f>VLOOKUP($A14,'Return Data'!$B$7:$R$2843,12,0)</f>
        <v>4.0945</v>
      </c>
      <c r="S14" s="66">
        <f t="shared" si="7"/>
        <v>8</v>
      </c>
      <c r="T14" s="65">
        <f>VLOOKUP($A14,'Return Data'!$B$7:$R$2843,13,0)</f>
        <v>5.5343</v>
      </c>
      <c r="U14" s="66">
        <f t="shared" si="8"/>
        <v>4</v>
      </c>
      <c r="V14" s="65">
        <f>VLOOKUP($A14,'Return Data'!$B$7:$R$2843,17,0)</f>
        <v>6.4569000000000001</v>
      </c>
      <c r="W14" s="66">
        <f t="shared" si="10"/>
        <v>6</v>
      </c>
      <c r="X14" s="65">
        <f>VLOOKUP($A14,'Return Data'!$B$7:$R$2843,14,0)</f>
        <v>6.9996999999999998</v>
      </c>
      <c r="Y14" s="66">
        <f t="shared" si="11"/>
        <v>7</v>
      </c>
      <c r="Z14" s="65">
        <f>VLOOKUP($A14,'Return Data'!$B$7:$R$2843,16,0)</f>
        <v>7.7649999999999997</v>
      </c>
      <c r="AA14" s="67">
        <f t="shared" si="9"/>
        <v>9</v>
      </c>
    </row>
    <row r="15" spans="1:27" x14ac:dyDescent="0.3">
      <c r="A15" s="63" t="s">
        <v>1222</v>
      </c>
      <c r="B15" s="64">
        <f>VLOOKUP($A15,'Return Data'!$B$7:$R$2843,3,0)</f>
        <v>44315</v>
      </c>
      <c r="C15" s="65">
        <f>VLOOKUP($A15,'Return Data'!$B$7:$R$2843,4,0)</f>
        <v>33.761499999999998</v>
      </c>
      <c r="D15" s="65">
        <f>VLOOKUP($A15,'Return Data'!$B$7:$R$2843,5,0)</f>
        <v>4.7575000000000003</v>
      </c>
      <c r="E15" s="66">
        <f t="shared" si="0"/>
        <v>8</v>
      </c>
      <c r="F15" s="65">
        <f>VLOOKUP($A15,'Return Data'!$B$7:$R$2843,6,0)</f>
        <v>6.2375999999999996</v>
      </c>
      <c r="G15" s="66">
        <f t="shared" si="1"/>
        <v>5</v>
      </c>
      <c r="H15" s="65">
        <f>VLOOKUP($A15,'Return Data'!$B$7:$R$2843,7,0)</f>
        <v>5.3028000000000004</v>
      </c>
      <c r="I15" s="66">
        <f t="shared" si="2"/>
        <v>9</v>
      </c>
      <c r="J15" s="65">
        <f>VLOOKUP($A15,'Return Data'!$B$7:$R$2843,8,0)</f>
        <v>5.4013</v>
      </c>
      <c r="K15" s="66">
        <f t="shared" si="3"/>
        <v>7</v>
      </c>
      <c r="L15" s="65">
        <f>VLOOKUP($A15,'Return Data'!$B$7:$R$2843,9,0)</f>
        <v>4.4028999999999998</v>
      </c>
      <c r="M15" s="66">
        <f t="shared" si="4"/>
        <v>10</v>
      </c>
      <c r="N15" s="65">
        <f>VLOOKUP($A15,'Return Data'!$B$7:$R$2843,10,0)</f>
        <v>4.3243999999999998</v>
      </c>
      <c r="O15" s="66">
        <f t="shared" si="5"/>
        <v>9</v>
      </c>
      <c r="P15" s="65">
        <f>VLOOKUP($A15,'Return Data'!$B$7:$R$2843,11,0)</f>
        <v>3.7025000000000001</v>
      </c>
      <c r="Q15" s="66">
        <f t="shared" si="6"/>
        <v>13</v>
      </c>
      <c r="R15" s="65">
        <f>VLOOKUP($A15,'Return Data'!$B$7:$R$2843,12,0)</f>
        <v>3.7442000000000002</v>
      </c>
      <c r="S15" s="66">
        <f t="shared" si="7"/>
        <v>14</v>
      </c>
      <c r="T15" s="65">
        <f>VLOOKUP($A15,'Return Data'!$B$7:$R$2843,13,0)</f>
        <v>5.0082000000000004</v>
      </c>
      <c r="U15" s="66">
        <f t="shared" si="8"/>
        <v>12</v>
      </c>
      <c r="V15" s="65">
        <f>VLOOKUP($A15,'Return Data'!$B$7:$R$2843,17,0)</f>
        <v>5.9821999999999997</v>
      </c>
      <c r="W15" s="66">
        <f t="shared" si="10"/>
        <v>13</v>
      </c>
      <c r="X15" s="65">
        <f>VLOOKUP($A15,'Return Data'!$B$7:$R$2843,14,0)</f>
        <v>6.4695999999999998</v>
      </c>
      <c r="Y15" s="66">
        <f t="shared" si="11"/>
        <v>12</v>
      </c>
      <c r="Z15" s="65">
        <f>VLOOKUP($A15,'Return Data'!$B$7:$R$2843,16,0)</f>
        <v>7.7107000000000001</v>
      </c>
      <c r="AA15" s="67">
        <f t="shared" si="9"/>
        <v>11</v>
      </c>
    </row>
    <row r="16" spans="1:27" x14ac:dyDescent="0.3">
      <c r="A16" s="63" t="s">
        <v>1227</v>
      </c>
      <c r="B16" s="64">
        <f>VLOOKUP($A16,'Return Data'!$B$7:$R$2843,3,0)</f>
        <v>44315</v>
      </c>
      <c r="C16" s="65">
        <f>VLOOKUP($A16,'Return Data'!$B$7:$R$2843,4,0)</f>
        <v>2454.4942999999998</v>
      </c>
      <c r="D16" s="65">
        <f>VLOOKUP($A16,'Return Data'!$B$7:$R$2843,5,0)</f>
        <v>0.51160000000000005</v>
      </c>
      <c r="E16" s="66">
        <f t="shared" si="0"/>
        <v>17</v>
      </c>
      <c r="F16" s="65">
        <f>VLOOKUP($A16,'Return Data'!$B$7:$R$2843,6,0)</f>
        <v>7.0026999999999999</v>
      </c>
      <c r="G16" s="66">
        <f t="shared" si="1"/>
        <v>3</v>
      </c>
      <c r="H16" s="65">
        <f>VLOOKUP($A16,'Return Data'!$B$7:$R$2843,7,0)</f>
        <v>6.8452000000000002</v>
      </c>
      <c r="I16" s="66">
        <f t="shared" si="2"/>
        <v>2</v>
      </c>
      <c r="J16" s="65">
        <f>VLOOKUP($A16,'Return Data'!$B$7:$R$2843,8,0)</f>
        <v>6.5258000000000003</v>
      </c>
      <c r="K16" s="66">
        <f t="shared" si="3"/>
        <v>2</v>
      </c>
      <c r="L16" s="65">
        <f>VLOOKUP($A16,'Return Data'!$B$7:$R$2843,9,0)</f>
        <v>5.4217000000000004</v>
      </c>
      <c r="M16" s="66">
        <f t="shared" si="4"/>
        <v>3</v>
      </c>
      <c r="N16" s="65">
        <f>VLOOKUP($A16,'Return Data'!$B$7:$R$2843,10,0)</f>
        <v>4.8444000000000003</v>
      </c>
      <c r="O16" s="66">
        <f t="shared" si="5"/>
        <v>2</v>
      </c>
      <c r="P16" s="65">
        <f>VLOOKUP($A16,'Return Data'!$B$7:$R$2843,11,0)</f>
        <v>4.0522</v>
      </c>
      <c r="Q16" s="66">
        <f t="shared" si="6"/>
        <v>2</v>
      </c>
      <c r="R16" s="65">
        <f>VLOOKUP($A16,'Return Data'!$B$7:$R$2843,12,0)</f>
        <v>4.0297000000000001</v>
      </c>
      <c r="S16" s="66">
        <f t="shared" si="7"/>
        <v>9</v>
      </c>
      <c r="T16" s="65">
        <f>VLOOKUP($A16,'Return Data'!$B$7:$R$2843,13,0)</f>
        <v>5.4287000000000001</v>
      </c>
      <c r="U16" s="66">
        <f t="shared" si="8"/>
        <v>7</v>
      </c>
      <c r="V16" s="65">
        <f>VLOOKUP($A16,'Return Data'!$B$7:$R$2843,17,0)</f>
        <v>6.0286</v>
      </c>
      <c r="W16" s="66">
        <f t="shared" si="10"/>
        <v>12</v>
      </c>
      <c r="X16" s="65">
        <f>VLOOKUP($A16,'Return Data'!$B$7:$R$2843,14,0)</f>
        <v>6.6929999999999996</v>
      </c>
      <c r="Y16" s="66">
        <f t="shared" si="11"/>
        <v>11</v>
      </c>
      <c r="Z16" s="65">
        <f>VLOOKUP($A16,'Return Data'!$B$7:$R$2843,16,0)</f>
        <v>8.1973000000000003</v>
      </c>
      <c r="AA16" s="67">
        <f t="shared" si="9"/>
        <v>1</v>
      </c>
    </row>
    <row r="17" spans="1:27" x14ac:dyDescent="0.3">
      <c r="A17" s="63" t="s">
        <v>1231</v>
      </c>
      <c r="B17" s="64">
        <f>VLOOKUP($A17,'Return Data'!$B$7:$R$2843,3,0)</f>
        <v>44315</v>
      </c>
      <c r="C17" s="65">
        <f>VLOOKUP($A17,'Return Data'!$B$7:$R$2843,4,0)</f>
        <v>3494.9803000000002</v>
      </c>
      <c r="D17" s="65">
        <f>VLOOKUP($A17,'Return Data'!$B$7:$R$2843,5,0)</f>
        <v>4.9718</v>
      </c>
      <c r="E17" s="66">
        <f t="shared" si="0"/>
        <v>5</v>
      </c>
      <c r="F17" s="65">
        <f>VLOOKUP($A17,'Return Data'!$B$7:$R$2843,6,0)</f>
        <v>5.1173999999999999</v>
      </c>
      <c r="G17" s="66">
        <f t="shared" si="1"/>
        <v>12</v>
      </c>
      <c r="H17" s="65">
        <f>VLOOKUP($A17,'Return Data'!$B$7:$R$2843,7,0)</f>
        <v>4.8833000000000002</v>
      </c>
      <c r="I17" s="66">
        <f t="shared" si="2"/>
        <v>10</v>
      </c>
      <c r="J17" s="65">
        <f>VLOOKUP($A17,'Return Data'!$B$7:$R$2843,8,0)</f>
        <v>4.7626999999999997</v>
      </c>
      <c r="K17" s="66">
        <f t="shared" si="3"/>
        <v>13</v>
      </c>
      <c r="L17" s="65">
        <f>VLOOKUP($A17,'Return Data'!$B$7:$R$2843,9,0)</f>
        <v>4.2412999999999998</v>
      </c>
      <c r="M17" s="66">
        <f t="shared" si="4"/>
        <v>13</v>
      </c>
      <c r="N17" s="65">
        <f>VLOOKUP($A17,'Return Data'!$B$7:$R$2843,10,0)</f>
        <v>4.2367999999999997</v>
      </c>
      <c r="O17" s="66">
        <f t="shared" si="5"/>
        <v>12</v>
      </c>
      <c r="P17" s="65">
        <f>VLOOKUP($A17,'Return Data'!$B$7:$R$2843,11,0)</f>
        <v>3.7698</v>
      </c>
      <c r="Q17" s="66">
        <f t="shared" si="6"/>
        <v>11</v>
      </c>
      <c r="R17" s="65">
        <f>VLOOKUP($A17,'Return Data'!$B$7:$R$2843,12,0)</f>
        <v>3.9914000000000001</v>
      </c>
      <c r="S17" s="66">
        <f t="shared" si="7"/>
        <v>10</v>
      </c>
      <c r="T17" s="65">
        <f>VLOOKUP($A17,'Return Data'!$B$7:$R$2843,13,0)</f>
        <v>4.8575999999999997</v>
      </c>
      <c r="U17" s="66">
        <f t="shared" si="8"/>
        <v>13</v>
      </c>
      <c r="V17" s="65">
        <f>VLOOKUP($A17,'Return Data'!$B$7:$R$2843,17,0)</f>
        <v>6.1387</v>
      </c>
      <c r="W17" s="66">
        <f t="shared" si="10"/>
        <v>11</v>
      </c>
      <c r="X17" s="65">
        <f>VLOOKUP($A17,'Return Data'!$B$7:$R$2843,14,0)</f>
        <v>6.8140000000000001</v>
      </c>
      <c r="Y17" s="66">
        <f t="shared" si="11"/>
        <v>10</v>
      </c>
      <c r="Z17" s="65">
        <f>VLOOKUP($A17,'Return Data'!$B$7:$R$2843,16,0)</f>
        <v>7.7149999999999999</v>
      </c>
      <c r="AA17" s="67">
        <f t="shared" si="9"/>
        <v>10</v>
      </c>
    </row>
    <row r="18" spans="1:27" x14ac:dyDescent="0.3">
      <c r="A18" s="63" t="s">
        <v>1232</v>
      </c>
      <c r="B18" s="64">
        <f>VLOOKUP($A18,'Return Data'!$B$7:$R$2843,3,0)</f>
        <v>44315</v>
      </c>
      <c r="C18" s="65">
        <f>VLOOKUP($A18,'Return Data'!$B$7:$R$2843,4,0)</f>
        <v>32.271486425678702</v>
      </c>
      <c r="D18" s="65">
        <f>VLOOKUP($A18,'Return Data'!$B$7:$R$2843,5,0)</f>
        <v>3.7326000000000001</v>
      </c>
      <c r="E18" s="66">
        <f t="shared" si="0"/>
        <v>11</v>
      </c>
      <c r="F18" s="65">
        <f>VLOOKUP($A18,'Return Data'!$B$7:$R$2843,6,0)</f>
        <v>3.6202000000000001</v>
      </c>
      <c r="G18" s="66">
        <f t="shared" si="1"/>
        <v>15</v>
      </c>
      <c r="H18" s="65">
        <f>VLOOKUP($A18,'Return Data'!$B$7:$R$2843,7,0)</f>
        <v>3.6377999999999999</v>
      </c>
      <c r="I18" s="66">
        <f t="shared" si="2"/>
        <v>15</v>
      </c>
      <c r="J18" s="65">
        <f>VLOOKUP($A18,'Return Data'!$B$7:$R$2843,8,0)</f>
        <v>3.5310000000000001</v>
      </c>
      <c r="K18" s="66">
        <f t="shared" si="3"/>
        <v>16</v>
      </c>
      <c r="L18" s="65">
        <f>VLOOKUP($A18,'Return Data'!$B$7:$R$2843,9,0)</f>
        <v>3.4186999999999999</v>
      </c>
      <c r="M18" s="66">
        <f t="shared" si="4"/>
        <v>16</v>
      </c>
      <c r="N18" s="65">
        <f>VLOOKUP($A18,'Return Data'!$B$7:$R$2843,10,0)</f>
        <v>3.3717000000000001</v>
      </c>
      <c r="O18" s="66">
        <f t="shared" si="5"/>
        <v>16</v>
      </c>
      <c r="P18" s="65">
        <f>VLOOKUP($A18,'Return Data'!$B$7:$R$2843,11,0)</f>
        <v>3.2835999999999999</v>
      </c>
      <c r="Q18" s="66">
        <f t="shared" si="6"/>
        <v>16</v>
      </c>
      <c r="R18" s="65">
        <f>VLOOKUP($A18,'Return Data'!$B$7:$R$2843,12,0)</f>
        <v>3.4906999999999999</v>
      </c>
      <c r="S18" s="66">
        <f t="shared" si="7"/>
        <v>16</v>
      </c>
      <c r="T18" s="65">
        <f>VLOOKUP($A18,'Return Data'!$B$7:$R$2843,13,0)</f>
        <v>4.6245000000000003</v>
      </c>
      <c r="U18" s="66">
        <f t="shared" si="8"/>
        <v>14</v>
      </c>
      <c r="V18" s="65">
        <f>VLOOKUP($A18,'Return Data'!$B$7:$R$2843,17,0)</f>
        <v>6.4257</v>
      </c>
      <c r="W18" s="66">
        <f t="shared" si="10"/>
        <v>7</v>
      </c>
      <c r="X18" s="65">
        <f>VLOOKUP($A18,'Return Data'!$B$7:$R$2843,14,0)</f>
        <v>6.9854000000000003</v>
      </c>
      <c r="Y18" s="66">
        <f t="shared" si="11"/>
        <v>8</v>
      </c>
      <c r="Z18" s="65">
        <f>VLOOKUP($A18,'Return Data'!$B$7:$R$2843,16,0)</f>
        <v>8.1199999999999992</v>
      </c>
      <c r="AA18" s="67">
        <f t="shared" si="9"/>
        <v>3</v>
      </c>
    </row>
    <row r="19" spans="1:27" x14ac:dyDescent="0.3">
      <c r="A19" s="63" t="s">
        <v>1235</v>
      </c>
      <c r="B19" s="64">
        <f>VLOOKUP($A19,'Return Data'!$B$7:$R$2843,3,0)</f>
        <v>44315</v>
      </c>
      <c r="C19" s="65">
        <f>VLOOKUP($A19,'Return Data'!$B$7:$R$2843,4,0)</f>
        <v>3231.1406000000002</v>
      </c>
      <c r="D19" s="65">
        <f>VLOOKUP($A19,'Return Data'!$B$7:$R$2843,5,0)</f>
        <v>4.1021999999999998</v>
      </c>
      <c r="E19" s="66">
        <f t="shared" si="0"/>
        <v>9</v>
      </c>
      <c r="F19" s="65">
        <f>VLOOKUP($A19,'Return Data'!$B$7:$R$2843,6,0)</f>
        <v>5.2244999999999999</v>
      </c>
      <c r="G19" s="66">
        <f t="shared" si="1"/>
        <v>10</v>
      </c>
      <c r="H19" s="65">
        <f>VLOOKUP($A19,'Return Data'!$B$7:$R$2843,7,0)</f>
        <v>4.6087999999999996</v>
      </c>
      <c r="I19" s="66">
        <f t="shared" si="2"/>
        <v>13</v>
      </c>
      <c r="J19" s="65">
        <f>VLOOKUP($A19,'Return Data'!$B$7:$R$2843,8,0)</f>
        <v>4.9541000000000004</v>
      </c>
      <c r="K19" s="66">
        <f t="shared" si="3"/>
        <v>11</v>
      </c>
      <c r="L19" s="65">
        <f>VLOOKUP($A19,'Return Data'!$B$7:$R$2843,9,0)</f>
        <v>4.2907999999999999</v>
      </c>
      <c r="M19" s="66">
        <f t="shared" si="4"/>
        <v>12</v>
      </c>
      <c r="N19" s="65">
        <f>VLOOKUP($A19,'Return Data'!$B$7:$R$2843,10,0)</f>
        <v>4.3685999999999998</v>
      </c>
      <c r="O19" s="66">
        <f t="shared" si="5"/>
        <v>7</v>
      </c>
      <c r="P19" s="65">
        <f>VLOOKUP($A19,'Return Data'!$B$7:$R$2843,11,0)</f>
        <v>3.9573999999999998</v>
      </c>
      <c r="Q19" s="66">
        <f t="shared" si="6"/>
        <v>5</v>
      </c>
      <c r="R19" s="65">
        <f>VLOOKUP($A19,'Return Data'!$B$7:$R$2843,12,0)</f>
        <v>4.1673999999999998</v>
      </c>
      <c r="S19" s="66">
        <f t="shared" si="7"/>
        <v>5</v>
      </c>
      <c r="T19" s="65">
        <f>VLOOKUP($A19,'Return Data'!$B$7:$R$2843,13,0)</f>
        <v>5.2229000000000001</v>
      </c>
      <c r="U19" s="66">
        <f t="shared" si="8"/>
        <v>10</v>
      </c>
      <c r="V19" s="65">
        <f>VLOOKUP($A19,'Return Data'!$B$7:$R$2843,17,0)</f>
        <v>6.4028</v>
      </c>
      <c r="W19" s="66">
        <f t="shared" si="10"/>
        <v>8</v>
      </c>
      <c r="X19" s="65">
        <f>VLOOKUP($A19,'Return Data'!$B$7:$R$2843,14,0)</f>
        <v>7.0686</v>
      </c>
      <c r="Y19" s="66">
        <f t="shared" si="11"/>
        <v>5</v>
      </c>
      <c r="Z19" s="65">
        <f>VLOOKUP($A19,'Return Data'!$B$7:$R$2843,16,0)</f>
        <v>7.7873000000000001</v>
      </c>
      <c r="AA19" s="67">
        <f t="shared" si="9"/>
        <v>8</v>
      </c>
    </row>
    <row r="20" spans="1:27" x14ac:dyDescent="0.3">
      <c r="A20" s="63" t="s">
        <v>1236</v>
      </c>
      <c r="B20" s="64">
        <f>VLOOKUP($A20,'Return Data'!$B$7:$R$2843,3,0)</f>
        <v>44315</v>
      </c>
      <c r="C20" s="65">
        <f>VLOOKUP($A20,'Return Data'!$B$7:$R$2843,4,0)</f>
        <v>1055.9204</v>
      </c>
      <c r="D20" s="65">
        <f>VLOOKUP($A20,'Return Data'!$B$7:$R$2843,5,0)</f>
        <v>5.5176999999999996</v>
      </c>
      <c r="E20" s="66">
        <f t="shared" si="0"/>
        <v>4</v>
      </c>
      <c r="F20" s="65">
        <f>VLOOKUP($A20,'Return Data'!$B$7:$R$2843,6,0)</f>
        <v>4.3731</v>
      </c>
      <c r="G20" s="66">
        <f t="shared" si="1"/>
        <v>14</v>
      </c>
      <c r="H20" s="65">
        <f>VLOOKUP($A20,'Return Data'!$B$7:$R$2843,7,0)</f>
        <v>3.9649000000000001</v>
      </c>
      <c r="I20" s="66">
        <f t="shared" si="2"/>
        <v>14</v>
      </c>
      <c r="J20" s="65">
        <f>VLOOKUP($A20,'Return Data'!$B$7:$R$2843,8,0)</f>
        <v>3.9933999999999998</v>
      </c>
      <c r="K20" s="66">
        <f t="shared" si="3"/>
        <v>14</v>
      </c>
      <c r="L20" s="65">
        <f>VLOOKUP($A20,'Return Data'!$B$7:$R$2843,9,0)</f>
        <v>3.653</v>
      </c>
      <c r="M20" s="66">
        <f t="shared" si="4"/>
        <v>15</v>
      </c>
      <c r="N20" s="65">
        <f>VLOOKUP($A20,'Return Data'!$B$7:$R$2843,10,0)</f>
        <v>3.8824999999999998</v>
      </c>
      <c r="O20" s="66">
        <f t="shared" si="5"/>
        <v>14</v>
      </c>
      <c r="P20" s="65">
        <f>VLOOKUP($A20,'Return Data'!$B$7:$R$2843,11,0)</f>
        <v>3.6128</v>
      </c>
      <c r="Q20" s="66">
        <f t="shared" si="6"/>
        <v>14</v>
      </c>
      <c r="R20" s="65">
        <f>VLOOKUP($A20,'Return Data'!$B$7:$R$2843,12,0)</f>
        <v>3.7881</v>
      </c>
      <c r="S20" s="66">
        <f t="shared" si="7"/>
        <v>13</v>
      </c>
      <c r="T20" s="65"/>
      <c r="U20" s="66"/>
      <c r="V20" s="65"/>
      <c r="W20" s="66"/>
      <c r="X20" s="65"/>
      <c r="Y20" s="66"/>
      <c r="Z20" s="65">
        <f>VLOOKUP($A20,'Return Data'!$B$7:$R$2843,16,0)</f>
        <v>4.8541999999999996</v>
      </c>
      <c r="AA20" s="67">
        <f t="shared" si="9"/>
        <v>17</v>
      </c>
    </row>
    <row r="21" spans="1:27" x14ac:dyDescent="0.3">
      <c r="A21" s="63" t="s">
        <v>1240</v>
      </c>
      <c r="B21" s="64">
        <f>VLOOKUP($A21,'Return Data'!$B$7:$R$2843,3,0)</f>
        <v>44315</v>
      </c>
      <c r="C21" s="65">
        <f>VLOOKUP($A21,'Return Data'!$B$7:$R$2843,4,0)</f>
        <v>34.314300000000003</v>
      </c>
      <c r="D21" s="65">
        <f>VLOOKUP($A21,'Return Data'!$B$7:$R$2843,5,0)</f>
        <v>6.5960999999999999</v>
      </c>
      <c r="E21" s="66">
        <f t="shared" si="0"/>
        <v>1</v>
      </c>
      <c r="F21" s="65">
        <f>VLOOKUP($A21,'Return Data'!$B$7:$R$2843,6,0)</f>
        <v>5.9950999999999999</v>
      </c>
      <c r="G21" s="66">
        <f t="shared" si="1"/>
        <v>9</v>
      </c>
      <c r="H21" s="65">
        <f>VLOOKUP($A21,'Return Data'!$B$7:$R$2843,7,0)</f>
        <v>5.4610000000000003</v>
      </c>
      <c r="I21" s="66">
        <f t="shared" si="2"/>
        <v>7</v>
      </c>
      <c r="J21" s="65">
        <f>VLOOKUP($A21,'Return Data'!$B$7:$R$2843,8,0)</f>
        <v>5.3369999999999997</v>
      </c>
      <c r="K21" s="66">
        <f t="shared" si="3"/>
        <v>8</v>
      </c>
      <c r="L21" s="65">
        <f>VLOOKUP($A21,'Return Data'!$B$7:$R$2843,9,0)</f>
        <v>4.5461</v>
      </c>
      <c r="M21" s="66">
        <f t="shared" si="4"/>
        <v>8</v>
      </c>
      <c r="N21" s="65">
        <f>VLOOKUP($A21,'Return Data'!$B$7:$R$2843,10,0)</f>
        <v>4.3590999999999998</v>
      </c>
      <c r="O21" s="66">
        <f t="shared" si="5"/>
        <v>8</v>
      </c>
      <c r="P21" s="65">
        <f>VLOOKUP($A21,'Return Data'!$B$7:$R$2843,11,0)</f>
        <v>3.9367000000000001</v>
      </c>
      <c r="Q21" s="66">
        <f t="shared" si="6"/>
        <v>6</v>
      </c>
      <c r="R21" s="65">
        <f>VLOOKUP($A21,'Return Data'!$B$7:$R$2843,12,0)</f>
        <v>4.2614999999999998</v>
      </c>
      <c r="S21" s="66">
        <f t="shared" si="7"/>
        <v>3</v>
      </c>
      <c r="T21" s="65">
        <f>VLOOKUP($A21,'Return Data'!$B$7:$R$2843,13,0)</f>
        <v>5.4866999999999999</v>
      </c>
      <c r="U21" s="66">
        <f>RANK(T21,T$8:T$24,0)</f>
        <v>5</v>
      </c>
      <c r="V21" s="65">
        <f>VLOOKUP($A21,'Return Data'!$B$7:$R$2843,17,0)</f>
        <v>6.5971000000000002</v>
      </c>
      <c r="W21" s="66">
        <f>RANK(V21,V$8:V$24,0)</f>
        <v>4</v>
      </c>
      <c r="X21" s="65">
        <f>VLOOKUP($A21,'Return Data'!$B$7:$R$2843,14,0)</f>
        <v>7.1143999999999998</v>
      </c>
      <c r="Y21" s="66">
        <f>RANK(X21,X$8:X$24,0)</f>
        <v>4</v>
      </c>
      <c r="Z21" s="65">
        <f>VLOOKUP($A21,'Return Data'!$B$7:$R$2843,16,0)</f>
        <v>8.1521000000000008</v>
      </c>
      <c r="AA21" s="67">
        <f t="shared" si="9"/>
        <v>2</v>
      </c>
    </row>
    <row r="22" spans="1:27" x14ac:dyDescent="0.3">
      <c r="A22" s="63" t="s">
        <v>1242</v>
      </c>
      <c r="B22" s="64">
        <f>VLOOKUP($A22,'Return Data'!$B$7:$R$2843,3,0)</f>
        <v>44315</v>
      </c>
      <c r="C22" s="65">
        <f>VLOOKUP($A22,'Return Data'!$B$7:$R$2843,4,0)</f>
        <v>11.744899999999999</v>
      </c>
      <c r="D22" s="65">
        <f>VLOOKUP($A22,'Return Data'!$B$7:$R$2843,5,0)</f>
        <v>1.8647</v>
      </c>
      <c r="E22" s="66">
        <f t="shared" si="0"/>
        <v>16</v>
      </c>
      <c r="F22" s="65">
        <f>VLOOKUP($A22,'Return Data'!$B$7:$R$2843,6,0)</f>
        <v>3.1084999999999998</v>
      </c>
      <c r="G22" s="66">
        <f t="shared" si="1"/>
        <v>16</v>
      </c>
      <c r="H22" s="65">
        <f>VLOOKUP($A22,'Return Data'!$B$7:$R$2843,7,0)</f>
        <v>3.5097</v>
      </c>
      <c r="I22" s="66">
        <f t="shared" si="2"/>
        <v>16</v>
      </c>
      <c r="J22" s="65">
        <f>VLOOKUP($A22,'Return Data'!$B$7:$R$2843,8,0)</f>
        <v>3.6678000000000002</v>
      </c>
      <c r="K22" s="66">
        <f t="shared" si="3"/>
        <v>15</v>
      </c>
      <c r="L22" s="65">
        <f>VLOOKUP($A22,'Return Data'!$B$7:$R$2843,9,0)</f>
        <v>3.7515000000000001</v>
      </c>
      <c r="M22" s="66">
        <f t="shared" si="4"/>
        <v>14</v>
      </c>
      <c r="N22" s="65">
        <f>VLOOKUP($A22,'Return Data'!$B$7:$R$2843,10,0)</f>
        <v>3.6092</v>
      </c>
      <c r="O22" s="66">
        <f t="shared" si="5"/>
        <v>15</v>
      </c>
      <c r="P22" s="65">
        <f>VLOOKUP($A22,'Return Data'!$B$7:$R$2843,11,0)</f>
        <v>3.4796</v>
      </c>
      <c r="Q22" s="66">
        <f t="shared" si="6"/>
        <v>15</v>
      </c>
      <c r="R22" s="65">
        <f>VLOOKUP($A22,'Return Data'!$B$7:$R$2843,12,0)</f>
        <v>3.5958000000000001</v>
      </c>
      <c r="S22" s="66">
        <f t="shared" si="7"/>
        <v>15</v>
      </c>
      <c r="T22" s="65">
        <f>VLOOKUP($A22,'Return Data'!$B$7:$R$2843,13,0)</f>
        <v>4.3101000000000003</v>
      </c>
      <c r="U22" s="66">
        <f>RANK(T22,T$8:T$24,0)</f>
        <v>15</v>
      </c>
      <c r="V22" s="65">
        <f>VLOOKUP($A22,'Return Data'!$B$7:$R$2843,17,0)</f>
        <v>5.8400999999999996</v>
      </c>
      <c r="W22" s="66">
        <f>RANK(V22,V$8:V$24,0)</f>
        <v>14</v>
      </c>
      <c r="X22" s="65"/>
      <c r="Y22" s="66"/>
      <c r="Z22" s="65">
        <f>VLOOKUP($A22,'Return Data'!$B$7:$R$2843,16,0)</f>
        <v>6.4020999999999999</v>
      </c>
      <c r="AA22" s="67">
        <f t="shared" si="9"/>
        <v>14</v>
      </c>
    </row>
    <row r="23" spans="1:27" x14ac:dyDescent="0.3">
      <c r="A23" s="63" t="s">
        <v>1244</v>
      </c>
      <c r="B23" s="64">
        <f>VLOOKUP($A23,'Return Data'!$B$7:$R$2843,3,0)</f>
        <v>44315</v>
      </c>
      <c r="C23" s="65">
        <f>VLOOKUP($A23,'Return Data'!$B$7:$R$2843,4,0)</f>
        <v>3684.7231000000002</v>
      </c>
      <c r="D23" s="65">
        <f>VLOOKUP($A23,'Return Data'!$B$7:$R$2843,5,0)</f>
        <v>4.1005000000000003</v>
      </c>
      <c r="E23" s="66">
        <f t="shared" si="0"/>
        <v>10</v>
      </c>
      <c r="F23" s="65">
        <f>VLOOKUP($A23,'Return Data'!$B$7:$R$2843,6,0)</f>
        <v>7.0652999999999997</v>
      </c>
      <c r="G23" s="66">
        <f t="shared" si="1"/>
        <v>2</v>
      </c>
      <c r="H23" s="65">
        <f>VLOOKUP($A23,'Return Data'!$B$7:$R$2843,7,0)</f>
        <v>6.2561999999999998</v>
      </c>
      <c r="I23" s="66">
        <f t="shared" si="2"/>
        <v>3</v>
      </c>
      <c r="J23" s="65">
        <f>VLOOKUP($A23,'Return Data'!$B$7:$R$2843,8,0)</f>
        <v>6.1097000000000001</v>
      </c>
      <c r="K23" s="66">
        <f t="shared" si="3"/>
        <v>3</v>
      </c>
      <c r="L23" s="65">
        <f>VLOOKUP($A23,'Return Data'!$B$7:$R$2843,9,0)</f>
        <v>5.7209000000000003</v>
      </c>
      <c r="M23" s="66">
        <f t="shared" si="4"/>
        <v>2</v>
      </c>
      <c r="N23" s="65">
        <f>VLOOKUP($A23,'Return Data'!$B$7:$R$2843,10,0)</f>
        <v>4.8897000000000004</v>
      </c>
      <c r="O23" s="66">
        <f t="shared" si="5"/>
        <v>1</v>
      </c>
      <c r="P23" s="65">
        <f>VLOOKUP($A23,'Return Data'!$B$7:$R$2843,11,0)</f>
        <v>4.2504999999999997</v>
      </c>
      <c r="Q23" s="66">
        <f t="shared" si="6"/>
        <v>1</v>
      </c>
      <c r="R23" s="65">
        <f>VLOOKUP($A23,'Return Data'!$B$7:$R$2843,12,0)</f>
        <v>4.4969999999999999</v>
      </c>
      <c r="S23" s="66">
        <f t="shared" si="7"/>
        <v>1</v>
      </c>
      <c r="T23" s="65">
        <f>VLOOKUP($A23,'Return Data'!$B$7:$R$2843,13,0)</f>
        <v>5.8375000000000004</v>
      </c>
      <c r="U23" s="66">
        <f>RANK(T23,T$8:T$24,0)</f>
        <v>1</v>
      </c>
      <c r="V23" s="65">
        <f>VLOOKUP($A23,'Return Data'!$B$7:$R$2843,17,0)</f>
        <v>6.6403999999999996</v>
      </c>
      <c r="W23" s="66">
        <f>RANK(V23,V$8:V$24,0)</f>
        <v>3</v>
      </c>
      <c r="X23" s="65">
        <f>VLOOKUP($A23,'Return Data'!$B$7:$R$2843,14,0)</f>
        <v>4.5785</v>
      </c>
      <c r="Y23" s="66">
        <f>RANK(X23,X$8:X$24,0)</f>
        <v>13</v>
      </c>
      <c r="Z23" s="65">
        <f>VLOOKUP($A23,'Return Data'!$B$7:$R$2843,16,0)</f>
        <v>6.8554000000000004</v>
      </c>
      <c r="AA23" s="67">
        <f t="shared" si="9"/>
        <v>13</v>
      </c>
    </row>
    <row r="24" spans="1:27" x14ac:dyDescent="0.3">
      <c r="A24" s="63" t="s">
        <v>1246</v>
      </c>
      <c r="B24" s="64">
        <f>VLOOKUP($A24,'Return Data'!$B$7:$R$2843,3,0)</f>
        <v>44315</v>
      </c>
      <c r="C24" s="65">
        <f>VLOOKUP($A24,'Return Data'!$B$7:$R$2843,4,0)</f>
        <v>2402.8917000000001</v>
      </c>
      <c r="D24" s="65">
        <f>VLOOKUP($A24,'Return Data'!$B$7:$R$2843,5,0)</f>
        <v>4.8402000000000003</v>
      </c>
      <c r="E24" s="66">
        <f t="shared" si="0"/>
        <v>7</v>
      </c>
      <c r="F24" s="65">
        <f>VLOOKUP($A24,'Return Data'!$B$7:$R$2843,6,0)</f>
        <v>5.1064999999999996</v>
      </c>
      <c r="G24" s="66">
        <f t="shared" si="1"/>
        <v>13</v>
      </c>
      <c r="H24" s="65">
        <f>VLOOKUP($A24,'Return Data'!$B$7:$R$2843,7,0)</f>
        <v>4.7838000000000003</v>
      </c>
      <c r="I24" s="66">
        <f t="shared" si="2"/>
        <v>12</v>
      </c>
      <c r="J24" s="65">
        <f>VLOOKUP($A24,'Return Data'!$B$7:$R$2843,8,0)</f>
        <v>4.9459999999999997</v>
      </c>
      <c r="K24" s="66">
        <f t="shared" si="3"/>
        <v>12</v>
      </c>
      <c r="L24" s="65">
        <f>VLOOKUP($A24,'Return Data'!$B$7:$R$2843,9,0)</f>
        <v>4.4320000000000004</v>
      </c>
      <c r="M24" s="66">
        <f t="shared" si="4"/>
        <v>9</v>
      </c>
      <c r="N24" s="65">
        <f>VLOOKUP($A24,'Return Data'!$B$7:$R$2843,10,0)</f>
        <v>4.3064</v>
      </c>
      <c r="O24" s="66">
        <f t="shared" si="5"/>
        <v>10</v>
      </c>
      <c r="P24" s="65">
        <f>VLOOKUP($A24,'Return Data'!$B$7:$R$2843,11,0)</f>
        <v>3.8673000000000002</v>
      </c>
      <c r="Q24" s="66">
        <f t="shared" si="6"/>
        <v>9</v>
      </c>
      <c r="R24" s="65">
        <f>VLOOKUP($A24,'Return Data'!$B$7:$R$2843,12,0)</f>
        <v>4.1332000000000004</v>
      </c>
      <c r="S24" s="66">
        <f t="shared" si="7"/>
        <v>7</v>
      </c>
      <c r="T24" s="65">
        <f>VLOOKUP($A24,'Return Data'!$B$7:$R$2843,13,0)</f>
        <v>5.3832000000000004</v>
      </c>
      <c r="U24" s="66">
        <f>RANK(T24,T$8:T$24,0)</f>
        <v>9</v>
      </c>
      <c r="V24" s="65">
        <f>VLOOKUP($A24,'Return Data'!$B$7:$R$2843,17,0)</f>
        <v>6.3705999999999996</v>
      </c>
      <c r="W24" s="66">
        <f>RANK(V24,V$8:V$24,0)</f>
        <v>10</v>
      </c>
      <c r="X24" s="65">
        <f>VLOOKUP($A24,'Return Data'!$B$7:$R$2843,14,0)</f>
        <v>7.0117000000000003</v>
      </c>
      <c r="Y24" s="66">
        <f>RANK(X24,X$8:X$24,0)</f>
        <v>6</v>
      </c>
      <c r="Z24" s="65">
        <f>VLOOKUP($A24,'Return Data'!$B$7:$R$2843,16,0)</f>
        <v>7.7885999999999997</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4.1841823529411757</v>
      </c>
      <c r="E26" s="74"/>
      <c r="F26" s="75">
        <f>AVERAGE(F8:F24)</f>
        <v>5.5268705882352931</v>
      </c>
      <c r="G26" s="74"/>
      <c r="H26" s="75">
        <f>AVERAGE(H8:H24)</f>
        <v>5.0820529411764701</v>
      </c>
      <c r="I26" s="74"/>
      <c r="J26" s="75">
        <f>AVERAGE(J8:J24)</f>
        <v>5.0556941176470582</v>
      </c>
      <c r="K26" s="74"/>
      <c r="L26" s="75">
        <f>AVERAGE(L8:L24)</f>
        <v>4.4726058823529424</v>
      </c>
      <c r="M26" s="74"/>
      <c r="N26" s="75">
        <f>AVERAGE(N8:N24)</f>
        <v>4.2135705882352932</v>
      </c>
      <c r="O26" s="74"/>
      <c r="P26" s="75">
        <f>AVERAGE(P8:P24)</f>
        <v>3.7749823529411763</v>
      </c>
      <c r="Q26" s="74"/>
      <c r="R26" s="75">
        <f>AVERAGE(R8:R24)</f>
        <v>3.9620705882352931</v>
      </c>
      <c r="S26" s="74"/>
      <c r="T26" s="75">
        <f>AVERAGE(T8:T24)</f>
        <v>5.1576312500000014</v>
      </c>
      <c r="U26" s="74"/>
      <c r="V26" s="75">
        <f>AVERAGE(V8:V24)</f>
        <v>6.3871714285714285</v>
      </c>
      <c r="W26" s="74"/>
      <c r="X26" s="75">
        <f>AVERAGE(X8:X24)</f>
        <v>6.7934230769230775</v>
      </c>
      <c r="Y26" s="74"/>
      <c r="Z26" s="75">
        <f>AVERAGE(Z8:Z24)</f>
        <v>7.2846882352941194</v>
      </c>
      <c r="AA26" s="76"/>
    </row>
    <row r="27" spans="1:27" x14ac:dyDescent="0.3">
      <c r="A27" s="73" t="s">
        <v>28</v>
      </c>
      <c r="B27" s="74"/>
      <c r="C27" s="74"/>
      <c r="D27" s="75">
        <f>MIN(D8:D24)</f>
        <v>0.51160000000000005</v>
      </c>
      <c r="E27" s="74"/>
      <c r="F27" s="75">
        <f>MIN(F8:F24)</f>
        <v>2.8849</v>
      </c>
      <c r="G27" s="74"/>
      <c r="H27" s="75">
        <f>MIN(H8:H24)</f>
        <v>2.5969000000000002</v>
      </c>
      <c r="I27" s="74"/>
      <c r="J27" s="75">
        <f>MIN(J8:J24)</f>
        <v>2.8721000000000001</v>
      </c>
      <c r="K27" s="74"/>
      <c r="L27" s="75">
        <f>MIN(L8:L24)</f>
        <v>2.9077999999999999</v>
      </c>
      <c r="M27" s="74"/>
      <c r="N27" s="75">
        <f>MIN(N8:N24)</f>
        <v>2.9548000000000001</v>
      </c>
      <c r="O27" s="74"/>
      <c r="P27" s="75">
        <f>MIN(P8:P24)</f>
        <v>2.9253</v>
      </c>
      <c r="Q27" s="74"/>
      <c r="R27" s="75">
        <f>MIN(R8:R24)</f>
        <v>3.1587999999999998</v>
      </c>
      <c r="S27" s="74"/>
      <c r="T27" s="75">
        <f>MIN(T8:T24)</f>
        <v>3.2414000000000001</v>
      </c>
      <c r="U27" s="74"/>
      <c r="V27" s="75">
        <f>MIN(V8:V24)</f>
        <v>5.8400999999999996</v>
      </c>
      <c r="W27" s="74"/>
      <c r="X27" s="75">
        <f>MIN(X8:X24)</f>
        <v>4.5785</v>
      </c>
      <c r="Y27" s="74"/>
      <c r="Z27" s="75">
        <f>MIN(Z8:Z24)</f>
        <v>4.8541999999999996</v>
      </c>
      <c r="AA27" s="76"/>
    </row>
    <row r="28" spans="1:27" ht="15" thickBot="1" x14ac:dyDescent="0.35">
      <c r="A28" s="77" t="s">
        <v>29</v>
      </c>
      <c r="B28" s="78"/>
      <c r="C28" s="78"/>
      <c r="D28" s="79">
        <f>MAX(D8:D24)</f>
        <v>6.5960999999999999</v>
      </c>
      <c r="E28" s="78"/>
      <c r="F28" s="79">
        <f>MAX(F8:F24)</f>
        <v>7.8895999999999997</v>
      </c>
      <c r="G28" s="78"/>
      <c r="H28" s="79">
        <f>MAX(H8:H24)</f>
        <v>7.2615999999999996</v>
      </c>
      <c r="I28" s="78"/>
      <c r="J28" s="79">
        <f>MAX(J8:J24)</f>
        <v>7.1043000000000003</v>
      </c>
      <c r="K28" s="78"/>
      <c r="L28" s="79">
        <f>MAX(L8:L24)</f>
        <v>5.9871999999999996</v>
      </c>
      <c r="M28" s="78"/>
      <c r="N28" s="79">
        <f>MAX(N8:N24)</f>
        <v>4.8897000000000004</v>
      </c>
      <c r="O28" s="78"/>
      <c r="P28" s="79">
        <f>MAX(P8:P24)</f>
        <v>4.2504999999999997</v>
      </c>
      <c r="Q28" s="78"/>
      <c r="R28" s="79">
        <f>MAX(R8:R24)</f>
        <v>4.4969999999999999</v>
      </c>
      <c r="S28" s="78"/>
      <c r="T28" s="79">
        <f>MAX(T8:T24)</f>
        <v>5.8375000000000004</v>
      </c>
      <c r="U28" s="78"/>
      <c r="V28" s="79">
        <f>MAX(V8:V24)</f>
        <v>6.806</v>
      </c>
      <c r="W28" s="78"/>
      <c r="X28" s="79">
        <f>MAX(X8:X24)</f>
        <v>7.2948000000000004</v>
      </c>
      <c r="Y28" s="78"/>
      <c r="Z28" s="79">
        <f>MAX(Z8:Z24)</f>
        <v>8.1973000000000003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1617</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1208</v>
      </c>
      <c r="B8" s="64">
        <f>VLOOKUP($A8,'Return Data'!$B$7:$R$2843,3,0)</f>
        <v>44315</v>
      </c>
      <c r="C8" s="65">
        <f>VLOOKUP($A8,'Return Data'!$B$7:$R$2843,4,0)</f>
        <v>285.9708</v>
      </c>
      <c r="D8" s="65">
        <f>VLOOKUP($A8,'Return Data'!$B$7:$R$2843,5,0)</f>
        <v>4.8635999999999999</v>
      </c>
      <c r="E8" s="66">
        <f t="shared" ref="E8:E24" si="0">RANK(D8,D$8:D$24,0)</f>
        <v>5</v>
      </c>
      <c r="F8" s="65">
        <f>VLOOKUP($A8,'Return Data'!$B$7:$R$2843,6,0)</f>
        <v>6.0869999999999997</v>
      </c>
      <c r="G8" s="66">
        <f t="shared" ref="G8:G24" si="1">RANK(F8,F$8:F$24,0)</f>
        <v>5</v>
      </c>
      <c r="H8" s="65">
        <f>VLOOKUP($A8,'Return Data'!$B$7:$R$2843,7,0)</f>
        <v>5.7061000000000002</v>
      </c>
      <c r="I8" s="66">
        <f t="shared" ref="I8:I24" si="2">RANK(H8,H$8:H$24,0)</f>
        <v>4</v>
      </c>
      <c r="J8" s="65">
        <f>VLOOKUP($A8,'Return Data'!$B$7:$R$2843,8,0)</f>
        <v>5.4009999999999998</v>
      </c>
      <c r="K8" s="66">
        <f t="shared" ref="K8:K24" si="3">RANK(J8,J$8:J$24,0)</f>
        <v>5</v>
      </c>
      <c r="L8" s="65">
        <f>VLOOKUP($A8,'Return Data'!$B$7:$R$2843,9,0)</f>
        <v>4.6767000000000003</v>
      </c>
      <c r="M8" s="66">
        <f t="shared" ref="M8:M24" si="4">RANK(L8,L$8:L$24,0)</f>
        <v>4</v>
      </c>
      <c r="N8" s="65">
        <f>VLOOKUP($A8,'Return Data'!$B$7:$R$2843,10,0)</f>
        <v>4.4710000000000001</v>
      </c>
      <c r="O8" s="66">
        <f t="shared" ref="O8:O24" si="5">RANK(N8,N$8:N$24,0)</f>
        <v>3</v>
      </c>
      <c r="P8" s="65">
        <f>VLOOKUP($A8,'Return Data'!$B$7:$R$2843,11,0)</f>
        <v>3.8925999999999998</v>
      </c>
      <c r="Q8" s="66">
        <f t="shared" ref="Q8:Q24" si="6">RANK(P8,P$8:P$24,0)</f>
        <v>2</v>
      </c>
      <c r="R8" s="65">
        <f>VLOOKUP($A8,'Return Data'!$B$7:$R$2843,12,0)</f>
        <v>4.1806000000000001</v>
      </c>
      <c r="S8" s="66">
        <f t="shared" ref="S8:S24" si="7">RANK(R8,R$8:R$24,0)</f>
        <v>2</v>
      </c>
      <c r="T8" s="65">
        <f>VLOOKUP($A8,'Return Data'!$B$7:$R$2843,13,0)</f>
        <v>5.6582999999999997</v>
      </c>
      <c r="U8" s="66">
        <f t="shared" ref="U8:U19" si="8">RANK(T8,T$8:T$24,0)</f>
        <v>1</v>
      </c>
      <c r="V8" s="65">
        <f>VLOOKUP($A8,'Return Data'!$B$7:$R$2843,17,0)</f>
        <v>6.6322999999999999</v>
      </c>
      <c r="W8" s="66">
        <f>RANK(V8,V$8:V$24,0)</f>
        <v>1</v>
      </c>
      <c r="X8" s="65">
        <f>VLOOKUP($A8,'Return Data'!$B$7:$R$2843,14,0)</f>
        <v>7.1607000000000003</v>
      </c>
      <c r="Y8" s="66">
        <f>RANK(X8,X$8:X$24,0)</f>
        <v>1</v>
      </c>
      <c r="Z8" s="65">
        <f>VLOOKUP($A8,'Return Data'!$B$7:$R$2843,16,0)</f>
        <v>6.9878999999999998</v>
      </c>
      <c r="AA8" s="67">
        <f t="shared" ref="AA8:AA24" si="9">RANK(Z8,Z$8:Z$24,0)</f>
        <v>10</v>
      </c>
    </row>
    <row r="9" spans="1:27" x14ac:dyDescent="0.3">
      <c r="A9" s="63" t="s">
        <v>1211</v>
      </c>
      <c r="B9" s="64">
        <f>VLOOKUP($A9,'Return Data'!$B$7:$R$2843,3,0)</f>
        <v>44315</v>
      </c>
      <c r="C9" s="65">
        <f>VLOOKUP($A9,'Return Data'!$B$7:$R$2843,4,0)</f>
        <v>1107.9214999999999</v>
      </c>
      <c r="D9" s="65">
        <f>VLOOKUP($A9,'Return Data'!$B$7:$R$2843,5,0)</f>
        <v>2.8532000000000002</v>
      </c>
      <c r="E9" s="66">
        <f t="shared" si="0"/>
        <v>13</v>
      </c>
      <c r="F9" s="65">
        <f>VLOOKUP($A9,'Return Data'!$B$7:$R$2843,6,0)</f>
        <v>4.9569000000000001</v>
      </c>
      <c r="G9" s="66">
        <f t="shared" si="1"/>
        <v>13</v>
      </c>
      <c r="H9" s="65">
        <f>VLOOKUP($A9,'Return Data'!$B$7:$R$2843,7,0)</f>
        <v>4.6413000000000002</v>
      </c>
      <c r="I9" s="66">
        <f t="shared" si="2"/>
        <v>11</v>
      </c>
      <c r="J9" s="65">
        <f>VLOOKUP($A9,'Return Data'!$B$7:$R$2843,8,0)</f>
        <v>4.8662999999999998</v>
      </c>
      <c r="K9" s="66">
        <f t="shared" si="3"/>
        <v>8</v>
      </c>
      <c r="L9" s="65">
        <f>VLOOKUP($A9,'Return Data'!$B$7:$R$2843,9,0)</f>
        <v>4.3779000000000003</v>
      </c>
      <c r="M9" s="66">
        <f t="shared" si="4"/>
        <v>7</v>
      </c>
      <c r="N9" s="65">
        <f>VLOOKUP($A9,'Return Data'!$B$7:$R$2843,10,0)</f>
        <v>4.2228000000000003</v>
      </c>
      <c r="O9" s="66">
        <f t="shared" si="5"/>
        <v>7</v>
      </c>
      <c r="P9" s="65">
        <f>VLOOKUP($A9,'Return Data'!$B$7:$R$2843,11,0)</f>
        <v>3.8010999999999999</v>
      </c>
      <c r="Q9" s="66">
        <f t="shared" si="6"/>
        <v>4</v>
      </c>
      <c r="R9" s="65">
        <f>VLOOKUP($A9,'Return Data'!$B$7:$R$2843,12,0)</f>
        <v>4.0551000000000004</v>
      </c>
      <c r="S9" s="66">
        <f t="shared" si="7"/>
        <v>4</v>
      </c>
      <c r="T9" s="65">
        <f>VLOOKUP($A9,'Return Data'!$B$7:$R$2843,13,0)</f>
        <v>5.3014000000000001</v>
      </c>
      <c r="U9" s="66">
        <f t="shared" si="8"/>
        <v>5</v>
      </c>
      <c r="V9" s="65"/>
      <c r="W9" s="66"/>
      <c r="X9" s="65"/>
      <c r="Y9" s="66"/>
      <c r="Z9" s="65">
        <f>VLOOKUP($A9,'Return Data'!$B$7:$R$2843,16,0)</f>
        <v>6.0975000000000001</v>
      </c>
      <c r="AA9" s="67">
        <f t="shared" si="9"/>
        <v>15</v>
      </c>
    </row>
    <row r="10" spans="1:27" x14ac:dyDescent="0.3">
      <c r="A10" s="63" t="s">
        <v>1213</v>
      </c>
      <c r="B10" s="64">
        <f>VLOOKUP($A10,'Return Data'!$B$7:$R$2843,3,0)</f>
        <v>44315</v>
      </c>
      <c r="C10" s="65">
        <f>VLOOKUP($A10,'Return Data'!$B$7:$R$2843,4,0)</f>
        <v>1087.1808000000001</v>
      </c>
      <c r="D10" s="65">
        <f>VLOOKUP($A10,'Return Data'!$B$7:$R$2843,5,0)</f>
        <v>2.5886999999999998</v>
      </c>
      <c r="E10" s="66">
        <f t="shared" si="0"/>
        <v>14</v>
      </c>
      <c r="F10" s="65">
        <f>VLOOKUP($A10,'Return Data'!$B$7:$R$2843,6,0)</f>
        <v>2.5846</v>
      </c>
      <c r="G10" s="66">
        <f t="shared" si="1"/>
        <v>17</v>
      </c>
      <c r="H10" s="65">
        <f>VLOOKUP($A10,'Return Data'!$B$7:$R$2843,7,0)</f>
        <v>2.2968999999999999</v>
      </c>
      <c r="I10" s="66">
        <f t="shared" si="2"/>
        <v>17</v>
      </c>
      <c r="J10" s="65">
        <f>VLOOKUP($A10,'Return Data'!$B$7:$R$2843,8,0)</f>
        <v>2.5716000000000001</v>
      </c>
      <c r="K10" s="66">
        <f t="shared" si="3"/>
        <v>17</v>
      </c>
      <c r="L10" s="65">
        <f>VLOOKUP($A10,'Return Data'!$B$7:$R$2843,9,0)</f>
        <v>2.6069</v>
      </c>
      <c r="M10" s="66">
        <f t="shared" si="4"/>
        <v>17</v>
      </c>
      <c r="N10" s="65">
        <f>VLOOKUP($A10,'Return Data'!$B$7:$R$2843,10,0)</f>
        <v>2.6467000000000001</v>
      </c>
      <c r="O10" s="66">
        <f t="shared" si="5"/>
        <v>17</v>
      </c>
      <c r="P10" s="65">
        <f>VLOOKUP($A10,'Return Data'!$B$7:$R$2843,11,0)</f>
        <v>2.5966999999999998</v>
      </c>
      <c r="Q10" s="66">
        <f t="shared" si="6"/>
        <v>17</v>
      </c>
      <c r="R10" s="65">
        <f>VLOOKUP($A10,'Return Data'!$B$7:$R$2843,12,0)</f>
        <v>2.8153999999999999</v>
      </c>
      <c r="S10" s="66">
        <f t="shared" si="7"/>
        <v>17</v>
      </c>
      <c r="T10" s="65">
        <f>VLOOKUP($A10,'Return Data'!$B$7:$R$2843,13,0)</f>
        <v>2.9028999999999998</v>
      </c>
      <c r="U10" s="66">
        <f t="shared" si="8"/>
        <v>16</v>
      </c>
      <c r="V10" s="65"/>
      <c r="W10" s="66"/>
      <c r="X10" s="65"/>
      <c r="Y10" s="66"/>
      <c r="Z10" s="65">
        <f>VLOOKUP($A10,'Return Data'!$B$7:$R$2843,16,0)</f>
        <v>4.5888999999999998</v>
      </c>
      <c r="AA10" s="67">
        <f t="shared" si="9"/>
        <v>16</v>
      </c>
    </row>
    <row r="11" spans="1:27" x14ac:dyDescent="0.3">
      <c r="A11" s="63" t="s">
        <v>1215</v>
      </c>
      <c r="B11" s="64">
        <f>VLOOKUP($A11,'Return Data'!$B$7:$R$2843,3,0)</f>
        <v>44315</v>
      </c>
      <c r="C11" s="65">
        <f>VLOOKUP($A11,'Return Data'!$B$7:$R$2843,4,0)</f>
        <v>41.437399999999997</v>
      </c>
      <c r="D11" s="65">
        <f>VLOOKUP($A11,'Return Data'!$B$7:$R$2843,5,0)</f>
        <v>2.5546000000000002</v>
      </c>
      <c r="E11" s="66">
        <f t="shared" si="0"/>
        <v>15</v>
      </c>
      <c r="F11" s="65">
        <f>VLOOKUP($A11,'Return Data'!$B$7:$R$2843,6,0)</f>
        <v>7.6976000000000004</v>
      </c>
      <c r="G11" s="66">
        <f t="shared" si="1"/>
        <v>1</v>
      </c>
      <c r="H11" s="65">
        <f>VLOOKUP($A11,'Return Data'!$B$7:$R$2843,7,0)</f>
        <v>7.0563000000000002</v>
      </c>
      <c r="I11" s="66">
        <f t="shared" si="2"/>
        <v>1</v>
      </c>
      <c r="J11" s="65">
        <f>VLOOKUP($A11,'Return Data'!$B$7:$R$2843,8,0)</f>
        <v>6.8951000000000002</v>
      </c>
      <c r="K11" s="66">
        <f t="shared" si="3"/>
        <v>1</v>
      </c>
      <c r="L11" s="65">
        <f>VLOOKUP($A11,'Return Data'!$B$7:$R$2843,9,0)</f>
        <v>5.7876000000000003</v>
      </c>
      <c r="M11" s="66">
        <f t="shared" si="4"/>
        <v>1</v>
      </c>
      <c r="N11" s="65">
        <f>VLOOKUP($A11,'Return Data'!$B$7:$R$2843,10,0)</f>
        <v>4.4325999999999999</v>
      </c>
      <c r="O11" s="66">
        <f t="shared" si="5"/>
        <v>4</v>
      </c>
      <c r="P11" s="65">
        <f>VLOOKUP($A11,'Return Data'!$B$7:$R$2843,11,0)</f>
        <v>3.6686999999999999</v>
      </c>
      <c r="Q11" s="66">
        <f t="shared" si="6"/>
        <v>9</v>
      </c>
      <c r="R11" s="65">
        <f>VLOOKUP($A11,'Return Data'!$B$7:$R$2843,12,0)</f>
        <v>3.6758000000000002</v>
      </c>
      <c r="S11" s="66">
        <f t="shared" si="7"/>
        <v>11</v>
      </c>
      <c r="T11" s="65">
        <f>VLOOKUP($A11,'Return Data'!$B$7:$R$2843,13,0)</f>
        <v>5.1978</v>
      </c>
      <c r="U11" s="66">
        <f t="shared" si="8"/>
        <v>7</v>
      </c>
      <c r="V11" s="65">
        <f>VLOOKUP($A11,'Return Data'!$B$7:$R$2843,17,0)</f>
        <v>6.1603000000000003</v>
      </c>
      <c r="W11" s="66">
        <f t="shared" ref="W11:W19" si="10">RANK(V11,V$8:V$24,0)</f>
        <v>8</v>
      </c>
      <c r="X11" s="65">
        <f>VLOOKUP($A11,'Return Data'!$B$7:$R$2843,14,0)</f>
        <v>6.6729000000000003</v>
      </c>
      <c r="Y11" s="66">
        <f t="shared" ref="Y11:Y19" si="11">RANK(X11,X$8:X$24,0)</f>
        <v>8</v>
      </c>
      <c r="Z11" s="65">
        <f>VLOOKUP($A11,'Return Data'!$B$7:$R$2843,16,0)</f>
        <v>6.8047000000000004</v>
      </c>
      <c r="AA11" s="67">
        <f t="shared" si="9"/>
        <v>12</v>
      </c>
    </row>
    <row r="12" spans="1:27" x14ac:dyDescent="0.3">
      <c r="A12" s="63" t="s">
        <v>1216</v>
      </c>
      <c r="B12" s="64">
        <f>VLOOKUP($A12,'Return Data'!$B$7:$R$2843,3,0)</f>
        <v>44315</v>
      </c>
      <c r="C12" s="65">
        <f>VLOOKUP($A12,'Return Data'!$B$7:$R$2843,4,0)</f>
        <v>39.069299999999998</v>
      </c>
      <c r="D12" s="65">
        <f>VLOOKUP($A12,'Return Data'!$B$7:$R$2843,5,0)</f>
        <v>6.2605000000000004</v>
      </c>
      <c r="E12" s="66">
        <f t="shared" si="0"/>
        <v>2</v>
      </c>
      <c r="F12" s="65">
        <f>VLOOKUP($A12,'Return Data'!$B$7:$R$2843,6,0)</f>
        <v>6.5431999999999997</v>
      </c>
      <c r="G12" s="66">
        <f t="shared" si="1"/>
        <v>4</v>
      </c>
      <c r="H12" s="65">
        <f>VLOOKUP($A12,'Return Data'!$B$7:$R$2843,7,0)</f>
        <v>5.5712999999999999</v>
      </c>
      <c r="I12" s="66">
        <f t="shared" si="2"/>
        <v>5</v>
      </c>
      <c r="J12" s="65">
        <f>VLOOKUP($A12,'Return Data'!$B$7:$R$2843,8,0)</f>
        <v>5.4901999999999997</v>
      </c>
      <c r="K12" s="66">
        <f t="shared" si="3"/>
        <v>4</v>
      </c>
      <c r="L12" s="65">
        <f>VLOOKUP($A12,'Return Data'!$B$7:$R$2843,9,0)</f>
        <v>4.5780000000000003</v>
      </c>
      <c r="M12" s="66">
        <f t="shared" si="4"/>
        <v>6</v>
      </c>
      <c r="N12" s="65">
        <f>VLOOKUP($A12,'Return Data'!$B$7:$R$2843,10,0)</f>
        <v>4.0298999999999996</v>
      </c>
      <c r="O12" s="66">
        <f t="shared" si="5"/>
        <v>11</v>
      </c>
      <c r="P12" s="65">
        <f>VLOOKUP($A12,'Return Data'!$B$7:$R$2843,11,0)</f>
        <v>3.5714999999999999</v>
      </c>
      <c r="Q12" s="66">
        <f t="shared" si="6"/>
        <v>11</v>
      </c>
      <c r="R12" s="65">
        <f>VLOOKUP($A12,'Return Data'!$B$7:$R$2843,12,0)</f>
        <v>3.6772</v>
      </c>
      <c r="S12" s="66">
        <f t="shared" si="7"/>
        <v>10</v>
      </c>
      <c r="T12" s="65">
        <f>VLOOKUP($A12,'Return Data'!$B$7:$R$2843,13,0)</f>
        <v>5.0236000000000001</v>
      </c>
      <c r="U12" s="66">
        <f t="shared" si="8"/>
        <v>10</v>
      </c>
      <c r="V12" s="65">
        <f>VLOOKUP($A12,'Return Data'!$B$7:$R$2843,17,0)</f>
        <v>6.4127999999999998</v>
      </c>
      <c r="W12" s="66">
        <f t="shared" si="10"/>
        <v>4</v>
      </c>
      <c r="X12" s="65">
        <f>VLOOKUP($A12,'Return Data'!$B$7:$R$2843,14,0)</f>
        <v>6.9915000000000003</v>
      </c>
      <c r="Y12" s="66">
        <f t="shared" si="11"/>
        <v>3</v>
      </c>
      <c r="Z12" s="65">
        <f>VLOOKUP($A12,'Return Data'!$B$7:$R$2843,16,0)</f>
        <v>7.3457999999999997</v>
      </c>
      <c r="AA12" s="67">
        <f t="shared" si="9"/>
        <v>6</v>
      </c>
    </row>
    <row r="13" spans="1:27" x14ac:dyDescent="0.3">
      <c r="A13" s="63" t="s">
        <v>1218</v>
      </c>
      <c r="B13" s="64">
        <f>VLOOKUP($A13,'Return Data'!$B$7:$R$2843,3,0)</f>
        <v>44315</v>
      </c>
      <c r="C13" s="65">
        <f>VLOOKUP($A13,'Return Data'!$B$7:$R$2843,4,0)</f>
        <v>4433.9196000000002</v>
      </c>
      <c r="D13" s="65">
        <f>VLOOKUP($A13,'Return Data'!$B$7:$R$2843,5,0)</f>
        <v>3.3342999999999998</v>
      </c>
      <c r="E13" s="66">
        <f t="shared" si="0"/>
        <v>11</v>
      </c>
      <c r="F13" s="65">
        <f>VLOOKUP($A13,'Return Data'!$B$7:$R$2843,6,0)</f>
        <v>6.0582000000000003</v>
      </c>
      <c r="G13" s="66">
        <f t="shared" si="1"/>
        <v>6</v>
      </c>
      <c r="H13" s="65">
        <f>VLOOKUP($A13,'Return Data'!$B$7:$R$2843,7,0)</f>
        <v>5.4668999999999999</v>
      </c>
      <c r="I13" s="66">
        <f t="shared" si="2"/>
        <v>6</v>
      </c>
      <c r="J13" s="65">
        <f>VLOOKUP($A13,'Return Data'!$B$7:$R$2843,8,0)</f>
        <v>5.2942999999999998</v>
      </c>
      <c r="K13" s="66">
        <f t="shared" si="3"/>
        <v>6</v>
      </c>
      <c r="L13" s="65">
        <f>VLOOKUP($A13,'Return Data'!$B$7:$R$2843,9,0)</f>
        <v>4.6586999999999996</v>
      </c>
      <c r="M13" s="66">
        <f t="shared" si="4"/>
        <v>5</v>
      </c>
      <c r="N13" s="65">
        <f>VLOOKUP($A13,'Return Data'!$B$7:$R$2843,10,0)</f>
        <v>4.2866999999999997</v>
      </c>
      <c r="O13" s="66">
        <f t="shared" si="5"/>
        <v>5</v>
      </c>
      <c r="P13" s="65">
        <f>VLOOKUP($A13,'Return Data'!$B$7:$R$2843,11,0)</f>
        <v>3.7873999999999999</v>
      </c>
      <c r="Q13" s="66">
        <f t="shared" si="6"/>
        <v>5</v>
      </c>
      <c r="R13" s="65">
        <f>VLOOKUP($A13,'Return Data'!$B$7:$R$2843,12,0)</f>
        <v>4.0194999999999999</v>
      </c>
      <c r="S13" s="66">
        <f t="shared" si="7"/>
        <v>6</v>
      </c>
      <c r="T13" s="65">
        <f>VLOOKUP($A13,'Return Data'!$B$7:$R$2843,13,0)</f>
        <v>5.5834000000000001</v>
      </c>
      <c r="U13" s="66">
        <f t="shared" si="8"/>
        <v>3</v>
      </c>
      <c r="V13" s="65">
        <f>VLOOKUP($A13,'Return Data'!$B$7:$R$2843,17,0)</f>
        <v>6.6205999999999996</v>
      </c>
      <c r="W13" s="66">
        <f t="shared" si="10"/>
        <v>2</v>
      </c>
      <c r="X13" s="65">
        <f>VLOOKUP($A13,'Return Data'!$B$7:$R$2843,14,0)</f>
        <v>7.0015000000000001</v>
      </c>
      <c r="Y13" s="66">
        <f t="shared" si="11"/>
        <v>2</v>
      </c>
      <c r="Z13" s="65">
        <f>VLOOKUP($A13,'Return Data'!$B$7:$R$2843,16,0)</f>
        <v>7.1736000000000004</v>
      </c>
      <c r="AA13" s="67">
        <f t="shared" si="9"/>
        <v>9</v>
      </c>
    </row>
    <row r="14" spans="1:27" x14ac:dyDescent="0.3">
      <c r="A14" s="63" t="s">
        <v>1220</v>
      </c>
      <c r="B14" s="64">
        <f>VLOOKUP($A14,'Return Data'!$B$7:$R$2843,3,0)</f>
        <v>44315</v>
      </c>
      <c r="C14" s="65">
        <f>VLOOKUP($A14,'Return Data'!$B$7:$R$2843,4,0)</f>
        <v>294.02679999999998</v>
      </c>
      <c r="D14" s="65">
        <f>VLOOKUP($A14,'Return Data'!$B$7:$R$2843,5,0)</f>
        <v>6.4562999999999997</v>
      </c>
      <c r="E14" s="66">
        <f t="shared" si="0"/>
        <v>1</v>
      </c>
      <c r="F14" s="65">
        <f>VLOOKUP($A14,'Return Data'!$B$7:$R$2843,6,0)</f>
        <v>5.9863999999999997</v>
      </c>
      <c r="G14" s="66">
        <f t="shared" si="1"/>
        <v>7</v>
      </c>
      <c r="H14" s="65">
        <f>VLOOKUP($A14,'Return Data'!$B$7:$R$2843,7,0)</f>
        <v>5.1959</v>
      </c>
      <c r="I14" s="66">
        <f t="shared" si="2"/>
        <v>7</v>
      </c>
      <c r="J14" s="65">
        <f>VLOOKUP($A14,'Return Data'!$B$7:$R$2843,8,0)</f>
        <v>4.9999000000000002</v>
      </c>
      <c r="K14" s="66">
        <f t="shared" si="3"/>
        <v>7</v>
      </c>
      <c r="L14" s="65">
        <f>VLOOKUP($A14,'Return Data'!$B$7:$R$2843,9,0)</f>
        <v>4.2789000000000001</v>
      </c>
      <c r="M14" s="66">
        <f t="shared" si="4"/>
        <v>9</v>
      </c>
      <c r="N14" s="65">
        <f>VLOOKUP($A14,'Return Data'!$B$7:$R$2843,10,0)</f>
        <v>4.1414999999999997</v>
      </c>
      <c r="O14" s="66">
        <f t="shared" si="5"/>
        <v>9</v>
      </c>
      <c r="P14" s="65">
        <f>VLOOKUP($A14,'Return Data'!$B$7:$R$2843,11,0)</f>
        <v>3.6932999999999998</v>
      </c>
      <c r="Q14" s="66">
        <f t="shared" si="6"/>
        <v>8</v>
      </c>
      <c r="R14" s="65">
        <f>VLOOKUP($A14,'Return Data'!$B$7:$R$2843,12,0)</f>
        <v>3.9708999999999999</v>
      </c>
      <c r="S14" s="66">
        <f t="shared" si="7"/>
        <v>7</v>
      </c>
      <c r="T14" s="65">
        <f>VLOOKUP($A14,'Return Data'!$B$7:$R$2843,13,0)</f>
        <v>5.4078999999999997</v>
      </c>
      <c r="U14" s="66">
        <f t="shared" si="8"/>
        <v>4</v>
      </c>
      <c r="V14" s="65">
        <f>VLOOKUP($A14,'Return Data'!$B$7:$R$2843,17,0)</f>
        <v>6.3304</v>
      </c>
      <c r="W14" s="66">
        <f t="shared" si="10"/>
        <v>5</v>
      </c>
      <c r="X14" s="65">
        <f>VLOOKUP($A14,'Return Data'!$B$7:$R$2843,14,0)</f>
        <v>6.8723000000000001</v>
      </c>
      <c r="Y14" s="66">
        <f t="shared" si="11"/>
        <v>6</v>
      </c>
      <c r="Z14" s="65">
        <f>VLOOKUP($A14,'Return Data'!$B$7:$R$2843,16,0)</f>
        <v>7.3765999999999998</v>
      </c>
      <c r="AA14" s="67">
        <f t="shared" si="9"/>
        <v>5</v>
      </c>
    </row>
    <row r="15" spans="1:27" x14ac:dyDescent="0.3">
      <c r="A15" s="63" t="s">
        <v>1223</v>
      </c>
      <c r="B15" s="64">
        <f>VLOOKUP($A15,'Return Data'!$B$7:$R$2843,3,0)</f>
        <v>44315</v>
      </c>
      <c r="C15" s="65">
        <f>VLOOKUP($A15,'Return Data'!$B$7:$R$2843,4,0)</f>
        <v>31.9924</v>
      </c>
      <c r="D15" s="65">
        <f>VLOOKUP($A15,'Return Data'!$B$7:$R$2843,5,0)</f>
        <v>4.1077000000000004</v>
      </c>
      <c r="E15" s="66">
        <f t="shared" si="0"/>
        <v>8</v>
      </c>
      <c r="F15" s="65">
        <f>VLOOKUP($A15,'Return Data'!$B$7:$R$2843,6,0)</f>
        <v>5.5548999999999999</v>
      </c>
      <c r="G15" s="66">
        <f t="shared" si="1"/>
        <v>8</v>
      </c>
      <c r="H15" s="65">
        <f>VLOOKUP($A15,'Return Data'!$B$7:$R$2843,7,0)</f>
        <v>4.6002000000000001</v>
      </c>
      <c r="I15" s="66">
        <f t="shared" si="2"/>
        <v>12</v>
      </c>
      <c r="J15" s="65">
        <f>VLOOKUP($A15,'Return Data'!$B$7:$R$2843,8,0)</f>
        <v>4.7270000000000003</v>
      </c>
      <c r="K15" s="66">
        <f t="shared" si="3"/>
        <v>12</v>
      </c>
      <c r="L15" s="65">
        <f>VLOOKUP($A15,'Return Data'!$B$7:$R$2843,9,0)</f>
        <v>3.7208000000000001</v>
      </c>
      <c r="M15" s="66">
        <f t="shared" si="4"/>
        <v>13</v>
      </c>
      <c r="N15" s="65">
        <f>VLOOKUP($A15,'Return Data'!$B$7:$R$2843,10,0)</f>
        <v>3.6389</v>
      </c>
      <c r="O15" s="66">
        <f t="shared" si="5"/>
        <v>13</v>
      </c>
      <c r="P15" s="65">
        <f>VLOOKUP($A15,'Return Data'!$B$7:$R$2843,11,0)</f>
        <v>2.9752999999999998</v>
      </c>
      <c r="Q15" s="66">
        <f t="shared" si="6"/>
        <v>14</v>
      </c>
      <c r="R15" s="65">
        <f>VLOOKUP($A15,'Return Data'!$B$7:$R$2843,12,0)</f>
        <v>2.9903</v>
      </c>
      <c r="S15" s="66">
        <f t="shared" si="7"/>
        <v>15</v>
      </c>
      <c r="T15" s="65">
        <f>VLOOKUP($A15,'Return Data'!$B$7:$R$2843,13,0)</f>
        <v>4.2165999999999997</v>
      </c>
      <c r="U15" s="66">
        <f t="shared" si="8"/>
        <v>13</v>
      </c>
      <c r="V15" s="65">
        <f>VLOOKUP($A15,'Return Data'!$B$7:$R$2843,17,0)</f>
        <v>5.1978999999999997</v>
      </c>
      <c r="W15" s="66">
        <f t="shared" si="10"/>
        <v>14</v>
      </c>
      <c r="X15" s="65">
        <f>VLOOKUP($A15,'Return Data'!$B$7:$R$2843,14,0)</f>
        <v>5.7146999999999997</v>
      </c>
      <c r="Y15" s="66">
        <f t="shared" si="11"/>
        <v>12</v>
      </c>
      <c r="Z15" s="65">
        <f>VLOOKUP($A15,'Return Data'!$B$7:$R$2843,16,0)</f>
        <v>6.5960999999999999</v>
      </c>
      <c r="AA15" s="67">
        <f t="shared" si="9"/>
        <v>13</v>
      </c>
    </row>
    <row r="16" spans="1:27" x14ac:dyDescent="0.3">
      <c r="A16" s="63" t="s">
        <v>1226</v>
      </c>
      <c r="B16" s="64">
        <f>VLOOKUP($A16,'Return Data'!$B$7:$R$2843,3,0)</f>
        <v>44315</v>
      </c>
      <c r="C16" s="65">
        <f>VLOOKUP($A16,'Return Data'!$B$7:$R$2843,4,0)</f>
        <v>2400.7705000000001</v>
      </c>
      <c r="D16" s="65">
        <f>VLOOKUP($A16,'Return Data'!$B$7:$R$2843,5,0)</f>
        <v>0.16270000000000001</v>
      </c>
      <c r="E16" s="66">
        <f t="shared" si="0"/>
        <v>17</v>
      </c>
      <c r="F16" s="65">
        <f>VLOOKUP($A16,'Return Data'!$B$7:$R$2843,6,0)</f>
        <v>6.6525999999999996</v>
      </c>
      <c r="G16" s="66">
        <f t="shared" si="1"/>
        <v>3</v>
      </c>
      <c r="H16" s="65">
        <f>VLOOKUP($A16,'Return Data'!$B$7:$R$2843,7,0)</f>
        <v>6.4945000000000004</v>
      </c>
      <c r="I16" s="66">
        <f t="shared" si="2"/>
        <v>2</v>
      </c>
      <c r="J16" s="65">
        <f>VLOOKUP($A16,'Return Data'!$B$7:$R$2843,8,0)</f>
        <v>6.1749000000000001</v>
      </c>
      <c r="K16" s="66">
        <f t="shared" si="3"/>
        <v>2</v>
      </c>
      <c r="L16" s="65">
        <f>VLOOKUP($A16,'Return Data'!$B$7:$R$2843,9,0)</f>
        <v>5.0698999999999996</v>
      </c>
      <c r="M16" s="66">
        <f t="shared" si="4"/>
        <v>3</v>
      </c>
      <c r="N16" s="65">
        <f>VLOOKUP($A16,'Return Data'!$B$7:$R$2843,10,0)</f>
        <v>4.4894999999999996</v>
      </c>
      <c r="O16" s="66">
        <f t="shared" si="5"/>
        <v>2</v>
      </c>
      <c r="P16" s="65">
        <f>VLOOKUP($A16,'Return Data'!$B$7:$R$2843,11,0)</f>
        <v>3.6951999999999998</v>
      </c>
      <c r="Q16" s="66">
        <f t="shared" si="6"/>
        <v>7</v>
      </c>
      <c r="R16" s="65">
        <f>VLOOKUP($A16,'Return Data'!$B$7:$R$2843,12,0)</f>
        <v>3.6694</v>
      </c>
      <c r="S16" s="66">
        <f t="shared" si="7"/>
        <v>12</v>
      </c>
      <c r="T16" s="65">
        <f>VLOOKUP($A16,'Return Data'!$B$7:$R$2843,13,0)</f>
        <v>5.0603999999999996</v>
      </c>
      <c r="U16" s="66">
        <f t="shared" si="8"/>
        <v>9</v>
      </c>
      <c r="V16" s="65">
        <f>VLOOKUP($A16,'Return Data'!$B$7:$R$2843,17,0)</f>
        <v>5.7032999999999996</v>
      </c>
      <c r="W16" s="66">
        <f t="shared" si="10"/>
        <v>13</v>
      </c>
      <c r="X16" s="65">
        <f>VLOOKUP($A16,'Return Data'!$B$7:$R$2843,14,0)</f>
        <v>6.3871000000000002</v>
      </c>
      <c r="Y16" s="66">
        <f t="shared" si="11"/>
        <v>11</v>
      </c>
      <c r="Z16" s="65">
        <f>VLOOKUP($A16,'Return Data'!$B$7:$R$2843,16,0)</f>
        <v>7.7888000000000002</v>
      </c>
      <c r="AA16" s="67">
        <f t="shared" si="9"/>
        <v>1</v>
      </c>
    </row>
    <row r="17" spans="1:27" x14ac:dyDescent="0.3">
      <c r="A17" s="63" t="s">
        <v>1230</v>
      </c>
      <c r="B17" s="64">
        <f>VLOOKUP($A17,'Return Data'!$B$7:$R$2843,3,0)</f>
        <v>44315</v>
      </c>
      <c r="C17" s="65">
        <f>VLOOKUP($A17,'Return Data'!$B$7:$R$2843,4,0)</f>
        <v>3477.8314999999998</v>
      </c>
      <c r="D17" s="65">
        <f>VLOOKUP($A17,'Return Data'!$B$7:$R$2843,5,0)</f>
        <v>4.8986999999999998</v>
      </c>
      <c r="E17" s="66">
        <f t="shared" si="0"/>
        <v>4</v>
      </c>
      <c r="F17" s="65">
        <f>VLOOKUP($A17,'Return Data'!$B$7:$R$2843,6,0)</f>
        <v>5.0442999999999998</v>
      </c>
      <c r="G17" s="66">
        <f t="shared" si="1"/>
        <v>11</v>
      </c>
      <c r="H17" s="65">
        <f>VLOOKUP($A17,'Return Data'!$B$7:$R$2843,7,0)</f>
        <v>4.8102999999999998</v>
      </c>
      <c r="I17" s="66">
        <f t="shared" si="2"/>
        <v>9</v>
      </c>
      <c r="J17" s="65">
        <f>VLOOKUP($A17,'Return Data'!$B$7:$R$2843,8,0)</f>
        <v>4.6894999999999998</v>
      </c>
      <c r="K17" s="66">
        <f t="shared" si="3"/>
        <v>13</v>
      </c>
      <c r="L17" s="65">
        <f>VLOOKUP($A17,'Return Data'!$B$7:$R$2843,9,0)</f>
        <v>4.1497000000000002</v>
      </c>
      <c r="M17" s="66">
        <f t="shared" si="4"/>
        <v>11</v>
      </c>
      <c r="N17" s="65">
        <f>VLOOKUP($A17,'Return Data'!$B$7:$R$2843,10,0)</f>
        <v>4.1372</v>
      </c>
      <c r="O17" s="66">
        <f t="shared" si="5"/>
        <v>10</v>
      </c>
      <c r="P17" s="65">
        <f>VLOOKUP($A17,'Return Data'!$B$7:$R$2843,11,0)</f>
        <v>3.6667000000000001</v>
      </c>
      <c r="Q17" s="66">
        <f t="shared" si="6"/>
        <v>10</v>
      </c>
      <c r="R17" s="65">
        <f>VLOOKUP($A17,'Return Data'!$B$7:$R$2843,12,0)</f>
        <v>3.8927999999999998</v>
      </c>
      <c r="S17" s="66">
        <f t="shared" si="7"/>
        <v>8</v>
      </c>
      <c r="T17" s="65">
        <f>VLOOKUP($A17,'Return Data'!$B$7:$R$2843,13,0)</f>
        <v>4.7545000000000002</v>
      </c>
      <c r="U17" s="66">
        <f t="shared" si="8"/>
        <v>12</v>
      </c>
      <c r="V17" s="65">
        <f>VLOOKUP($A17,'Return Data'!$B$7:$R$2843,17,0)</f>
        <v>6.0468000000000002</v>
      </c>
      <c r="W17" s="66">
        <f t="shared" si="10"/>
        <v>9</v>
      </c>
      <c r="X17" s="65">
        <f>VLOOKUP($A17,'Return Data'!$B$7:$R$2843,14,0)</f>
        <v>6.7327000000000004</v>
      </c>
      <c r="Y17" s="66">
        <f t="shared" si="11"/>
        <v>7</v>
      </c>
      <c r="Z17" s="65">
        <f>VLOOKUP($A17,'Return Data'!$B$7:$R$2843,16,0)</f>
        <v>7.2510000000000003</v>
      </c>
      <c r="AA17" s="67">
        <f t="shared" si="9"/>
        <v>8</v>
      </c>
    </row>
    <row r="18" spans="1:27" x14ac:dyDescent="0.3">
      <c r="A18" s="63" t="s">
        <v>1233</v>
      </c>
      <c r="B18" s="64">
        <f>VLOOKUP($A18,'Return Data'!$B$7:$R$2843,3,0)</f>
        <v>44315</v>
      </c>
      <c r="C18" s="65">
        <f>VLOOKUP($A18,'Return Data'!$B$7:$R$2843,4,0)</f>
        <v>31.226488675566198</v>
      </c>
      <c r="D18" s="65">
        <f>VLOOKUP($A18,'Return Data'!$B$7:$R$2843,5,0)</f>
        <v>3.1560999999999999</v>
      </c>
      <c r="E18" s="66">
        <f t="shared" si="0"/>
        <v>12</v>
      </c>
      <c r="F18" s="65">
        <f>VLOOKUP($A18,'Return Data'!$B$7:$R$2843,6,0)</f>
        <v>3.1566000000000001</v>
      </c>
      <c r="G18" s="66">
        <f t="shared" si="1"/>
        <v>15</v>
      </c>
      <c r="H18" s="65">
        <f>VLOOKUP($A18,'Return Data'!$B$7:$R$2843,7,0)</f>
        <v>3.1326999999999998</v>
      </c>
      <c r="I18" s="66">
        <f t="shared" si="2"/>
        <v>15</v>
      </c>
      <c r="J18" s="65">
        <f>VLOOKUP($A18,'Return Data'!$B$7:$R$2843,8,0)</f>
        <v>3.0467</v>
      </c>
      <c r="K18" s="66">
        <f t="shared" si="3"/>
        <v>16</v>
      </c>
      <c r="L18" s="65">
        <f>VLOOKUP($A18,'Return Data'!$B$7:$R$2843,9,0)</f>
        <v>2.9369000000000001</v>
      </c>
      <c r="M18" s="66">
        <f t="shared" si="4"/>
        <v>15</v>
      </c>
      <c r="N18" s="65">
        <f>VLOOKUP($A18,'Return Data'!$B$7:$R$2843,10,0)</f>
        <v>2.8879000000000001</v>
      </c>
      <c r="O18" s="66">
        <f t="shared" si="5"/>
        <v>16</v>
      </c>
      <c r="P18" s="65">
        <f>VLOOKUP($A18,'Return Data'!$B$7:$R$2843,11,0)</f>
        <v>2.7993999999999999</v>
      </c>
      <c r="Q18" s="66">
        <f t="shared" si="6"/>
        <v>15</v>
      </c>
      <c r="R18" s="65">
        <f>VLOOKUP($A18,'Return Data'!$B$7:$R$2843,12,0)</f>
        <v>2.9998999999999998</v>
      </c>
      <c r="S18" s="66">
        <f t="shared" si="7"/>
        <v>14</v>
      </c>
      <c r="T18" s="65">
        <f>VLOOKUP($A18,'Return Data'!$B$7:$R$2843,13,0)</f>
        <v>4.1242000000000001</v>
      </c>
      <c r="U18" s="66">
        <f t="shared" si="8"/>
        <v>15</v>
      </c>
      <c r="V18" s="65">
        <f>VLOOKUP($A18,'Return Data'!$B$7:$R$2843,17,0)</f>
        <v>5.9207999999999998</v>
      </c>
      <c r="W18" s="66">
        <f t="shared" si="10"/>
        <v>11</v>
      </c>
      <c r="X18" s="65">
        <f>VLOOKUP($A18,'Return Data'!$B$7:$R$2843,14,0)</f>
        <v>6.4729000000000001</v>
      </c>
      <c r="Y18" s="66">
        <f t="shared" si="11"/>
        <v>10</v>
      </c>
      <c r="Z18" s="65">
        <f>VLOOKUP($A18,'Return Data'!$B$7:$R$2843,16,0)</f>
        <v>7.508</v>
      </c>
      <c r="AA18" s="67">
        <f t="shared" si="9"/>
        <v>4</v>
      </c>
    </row>
    <row r="19" spans="1:27" x14ac:dyDescent="0.3">
      <c r="A19" s="63" t="s">
        <v>1234</v>
      </c>
      <c r="B19" s="64">
        <f>VLOOKUP($A19,'Return Data'!$B$7:$R$2843,3,0)</f>
        <v>44315</v>
      </c>
      <c r="C19" s="65">
        <f>VLOOKUP($A19,'Return Data'!$B$7:$R$2843,4,0)</f>
        <v>3206.1587</v>
      </c>
      <c r="D19" s="65">
        <f>VLOOKUP($A19,'Return Data'!$B$7:$R$2843,5,0)</f>
        <v>4.0019999999999998</v>
      </c>
      <c r="E19" s="66">
        <f t="shared" si="0"/>
        <v>9</v>
      </c>
      <c r="F19" s="65">
        <f>VLOOKUP($A19,'Return Data'!$B$7:$R$2843,6,0)</f>
        <v>5.1243999999999996</v>
      </c>
      <c r="G19" s="66">
        <f t="shared" si="1"/>
        <v>10</v>
      </c>
      <c r="H19" s="65">
        <f>VLOOKUP($A19,'Return Data'!$B$7:$R$2843,7,0)</f>
        <v>4.5084</v>
      </c>
      <c r="I19" s="66">
        <f t="shared" si="2"/>
        <v>13</v>
      </c>
      <c r="J19" s="65">
        <f>VLOOKUP($A19,'Return Data'!$B$7:$R$2843,8,0)</f>
        <v>4.8536000000000001</v>
      </c>
      <c r="K19" s="66">
        <f t="shared" si="3"/>
        <v>10</v>
      </c>
      <c r="L19" s="65">
        <f>VLOOKUP($A19,'Return Data'!$B$7:$R$2843,9,0)</f>
        <v>4.1905000000000001</v>
      </c>
      <c r="M19" s="66">
        <f t="shared" si="4"/>
        <v>10</v>
      </c>
      <c r="N19" s="65">
        <f>VLOOKUP($A19,'Return Data'!$B$7:$R$2843,10,0)</f>
        <v>4.2675999999999998</v>
      </c>
      <c r="O19" s="66">
        <f t="shared" si="5"/>
        <v>6</v>
      </c>
      <c r="P19" s="65">
        <f>VLOOKUP($A19,'Return Data'!$B$7:$R$2843,11,0)</f>
        <v>3.8555000000000001</v>
      </c>
      <c r="Q19" s="66">
        <f t="shared" si="6"/>
        <v>3</v>
      </c>
      <c r="R19" s="65">
        <f>VLOOKUP($A19,'Return Data'!$B$7:$R$2843,12,0)</f>
        <v>4.0643000000000002</v>
      </c>
      <c r="S19" s="66">
        <f t="shared" si="7"/>
        <v>3</v>
      </c>
      <c r="T19" s="65">
        <f>VLOOKUP($A19,'Return Data'!$B$7:$R$2843,13,0)</f>
        <v>5.1177000000000001</v>
      </c>
      <c r="U19" s="66">
        <f t="shared" si="8"/>
        <v>8</v>
      </c>
      <c r="V19" s="65">
        <f>VLOOKUP($A19,'Return Data'!$B$7:$R$2843,17,0)</f>
        <v>6.2967000000000004</v>
      </c>
      <c r="W19" s="66">
        <f t="shared" si="10"/>
        <v>6</v>
      </c>
      <c r="X19" s="65">
        <f>VLOOKUP($A19,'Return Data'!$B$7:$R$2843,14,0)</f>
        <v>6.9615</v>
      </c>
      <c r="Y19" s="66">
        <f t="shared" si="11"/>
        <v>4</v>
      </c>
      <c r="Z19" s="65">
        <f>VLOOKUP($A19,'Return Data'!$B$7:$R$2843,16,0)</f>
        <v>7.6115000000000004</v>
      </c>
      <c r="AA19" s="67">
        <f t="shared" si="9"/>
        <v>3</v>
      </c>
    </row>
    <row r="20" spans="1:27" x14ac:dyDescent="0.3">
      <c r="A20" s="63" t="s">
        <v>1237</v>
      </c>
      <c r="B20" s="64">
        <f>VLOOKUP($A20,'Return Data'!$B$7:$R$2843,3,0)</f>
        <v>44315</v>
      </c>
      <c r="C20" s="65">
        <f>VLOOKUP($A20,'Return Data'!$B$7:$R$2843,4,0)</f>
        <v>1045.5259000000001</v>
      </c>
      <c r="D20" s="65">
        <f>VLOOKUP($A20,'Return Data'!$B$7:$R$2843,5,0)</f>
        <v>4.6261999999999999</v>
      </c>
      <c r="E20" s="66">
        <f t="shared" si="0"/>
        <v>7</v>
      </c>
      <c r="F20" s="65">
        <f>VLOOKUP($A20,'Return Data'!$B$7:$R$2843,6,0)</f>
        <v>3.4781</v>
      </c>
      <c r="G20" s="66">
        <f t="shared" si="1"/>
        <v>14</v>
      </c>
      <c r="H20" s="65">
        <f>VLOOKUP($A20,'Return Data'!$B$7:$R$2843,7,0)</f>
        <v>3.069</v>
      </c>
      <c r="I20" s="66">
        <f t="shared" si="2"/>
        <v>16</v>
      </c>
      <c r="J20" s="65">
        <f>VLOOKUP($A20,'Return Data'!$B$7:$R$2843,8,0)</f>
        <v>3.0968</v>
      </c>
      <c r="K20" s="66">
        <f t="shared" si="3"/>
        <v>15</v>
      </c>
      <c r="L20" s="65">
        <f>VLOOKUP($A20,'Return Data'!$B$7:$R$2843,9,0)</f>
        <v>2.7536999999999998</v>
      </c>
      <c r="M20" s="66">
        <f t="shared" si="4"/>
        <v>16</v>
      </c>
      <c r="N20" s="65">
        <f>VLOOKUP($A20,'Return Data'!$B$7:$R$2843,10,0)</f>
        <v>2.9914999999999998</v>
      </c>
      <c r="O20" s="66">
        <f t="shared" si="5"/>
        <v>15</v>
      </c>
      <c r="P20" s="65">
        <f>VLOOKUP($A20,'Return Data'!$B$7:$R$2843,11,0)</f>
        <v>2.7134</v>
      </c>
      <c r="Q20" s="66">
        <f t="shared" si="6"/>
        <v>16</v>
      </c>
      <c r="R20" s="65">
        <f>VLOOKUP($A20,'Return Data'!$B$7:$R$2843,12,0)</f>
        <v>2.8757999999999999</v>
      </c>
      <c r="S20" s="66">
        <f t="shared" si="7"/>
        <v>16</v>
      </c>
      <c r="T20" s="65"/>
      <c r="U20" s="66"/>
      <c r="V20" s="65"/>
      <c r="W20" s="66"/>
      <c r="X20" s="65"/>
      <c r="Y20" s="66"/>
      <c r="Z20" s="65">
        <f>VLOOKUP($A20,'Return Data'!$B$7:$R$2843,16,0)</f>
        <v>3.9544000000000001</v>
      </c>
      <c r="AA20" s="67">
        <f t="shared" si="9"/>
        <v>17</v>
      </c>
    </row>
    <row r="21" spans="1:27" x14ac:dyDescent="0.3">
      <c r="A21" s="63" t="s">
        <v>1241</v>
      </c>
      <c r="B21" s="64">
        <f>VLOOKUP($A21,'Return Data'!$B$7:$R$2843,3,0)</f>
        <v>44315</v>
      </c>
      <c r="C21" s="65">
        <f>VLOOKUP($A21,'Return Data'!$B$7:$R$2843,4,0)</f>
        <v>32.670200000000001</v>
      </c>
      <c r="D21" s="65">
        <f>VLOOKUP($A21,'Return Data'!$B$7:$R$2843,5,0)</f>
        <v>6.1458000000000004</v>
      </c>
      <c r="E21" s="66">
        <f t="shared" si="0"/>
        <v>3</v>
      </c>
      <c r="F21" s="65">
        <f>VLOOKUP($A21,'Return Data'!$B$7:$R$2843,6,0)</f>
        <v>5.4768999999999997</v>
      </c>
      <c r="G21" s="66">
        <f t="shared" si="1"/>
        <v>9</v>
      </c>
      <c r="H21" s="65">
        <f>VLOOKUP($A21,'Return Data'!$B$7:$R$2843,7,0)</f>
        <v>4.9203999999999999</v>
      </c>
      <c r="I21" s="66">
        <f t="shared" si="2"/>
        <v>8</v>
      </c>
      <c r="J21" s="65">
        <f>VLOOKUP($A21,'Return Data'!$B$7:$R$2843,8,0)</f>
        <v>4.8129</v>
      </c>
      <c r="K21" s="66">
        <f t="shared" si="3"/>
        <v>11</v>
      </c>
      <c r="L21" s="65">
        <f>VLOOKUP($A21,'Return Data'!$B$7:$R$2843,9,0)</f>
        <v>4.0206</v>
      </c>
      <c r="M21" s="66">
        <f t="shared" si="4"/>
        <v>12</v>
      </c>
      <c r="N21" s="65">
        <f>VLOOKUP($A21,'Return Data'!$B$7:$R$2843,10,0)</f>
        <v>3.9003000000000001</v>
      </c>
      <c r="O21" s="66">
        <f t="shared" si="5"/>
        <v>12</v>
      </c>
      <c r="P21" s="65">
        <f>VLOOKUP($A21,'Return Data'!$B$7:$R$2843,11,0)</f>
        <v>3.448</v>
      </c>
      <c r="Q21" s="66">
        <f t="shared" si="6"/>
        <v>12</v>
      </c>
      <c r="R21" s="65">
        <f>VLOOKUP($A21,'Return Data'!$B$7:$R$2843,12,0)</f>
        <v>3.7288999999999999</v>
      </c>
      <c r="S21" s="66">
        <f t="shared" si="7"/>
        <v>9</v>
      </c>
      <c r="T21" s="65">
        <f>VLOOKUP($A21,'Return Data'!$B$7:$R$2843,13,0)</f>
        <v>4.9212999999999996</v>
      </c>
      <c r="U21" s="66">
        <f>RANK(T21,T$8:T$24,0)</f>
        <v>11</v>
      </c>
      <c r="V21" s="65">
        <f>VLOOKUP($A21,'Return Data'!$B$7:$R$2843,17,0)</f>
        <v>6.0038</v>
      </c>
      <c r="W21" s="66">
        <f>RANK(V21,V$8:V$24,0)</f>
        <v>10</v>
      </c>
      <c r="X21" s="65">
        <f>VLOOKUP($A21,'Return Data'!$B$7:$R$2843,14,0)</f>
        <v>6.4733000000000001</v>
      </c>
      <c r="Y21" s="66">
        <f>RANK(X21,X$8:X$24,0)</f>
        <v>9</v>
      </c>
      <c r="Z21" s="65">
        <f>VLOOKUP($A21,'Return Data'!$B$7:$R$2843,16,0)</f>
        <v>7.2999000000000001</v>
      </c>
      <c r="AA21" s="67">
        <f t="shared" si="9"/>
        <v>7</v>
      </c>
    </row>
    <row r="22" spans="1:27" x14ac:dyDescent="0.3">
      <c r="A22" s="63" t="s">
        <v>1243</v>
      </c>
      <c r="B22" s="64">
        <f>VLOOKUP($A22,'Return Data'!$B$7:$R$2843,3,0)</f>
        <v>44315</v>
      </c>
      <c r="C22" s="65">
        <f>VLOOKUP($A22,'Return Data'!$B$7:$R$2843,4,0)</f>
        <v>11.7143</v>
      </c>
      <c r="D22" s="65">
        <f>VLOOKUP($A22,'Return Data'!$B$7:$R$2843,5,0)</f>
        <v>1.8695999999999999</v>
      </c>
      <c r="E22" s="66">
        <f t="shared" si="0"/>
        <v>16</v>
      </c>
      <c r="F22" s="65">
        <f>VLOOKUP($A22,'Return Data'!$B$7:$R$2843,6,0)</f>
        <v>3.0127000000000002</v>
      </c>
      <c r="G22" s="66">
        <f t="shared" si="1"/>
        <v>16</v>
      </c>
      <c r="H22" s="65">
        <f>VLOOKUP($A22,'Return Data'!$B$7:$R$2843,7,0)</f>
        <v>3.3851</v>
      </c>
      <c r="I22" s="66">
        <f t="shared" si="2"/>
        <v>14</v>
      </c>
      <c r="J22" s="65">
        <f>VLOOKUP($A22,'Return Data'!$B$7:$R$2843,8,0)</f>
        <v>3.5882000000000001</v>
      </c>
      <c r="K22" s="66">
        <f t="shared" si="3"/>
        <v>14</v>
      </c>
      <c r="L22" s="65">
        <f>VLOOKUP($A22,'Return Data'!$B$7:$R$2843,9,0)</f>
        <v>3.6598000000000002</v>
      </c>
      <c r="M22" s="66">
        <f t="shared" si="4"/>
        <v>14</v>
      </c>
      <c r="N22" s="65">
        <f>VLOOKUP($A22,'Return Data'!$B$7:$R$2843,10,0)</f>
        <v>3.5165000000000002</v>
      </c>
      <c r="O22" s="66">
        <f t="shared" si="5"/>
        <v>14</v>
      </c>
      <c r="P22" s="65">
        <f>VLOOKUP($A22,'Return Data'!$B$7:$R$2843,11,0)</f>
        <v>3.3877999999999999</v>
      </c>
      <c r="Q22" s="66">
        <f t="shared" si="6"/>
        <v>13</v>
      </c>
      <c r="R22" s="65">
        <f>VLOOKUP($A22,'Return Data'!$B$7:$R$2843,12,0)</f>
        <v>3.5036</v>
      </c>
      <c r="S22" s="66">
        <f t="shared" si="7"/>
        <v>13</v>
      </c>
      <c r="T22" s="65">
        <f>VLOOKUP($A22,'Return Data'!$B$7:$R$2843,13,0)</f>
        <v>4.2160000000000002</v>
      </c>
      <c r="U22" s="66">
        <f>RANK(T22,T$8:T$24,0)</f>
        <v>14</v>
      </c>
      <c r="V22" s="65">
        <f>VLOOKUP($A22,'Return Data'!$B$7:$R$2843,17,0)</f>
        <v>5.7481</v>
      </c>
      <c r="W22" s="66">
        <f>RANK(V22,V$8:V$24,0)</f>
        <v>12</v>
      </c>
      <c r="X22" s="65"/>
      <c r="Y22" s="66"/>
      <c r="Z22" s="65">
        <f>VLOOKUP($A22,'Return Data'!$B$7:$R$2843,16,0)</f>
        <v>6.2950999999999997</v>
      </c>
      <c r="AA22" s="67">
        <f t="shared" si="9"/>
        <v>14</v>
      </c>
    </row>
    <row r="23" spans="1:27" x14ac:dyDescent="0.3">
      <c r="A23" s="63" t="s">
        <v>1245</v>
      </c>
      <c r="B23" s="64">
        <f>VLOOKUP($A23,'Return Data'!$B$7:$R$2843,3,0)</f>
        <v>44315</v>
      </c>
      <c r="C23" s="65">
        <f>VLOOKUP($A23,'Return Data'!$B$7:$R$2843,4,0)</f>
        <v>3654.2260000000001</v>
      </c>
      <c r="D23" s="65">
        <f>VLOOKUP($A23,'Return Data'!$B$7:$R$2843,5,0)</f>
        <v>3.9089</v>
      </c>
      <c r="E23" s="66">
        <f t="shared" si="0"/>
        <v>10</v>
      </c>
      <c r="F23" s="65">
        <f>VLOOKUP($A23,'Return Data'!$B$7:$R$2843,6,0)</f>
        <v>6.8818999999999999</v>
      </c>
      <c r="G23" s="66">
        <f t="shared" si="1"/>
        <v>2</v>
      </c>
      <c r="H23" s="65">
        <f>VLOOKUP($A23,'Return Data'!$B$7:$R$2843,7,0)</f>
        <v>6.1062000000000003</v>
      </c>
      <c r="I23" s="66">
        <f t="shared" si="2"/>
        <v>3</v>
      </c>
      <c r="J23" s="65">
        <f>VLOOKUP($A23,'Return Data'!$B$7:$R$2843,8,0)</f>
        <v>5.9619</v>
      </c>
      <c r="K23" s="66">
        <f t="shared" si="3"/>
        <v>3</v>
      </c>
      <c r="L23" s="65">
        <f>VLOOKUP($A23,'Return Data'!$B$7:$R$2843,9,0)</f>
        <v>5.5373999999999999</v>
      </c>
      <c r="M23" s="66">
        <f t="shared" si="4"/>
        <v>2</v>
      </c>
      <c r="N23" s="65">
        <f>VLOOKUP($A23,'Return Data'!$B$7:$R$2843,10,0)</f>
        <v>4.6908000000000003</v>
      </c>
      <c r="O23" s="66">
        <f t="shared" si="5"/>
        <v>1</v>
      </c>
      <c r="P23" s="65">
        <f>VLOOKUP($A23,'Return Data'!$B$7:$R$2843,11,0)</f>
        <v>4.0420999999999996</v>
      </c>
      <c r="Q23" s="66">
        <f t="shared" si="6"/>
        <v>1</v>
      </c>
      <c r="R23" s="65">
        <f>VLOOKUP($A23,'Return Data'!$B$7:$R$2843,12,0)</f>
        <v>4.2896999999999998</v>
      </c>
      <c r="S23" s="66">
        <f t="shared" si="7"/>
        <v>1</v>
      </c>
      <c r="T23" s="65">
        <f>VLOOKUP($A23,'Return Data'!$B$7:$R$2843,13,0)</f>
        <v>5.6300999999999997</v>
      </c>
      <c r="U23" s="66">
        <f>RANK(T23,T$8:T$24,0)</f>
        <v>2</v>
      </c>
      <c r="V23" s="65">
        <f>VLOOKUP($A23,'Return Data'!$B$7:$R$2843,17,0)</f>
        <v>6.4622000000000002</v>
      </c>
      <c r="W23" s="66">
        <f>RANK(V23,V$8:V$24,0)</f>
        <v>3</v>
      </c>
      <c r="X23" s="65">
        <f>VLOOKUP($A23,'Return Data'!$B$7:$R$2843,14,0)</f>
        <v>4.4222999999999999</v>
      </c>
      <c r="Y23" s="66">
        <f>RANK(X23,X$8:X$24,0)</f>
        <v>13</v>
      </c>
      <c r="Z23" s="65">
        <f>VLOOKUP($A23,'Return Data'!$B$7:$R$2843,16,0)</f>
        <v>6.8567</v>
      </c>
      <c r="AA23" s="67">
        <f t="shared" si="9"/>
        <v>11</v>
      </c>
    </row>
    <row r="24" spans="1:27" x14ac:dyDescent="0.3">
      <c r="A24" s="63" t="s">
        <v>1247</v>
      </c>
      <c r="B24" s="64">
        <f>VLOOKUP($A24,'Return Data'!$B$7:$R$2843,3,0)</f>
        <v>44315</v>
      </c>
      <c r="C24" s="65">
        <f>VLOOKUP($A24,'Return Data'!$B$7:$R$2843,4,0)</f>
        <v>2382.2873</v>
      </c>
      <c r="D24" s="65">
        <f>VLOOKUP($A24,'Return Data'!$B$7:$R$2843,5,0)</f>
        <v>4.7503000000000002</v>
      </c>
      <c r="E24" s="66">
        <f t="shared" si="0"/>
        <v>6</v>
      </c>
      <c r="F24" s="65">
        <f>VLOOKUP($A24,'Return Data'!$B$7:$R$2843,6,0)</f>
        <v>5.0163000000000002</v>
      </c>
      <c r="G24" s="66">
        <f t="shared" si="1"/>
        <v>12</v>
      </c>
      <c r="H24" s="65">
        <f>VLOOKUP($A24,'Return Data'!$B$7:$R$2843,7,0)</f>
        <v>4.6936999999999998</v>
      </c>
      <c r="I24" s="66">
        <f t="shared" si="2"/>
        <v>10</v>
      </c>
      <c r="J24" s="65">
        <f>VLOOKUP($A24,'Return Data'!$B$7:$R$2843,8,0)</f>
        <v>4.8558000000000003</v>
      </c>
      <c r="K24" s="66">
        <f t="shared" si="3"/>
        <v>9</v>
      </c>
      <c r="L24" s="65">
        <f>VLOOKUP($A24,'Return Data'!$B$7:$R$2843,9,0)</f>
        <v>4.3463000000000003</v>
      </c>
      <c r="M24" s="66">
        <f t="shared" si="4"/>
        <v>8</v>
      </c>
      <c r="N24" s="65">
        <f>VLOOKUP($A24,'Return Data'!$B$7:$R$2843,10,0)</f>
        <v>4.2172000000000001</v>
      </c>
      <c r="O24" s="66">
        <f t="shared" si="5"/>
        <v>8</v>
      </c>
      <c r="P24" s="65">
        <f>VLOOKUP($A24,'Return Data'!$B$7:$R$2843,11,0)</f>
        <v>3.7764000000000002</v>
      </c>
      <c r="Q24" s="66">
        <f t="shared" si="6"/>
        <v>6</v>
      </c>
      <c r="R24" s="65">
        <f>VLOOKUP($A24,'Return Data'!$B$7:$R$2843,12,0)</f>
        <v>4.0381999999999998</v>
      </c>
      <c r="S24" s="66">
        <f t="shared" si="7"/>
        <v>5</v>
      </c>
      <c r="T24" s="65">
        <f>VLOOKUP($A24,'Return Data'!$B$7:$R$2843,13,0)</f>
        <v>5.2840999999999996</v>
      </c>
      <c r="U24" s="66">
        <f>RANK(T24,T$8:T$24,0)</f>
        <v>6</v>
      </c>
      <c r="V24" s="65">
        <f>VLOOKUP($A24,'Return Data'!$B$7:$R$2843,17,0)</f>
        <v>6.2652000000000001</v>
      </c>
      <c r="W24" s="66">
        <f>RANK(V24,V$8:V$24,0)</f>
        <v>7</v>
      </c>
      <c r="X24" s="65">
        <f>VLOOKUP($A24,'Return Data'!$B$7:$R$2843,14,0)</f>
        <v>6.8941999999999997</v>
      </c>
      <c r="Y24" s="66">
        <f>RANK(X24,X$8:X$24,0)</f>
        <v>5</v>
      </c>
      <c r="Z24" s="65">
        <f>VLOOKUP($A24,'Return Data'!$B$7:$R$2843,16,0)</f>
        <v>7.6246</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3.9140705882352944</v>
      </c>
      <c r="E26" s="74"/>
      <c r="F26" s="75">
        <f>AVERAGE(F8:F24)</f>
        <v>5.2536823529411762</v>
      </c>
      <c r="G26" s="74"/>
      <c r="H26" s="75">
        <f>AVERAGE(H8:H24)</f>
        <v>4.8032470588235299</v>
      </c>
      <c r="I26" s="74"/>
      <c r="J26" s="75">
        <f>AVERAGE(J8:J24)</f>
        <v>4.7838647058823538</v>
      </c>
      <c r="K26" s="74"/>
      <c r="L26" s="75">
        <f>AVERAGE(L8:L24)</f>
        <v>4.197076470588236</v>
      </c>
      <c r="M26" s="74"/>
      <c r="N26" s="75">
        <f>AVERAGE(N8:N24)</f>
        <v>3.9393294117647066</v>
      </c>
      <c r="O26" s="74"/>
      <c r="P26" s="75">
        <f>AVERAGE(P8:P24)</f>
        <v>3.4924176470588235</v>
      </c>
      <c r="Q26" s="74"/>
      <c r="R26" s="75">
        <f>AVERAGE(R8:R24)</f>
        <v>3.6733764705882361</v>
      </c>
      <c r="S26" s="74"/>
      <c r="T26" s="75">
        <f>AVERAGE(T8:T24)</f>
        <v>4.9000124999999999</v>
      </c>
      <c r="U26" s="74"/>
      <c r="V26" s="75">
        <f>AVERAGE(V8:V24)</f>
        <v>6.1286571428571426</v>
      </c>
      <c r="W26" s="74"/>
      <c r="X26" s="75">
        <f>AVERAGE(X8:X24)</f>
        <v>6.5198153846153852</v>
      </c>
      <c r="Y26" s="74"/>
      <c r="Z26" s="75">
        <f>AVERAGE(Z8:Z24)</f>
        <v>6.7741823529411773</v>
      </c>
      <c r="AA26" s="76"/>
    </row>
    <row r="27" spans="1:27" x14ac:dyDescent="0.3">
      <c r="A27" s="73" t="s">
        <v>28</v>
      </c>
      <c r="B27" s="74"/>
      <c r="C27" s="74"/>
      <c r="D27" s="75">
        <f>MIN(D8:D24)</f>
        <v>0.16270000000000001</v>
      </c>
      <c r="E27" s="74"/>
      <c r="F27" s="75">
        <f>MIN(F8:F24)</f>
        <v>2.5846</v>
      </c>
      <c r="G27" s="74"/>
      <c r="H27" s="75">
        <f>MIN(H8:H24)</f>
        <v>2.2968999999999999</v>
      </c>
      <c r="I27" s="74"/>
      <c r="J27" s="75">
        <f>MIN(J8:J24)</f>
        <v>2.5716000000000001</v>
      </c>
      <c r="K27" s="74"/>
      <c r="L27" s="75">
        <f>MIN(L8:L24)</f>
        <v>2.6069</v>
      </c>
      <c r="M27" s="74"/>
      <c r="N27" s="75">
        <f>MIN(N8:N24)</f>
        <v>2.6467000000000001</v>
      </c>
      <c r="O27" s="74"/>
      <c r="P27" s="75">
        <f>MIN(P8:P24)</f>
        <v>2.5966999999999998</v>
      </c>
      <c r="Q27" s="74"/>
      <c r="R27" s="75">
        <f>MIN(R8:R24)</f>
        <v>2.8153999999999999</v>
      </c>
      <c r="S27" s="74"/>
      <c r="T27" s="75">
        <f>MIN(T8:T24)</f>
        <v>2.9028999999999998</v>
      </c>
      <c r="U27" s="74"/>
      <c r="V27" s="75">
        <f>MIN(V8:V24)</f>
        <v>5.1978999999999997</v>
      </c>
      <c r="W27" s="74"/>
      <c r="X27" s="75">
        <f>MIN(X8:X24)</f>
        <v>4.4222999999999999</v>
      </c>
      <c r="Y27" s="74"/>
      <c r="Z27" s="75">
        <f>MIN(Z8:Z24)</f>
        <v>3.9544000000000001</v>
      </c>
      <c r="AA27" s="76"/>
    </row>
    <row r="28" spans="1:27" ht="15" thickBot="1" x14ac:dyDescent="0.35">
      <c r="A28" s="77" t="s">
        <v>29</v>
      </c>
      <c r="B28" s="78"/>
      <c r="C28" s="78"/>
      <c r="D28" s="79">
        <f>MAX(D8:D24)</f>
        <v>6.4562999999999997</v>
      </c>
      <c r="E28" s="78"/>
      <c r="F28" s="79">
        <f>MAX(F8:F24)</f>
        <v>7.6976000000000004</v>
      </c>
      <c r="G28" s="78"/>
      <c r="H28" s="79">
        <f>MAX(H8:H24)</f>
        <v>7.0563000000000002</v>
      </c>
      <c r="I28" s="78"/>
      <c r="J28" s="79">
        <f>MAX(J8:J24)</f>
        <v>6.8951000000000002</v>
      </c>
      <c r="K28" s="78"/>
      <c r="L28" s="79">
        <f>MAX(L8:L24)</f>
        <v>5.7876000000000003</v>
      </c>
      <c r="M28" s="78"/>
      <c r="N28" s="79">
        <f>MAX(N8:N24)</f>
        <v>4.6908000000000003</v>
      </c>
      <c r="O28" s="78"/>
      <c r="P28" s="79">
        <f>MAX(P8:P24)</f>
        <v>4.0420999999999996</v>
      </c>
      <c r="Q28" s="78"/>
      <c r="R28" s="79">
        <f>MAX(R8:R24)</f>
        <v>4.2896999999999998</v>
      </c>
      <c r="S28" s="78"/>
      <c r="T28" s="79">
        <f>MAX(T8:T24)</f>
        <v>5.6582999999999997</v>
      </c>
      <c r="U28" s="78"/>
      <c r="V28" s="79">
        <f>MAX(V8:V24)</f>
        <v>6.6322999999999999</v>
      </c>
      <c r="W28" s="78"/>
      <c r="X28" s="79">
        <f>MAX(X8:X24)</f>
        <v>7.1607000000000003</v>
      </c>
      <c r="Y28" s="78"/>
      <c r="Z28" s="79">
        <f>MAX(Z8:Z24)</f>
        <v>7.7888000000000002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1250</v>
      </c>
      <c r="B8" s="64">
        <f>VLOOKUP($A8,'Return Data'!$B$7:$R$2843,3,0)</f>
        <v>44315</v>
      </c>
      <c r="C8" s="65">
        <f>VLOOKUP($A8,'Return Data'!$B$7:$R$2843,4,0)</f>
        <v>28.958300000000001</v>
      </c>
      <c r="D8" s="65">
        <f>VLOOKUP($A8,'Return Data'!$B$7:$R$2843,10,0)</f>
        <v>7.6208999999999998</v>
      </c>
      <c r="E8" s="66">
        <f t="shared" ref="E8:E16" si="0">RANK(D8,D$8:D$16,0)</f>
        <v>5</v>
      </c>
      <c r="F8" s="65">
        <f>VLOOKUP($A8,'Return Data'!$B$7:$R$2843,11,0)</f>
        <v>19.953399999999998</v>
      </c>
      <c r="G8" s="66">
        <f t="shared" ref="G8:G14" si="1">RANK(F8,F$8:F$16,0)</f>
        <v>4</v>
      </c>
      <c r="H8" s="65">
        <f>VLOOKUP($A8,'Return Data'!$B$7:$R$2843,12,0)</f>
        <v>25.972999999999999</v>
      </c>
      <c r="I8" s="66">
        <f t="shared" ref="I8:I14" si="2">RANK(H8,H$8:H$16,0)</f>
        <v>4</v>
      </c>
      <c r="J8" s="65">
        <f>VLOOKUP($A8,'Return Data'!$B$7:$R$2843,13,0)</f>
        <v>40.191800000000001</v>
      </c>
      <c r="K8" s="66">
        <f t="shared" ref="K8:K14" si="3">RANK(J8,J$8:J$16,0)</f>
        <v>4</v>
      </c>
      <c r="L8" s="65">
        <f>VLOOKUP($A8,'Return Data'!$B$7:$R$2843,17,0)</f>
        <v>18.532499999999999</v>
      </c>
      <c r="M8" s="66">
        <f t="shared" ref="M8:M14" si="4">RANK(L8,L$8:L$16,0)</f>
        <v>2</v>
      </c>
      <c r="N8" s="65">
        <f>VLOOKUP($A8,'Return Data'!$B$7:$R$2843,14,0)</f>
        <v>13.3071</v>
      </c>
      <c r="O8" s="66">
        <f t="shared" ref="O8:O14" si="5">RANK(N8,N$8:N$16,0)</f>
        <v>2</v>
      </c>
      <c r="P8" s="65">
        <f>VLOOKUP($A8,'Return Data'!$B$7:$R$2843,15,0)</f>
        <v>12.376300000000001</v>
      </c>
      <c r="Q8" s="66">
        <f t="shared" ref="Q8:Q14" si="6">RANK(P8,P$8:P$16,0)</f>
        <v>3</v>
      </c>
      <c r="R8" s="65">
        <f>VLOOKUP($A8,'Return Data'!$B$7:$R$2843,16,0)</f>
        <v>10.415800000000001</v>
      </c>
      <c r="S8" s="67">
        <f t="shared" ref="S8:S16" si="7">RANK(R8,R$8:R$16,0)</f>
        <v>6</v>
      </c>
    </row>
    <row r="9" spans="1:20" x14ac:dyDescent="0.3">
      <c r="A9" s="63" t="s">
        <v>1253</v>
      </c>
      <c r="B9" s="64">
        <f>VLOOKUP($A9,'Return Data'!$B$7:$R$2843,3,0)</f>
        <v>44315</v>
      </c>
      <c r="C9" s="65">
        <f>VLOOKUP($A9,'Return Data'!$B$7:$R$2843,4,0)</f>
        <v>24.338699999999999</v>
      </c>
      <c r="D9" s="65">
        <f>VLOOKUP($A9,'Return Data'!$B$7:$R$2843,10,0)</f>
        <v>5.9808000000000003</v>
      </c>
      <c r="E9" s="66">
        <f t="shared" si="0"/>
        <v>7</v>
      </c>
      <c r="F9" s="65">
        <f>VLOOKUP($A9,'Return Data'!$B$7:$R$2843,11,0)</f>
        <v>16.551300000000001</v>
      </c>
      <c r="G9" s="66">
        <f t="shared" si="1"/>
        <v>6</v>
      </c>
      <c r="H9" s="65">
        <f>VLOOKUP($A9,'Return Data'!$B$7:$R$2843,12,0)</f>
        <v>19.634599999999999</v>
      </c>
      <c r="I9" s="66">
        <f t="shared" si="2"/>
        <v>6</v>
      </c>
      <c r="J9" s="65">
        <f>VLOOKUP($A9,'Return Data'!$B$7:$R$2843,13,0)</f>
        <v>35.584800000000001</v>
      </c>
      <c r="K9" s="66">
        <f t="shared" si="3"/>
        <v>6</v>
      </c>
      <c r="L9" s="65">
        <f>VLOOKUP($A9,'Return Data'!$B$7:$R$2843,17,0)</f>
        <v>12.4528</v>
      </c>
      <c r="M9" s="66">
        <f t="shared" si="4"/>
        <v>6</v>
      </c>
      <c r="N9" s="65">
        <f>VLOOKUP($A9,'Return Data'!$B$7:$R$2843,14,0)</f>
        <v>9.8530999999999995</v>
      </c>
      <c r="O9" s="66">
        <f t="shared" si="5"/>
        <v>5</v>
      </c>
      <c r="P9" s="65">
        <f>VLOOKUP($A9,'Return Data'!$B$7:$R$2843,15,0)</f>
        <v>9.1722999999999999</v>
      </c>
      <c r="Q9" s="66">
        <f t="shared" si="6"/>
        <v>7</v>
      </c>
      <c r="R9" s="65">
        <f>VLOOKUP($A9,'Return Data'!$B$7:$R$2843,16,0)</f>
        <v>8.8577999999999992</v>
      </c>
      <c r="S9" s="67">
        <f t="shared" si="7"/>
        <v>8</v>
      </c>
    </row>
    <row r="10" spans="1:20" x14ac:dyDescent="0.3">
      <c r="A10" s="63" t="s">
        <v>1255</v>
      </c>
      <c r="B10" s="64">
        <f>VLOOKUP($A10,'Return Data'!$B$7:$R$2843,3,0)</f>
        <v>44315</v>
      </c>
      <c r="C10" s="65">
        <f>VLOOKUP($A10,'Return Data'!$B$7:$R$2843,4,0)</f>
        <v>44.326000000000001</v>
      </c>
      <c r="D10" s="65">
        <f>VLOOKUP($A10,'Return Data'!$B$7:$R$2843,10,0)</f>
        <v>6.3917999999999999</v>
      </c>
      <c r="E10" s="66">
        <f t="shared" si="0"/>
        <v>6</v>
      </c>
      <c r="F10" s="65">
        <f>VLOOKUP($A10,'Return Data'!$B$7:$R$2843,11,0)</f>
        <v>17.938500000000001</v>
      </c>
      <c r="G10" s="66">
        <f t="shared" si="1"/>
        <v>5</v>
      </c>
      <c r="H10" s="65">
        <f>VLOOKUP($A10,'Return Data'!$B$7:$R$2843,12,0)</f>
        <v>21.274999999999999</v>
      </c>
      <c r="I10" s="66">
        <f t="shared" si="2"/>
        <v>5</v>
      </c>
      <c r="J10" s="65">
        <f>VLOOKUP($A10,'Return Data'!$B$7:$R$2843,13,0)</f>
        <v>39.993099999999998</v>
      </c>
      <c r="K10" s="66">
        <f t="shared" si="3"/>
        <v>5</v>
      </c>
      <c r="L10" s="65">
        <f>VLOOKUP($A10,'Return Data'!$B$7:$R$2843,17,0)</f>
        <v>15.156700000000001</v>
      </c>
      <c r="M10" s="66">
        <f t="shared" si="4"/>
        <v>3</v>
      </c>
      <c r="N10" s="65">
        <f>VLOOKUP($A10,'Return Data'!$B$7:$R$2843,14,0)</f>
        <v>10.9726</v>
      </c>
      <c r="O10" s="66">
        <f t="shared" si="5"/>
        <v>3</v>
      </c>
      <c r="P10" s="65">
        <f>VLOOKUP($A10,'Return Data'!$B$7:$R$2843,15,0)</f>
        <v>10.741400000000001</v>
      </c>
      <c r="Q10" s="66">
        <f t="shared" si="6"/>
        <v>4</v>
      </c>
      <c r="R10" s="65">
        <f>VLOOKUP($A10,'Return Data'!$B$7:$R$2843,16,0)</f>
        <v>10.602499999999999</v>
      </c>
      <c r="S10" s="67">
        <f t="shared" si="7"/>
        <v>5</v>
      </c>
    </row>
    <row r="11" spans="1:20" x14ac:dyDescent="0.3">
      <c r="A11" s="63" t="s">
        <v>1257</v>
      </c>
      <c r="B11" s="64">
        <f>VLOOKUP($A11,'Return Data'!$B$7:$R$2843,3,0)</f>
        <v>44315</v>
      </c>
      <c r="C11" s="65">
        <f>VLOOKUP($A11,'Return Data'!$B$7:$R$2843,4,0)</f>
        <v>360.68520000000001</v>
      </c>
      <c r="D11" s="65">
        <f>VLOOKUP($A11,'Return Data'!$B$7:$R$2843,10,0)</f>
        <v>11.766999999999999</v>
      </c>
      <c r="E11" s="66">
        <f t="shared" si="0"/>
        <v>2</v>
      </c>
      <c r="F11" s="65">
        <f>VLOOKUP($A11,'Return Data'!$B$7:$R$2843,11,0)</f>
        <v>32.239800000000002</v>
      </c>
      <c r="G11" s="66">
        <f t="shared" si="1"/>
        <v>1</v>
      </c>
      <c r="H11" s="65">
        <f>VLOOKUP($A11,'Return Data'!$B$7:$R$2843,12,0)</f>
        <v>29.795999999999999</v>
      </c>
      <c r="I11" s="66">
        <f t="shared" si="2"/>
        <v>2</v>
      </c>
      <c r="J11" s="65">
        <f>VLOOKUP($A11,'Return Data'!$B$7:$R$2843,13,0)</f>
        <v>46.63</v>
      </c>
      <c r="K11" s="66">
        <f t="shared" si="3"/>
        <v>2</v>
      </c>
      <c r="L11" s="65">
        <f>VLOOKUP($A11,'Return Data'!$B$7:$R$2843,17,0)</f>
        <v>13.009</v>
      </c>
      <c r="M11" s="66">
        <f t="shared" si="4"/>
        <v>4</v>
      </c>
      <c r="N11" s="65">
        <f>VLOOKUP($A11,'Return Data'!$B$7:$R$2843,14,0)</f>
        <v>9.9398999999999997</v>
      </c>
      <c r="O11" s="66">
        <f t="shared" si="5"/>
        <v>4</v>
      </c>
      <c r="P11" s="65">
        <f>VLOOKUP($A11,'Return Data'!$B$7:$R$2843,15,0)</f>
        <v>14.086399999999999</v>
      </c>
      <c r="Q11" s="66">
        <f t="shared" si="6"/>
        <v>2</v>
      </c>
      <c r="R11" s="65">
        <f>VLOOKUP($A11,'Return Data'!$B$7:$R$2843,16,0)</f>
        <v>14.464600000000001</v>
      </c>
      <c r="S11" s="67">
        <f t="shared" si="7"/>
        <v>2</v>
      </c>
    </row>
    <row r="12" spans="1:20" x14ac:dyDescent="0.3">
      <c r="A12" s="63" t="s">
        <v>1259</v>
      </c>
      <c r="B12" s="64">
        <f>VLOOKUP($A12,'Return Data'!$B$7:$R$2843,3,0)</f>
        <v>44315</v>
      </c>
      <c r="C12" s="65">
        <f>VLOOKUP($A12,'Return Data'!$B$7:$R$2843,4,0)</f>
        <v>61.9499</v>
      </c>
      <c r="D12" s="65">
        <f>VLOOKUP($A12,'Return Data'!$B$7:$R$2843,10,0)</f>
        <v>24.1006</v>
      </c>
      <c r="E12" s="66">
        <f t="shared" si="0"/>
        <v>1</v>
      </c>
      <c r="F12" s="65">
        <f>VLOOKUP($A12,'Return Data'!$B$7:$R$2843,11,0)</f>
        <v>29.762499999999999</v>
      </c>
      <c r="G12" s="66">
        <f t="shared" si="1"/>
        <v>2</v>
      </c>
      <c r="H12" s="65">
        <f>VLOOKUP($A12,'Return Data'!$B$7:$R$2843,12,0)</f>
        <v>46.959499999999998</v>
      </c>
      <c r="I12" s="66">
        <f t="shared" si="2"/>
        <v>1</v>
      </c>
      <c r="J12" s="65">
        <f>VLOOKUP($A12,'Return Data'!$B$7:$R$2843,13,0)</f>
        <v>79.117400000000004</v>
      </c>
      <c r="K12" s="66">
        <f t="shared" si="3"/>
        <v>1</v>
      </c>
      <c r="L12" s="65">
        <f>VLOOKUP($A12,'Return Data'!$B$7:$R$2843,17,0)</f>
        <v>29.8873</v>
      </c>
      <c r="M12" s="66">
        <f t="shared" si="4"/>
        <v>1</v>
      </c>
      <c r="N12" s="65">
        <f>VLOOKUP($A12,'Return Data'!$B$7:$R$2843,14,0)</f>
        <v>21.5716</v>
      </c>
      <c r="O12" s="66">
        <f t="shared" si="5"/>
        <v>1</v>
      </c>
      <c r="P12" s="65">
        <f>VLOOKUP($A12,'Return Data'!$B$7:$R$2843,15,0)</f>
        <v>14.8087</v>
      </c>
      <c r="Q12" s="66">
        <f t="shared" si="6"/>
        <v>1</v>
      </c>
      <c r="R12" s="65">
        <f>VLOOKUP($A12,'Return Data'!$B$7:$R$2843,16,0)</f>
        <v>11.8431</v>
      </c>
      <c r="S12" s="67">
        <f t="shared" si="7"/>
        <v>3</v>
      </c>
    </row>
    <row r="13" spans="1:20" x14ac:dyDescent="0.3">
      <c r="A13" s="63" t="s">
        <v>763</v>
      </c>
      <c r="B13" s="64">
        <f>VLOOKUP($A13,'Return Data'!$B$7:$R$2843,3,0)</f>
        <v>44315</v>
      </c>
      <c r="C13" s="65">
        <f>VLOOKUP($A13,'Return Data'!$B$7:$R$2843,4,0)</f>
        <v>22.334299999999999</v>
      </c>
      <c r="D13" s="65">
        <f>VLOOKUP($A13,'Return Data'!$B$7:$R$2843,10,0)</f>
        <v>9.4183000000000003</v>
      </c>
      <c r="E13" s="66">
        <f t="shared" si="0"/>
        <v>3</v>
      </c>
      <c r="F13" s="65">
        <f>VLOOKUP($A13,'Return Data'!$B$7:$R$2843,11,0)</f>
        <v>15.5654</v>
      </c>
      <c r="G13" s="66">
        <f t="shared" si="1"/>
        <v>7</v>
      </c>
      <c r="H13" s="65">
        <f>VLOOKUP($A13,'Return Data'!$B$7:$R$2843,12,0)</f>
        <v>12.7483</v>
      </c>
      <c r="I13" s="66">
        <f t="shared" si="2"/>
        <v>8</v>
      </c>
      <c r="J13" s="65">
        <f>VLOOKUP($A13,'Return Data'!$B$7:$R$2843,13,0)</f>
        <v>18.204699999999999</v>
      </c>
      <c r="K13" s="66">
        <f t="shared" si="3"/>
        <v>9</v>
      </c>
      <c r="L13" s="65">
        <f>VLOOKUP($A13,'Return Data'!$B$7:$R$2843,17,0)</f>
        <v>10.006</v>
      </c>
      <c r="M13" s="66">
        <f t="shared" si="4"/>
        <v>8</v>
      </c>
      <c r="N13" s="65">
        <f>VLOOKUP($A13,'Return Data'!$B$7:$R$2843,14,0)</f>
        <v>8.7570999999999994</v>
      </c>
      <c r="O13" s="66">
        <f t="shared" si="5"/>
        <v>7</v>
      </c>
      <c r="P13" s="65">
        <f>VLOOKUP($A13,'Return Data'!$B$7:$R$2843,15,0)</f>
        <v>9.2960999999999991</v>
      </c>
      <c r="Q13" s="66">
        <f t="shared" si="6"/>
        <v>6</v>
      </c>
      <c r="R13" s="65">
        <f>VLOOKUP($A13,'Return Data'!$B$7:$R$2843,16,0)</f>
        <v>9.5548000000000002</v>
      </c>
      <c r="S13" s="67">
        <f t="shared" si="7"/>
        <v>7</v>
      </c>
    </row>
    <row r="14" spans="1:20" x14ac:dyDescent="0.3">
      <c r="A14" s="63" t="s">
        <v>1260</v>
      </c>
      <c r="B14" s="64">
        <f>VLOOKUP($A14,'Return Data'!$B$7:$R$2843,3,0)</f>
        <v>44315</v>
      </c>
      <c r="C14" s="65">
        <f>VLOOKUP($A14,'Return Data'!$B$7:$R$2843,4,0)</f>
        <v>35.7087</v>
      </c>
      <c r="D14" s="65">
        <f>VLOOKUP($A14,'Return Data'!$B$7:$R$2843,10,0)</f>
        <v>3.2774999999999999</v>
      </c>
      <c r="E14" s="66">
        <f t="shared" si="0"/>
        <v>9</v>
      </c>
      <c r="F14" s="65">
        <f>VLOOKUP($A14,'Return Data'!$B$7:$R$2843,11,0)</f>
        <v>10.0738</v>
      </c>
      <c r="G14" s="66">
        <f t="shared" si="1"/>
        <v>9</v>
      </c>
      <c r="H14" s="65">
        <f>VLOOKUP($A14,'Return Data'!$B$7:$R$2843,12,0)</f>
        <v>10.6701</v>
      </c>
      <c r="I14" s="66">
        <f t="shared" si="2"/>
        <v>9</v>
      </c>
      <c r="J14" s="65">
        <f>VLOOKUP($A14,'Return Data'!$B$7:$R$2843,13,0)</f>
        <v>20.067599999999999</v>
      </c>
      <c r="K14" s="66">
        <f t="shared" si="3"/>
        <v>8</v>
      </c>
      <c r="L14" s="65">
        <f>VLOOKUP($A14,'Return Data'!$B$7:$R$2843,17,0)</f>
        <v>12.799799999999999</v>
      </c>
      <c r="M14" s="66">
        <f t="shared" si="4"/>
        <v>5</v>
      </c>
      <c r="N14" s="65">
        <f>VLOOKUP($A14,'Return Data'!$B$7:$R$2843,14,0)</f>
        <v>9.4328000000000003</v>
      </c>
      <c r="O14" s="66">
        <f t="shared" si="5"/>
        <v>6</v>
      </c>
      <c r="P14" s="65">
        <f>VLOOKUP($A14,'Return Data'!$B$7:$R$2843,15,0)</f>
        <v>9.7596000000000007</v>
      </c>
      <c r="Q14" s="66">
        <f t="shared" si="6"/>
        <v>5</v>
      </c>
      <c r="R14" s="65">
        <f>VLOOKUP($A14,'Return Data'!$B$7:$R$2843,16,0)</f>
        <v>10.795500000000001</v>
      </c>
      <c r="S14" s="67">
        <f t="shared" si="7"/>
        <v>4</v>
      </c>
    </row>
    <row r="15" spans="1:20" x14ac:dyDescent="0.3">
      <c r="A15" s="63" t="s">
        <v>1262</v>
      </c>
      <c r="B15" s="64">
        <f>VLOOKUP($A15,'Return Data'!$B$7:$R$2843,3,0)</f>
        <v>44315</v>
      </c>
      <c r="C15" s="65">
        <f>VLOOKUP($A15,'Return Data'!$B$7:$R$2843,4,0)</f>
        <v>13.7646</v>
      </c>
      <c r="D15" s="65">
        <f>VLOOKUP($A15,'Return Data'!$B$7:$R$2843,10,0)</f>
        <v>8.6513000000000009</v>
      </c>
      <c r="E15" s="66">
        <f t="shared" si="0"/>
        <v>4</v>
      </c>
      <c r="F15" s="65">
        <f>VLOOKUP($A15,'Return Data'!$B$7:$R$2843,11,0)</f>
        <v>22.7043</v>
      </c>
      <c r="G15" s="66">
        <f t="shared" ref="G15" si="8">RANK(F15,F$8:F$16,0)</f>
        <v>3</v>
      </c>
      <c r="H15" s="65">
        <f>VLOOKUP($A15,'Return Data'!$B$7:$R$2843,12,0)</f>
        <v>27.5138</v>
      </c>
      <c r="I15" s="66">
        <f t="shared" ref="I15" si="9">RANK(H15,H$8:H$16,0)</f>
        <v>3</v>
      </c>
      <c r="J15" s="65">
        <f>VLOOKUP($A15,'Return Data'!$B$7:$R$2843,13,0)</f>
        <v>41.983600000000003</v>
      </c>
      <c r="K15" s="66">
        <f t="shared" ref="K15" si="10">RANK(J15,J$8:J$16,0)</f>
        <v>3</v>
      </c>
      <c r="L15" s="65"/>
      <c r="M15" s="66"/>
      <c r="N15" s="65"/>
      <c r="O15" s="66"/>
      <c r="P15" s="65"/>
      <c r="Q15" s="66"/>
      <c r="R15" s="65">
        <f>VLOOKUP($A15,'Return Data'!$B$7:$R$2843,16,0)</f>
        <v>31.918500000000002</v>
      </c>
      <c r="S15" s="67">
        <f t="shared" si="7"/>
        <v>1</v>
      </c>
    </row>
    <row r="16" spans="1:20" x14ac:dyDescent="0.3">
      <c r="A16" s="63" t="s">
        <v>1264</v>
      </c>
      <c r="B16" s="64">
        <f>VLOOKUP($A16,'Return Data'!$B$7:$R$2843,3,0)</f>
        <v>44315</v>
      </c>
      <c r="C16" s="65">
        <f>VLOOKUP($A16,'Return Data'!$B$7:$R$2843,4,0)</f>
        <v>42.9465</v>
      </c>
      <c r="D16" s="65">
        <f>VLOOKUP($A16,'Return Data'!$B$7:$R$2843,10,0)</f>
        <v>3.6484000000000001</v>
      </c>
      <c r="E16" s="66">
        <f t="shared" si="0"/>
        <v>8</v>
      </c>
      <c r="F16" s="65">
        <f>VLOOKUP($A16,'Return Data'!$B$7:$R$2843,11,0)</f>
        <v>10.669700000000001</v>
      </c>
      <c r="G16" s="66">
        <f>RANK(F16,F$8:F$16,0)</f>
        <v>8</v>
      </c>
      <c r="H16" s="65">
        <f>VLOOKUP($A16,'Return Data'!$B$7:$R$2843,12,0)</f>
        <v>13.6388</v>
      </c>
      <c r="I16" s="66">
        <f>RANK(H16,H$8:H$16,0)</f>
        <v>7</v>
      </c>
      <c r="J16" s="65">
        <f>VLOOKUP($A16,'Return Data'!$B$7:$R$2843,13,0)</f>
        <v>28.2743</v>
      </c>
      <c r="K16" s="66">
        <f>RANK(J16,J$8:J$16,0)</f>
        <v>7</v>
      </c>
      <c r="L16" s="65">
        <f>VLOOKUP($A16,'Return Data'!$B$7:$R$2843,17,0)</f>
        <v>10.0983</v>
      </c>
      <c r="M16" s="66">
        <f>RANK(L16,L$8:L$16,0)</f>
        <v>7</v>
      </c>
      <c r="N16" s="65">
        <f>VLOOKUP($A16,'Return Data'!$B$7:$R$2843,14,0)</f>
        <v>6.7960000000000003</v>
      </c>
      <c r="O16" s="66">
        <f>RANK(N16,N$8:N$16,0)</f>
        <v>8</v>
      </c>
      <c r="P16" s="65">
        <f>VLOOKUP($A16,'Return Data'!$B$7:$R$2843,15,0)</f>
        <v>9.0381999999999998</v>
      </c>
      <c r="Q16" s="66">
        <f>RANK(P16,P$8:P$16,0)</f>
        <v>8</v>
      </c>
      <c r="R16" s="65">
        <f>VLOOKUP($A16,'Return Data'!$B$7:$R$2843,16,0)</f>
        <v>7.4421999999999997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8.9840666666666671</v>
      </c>
      <c r="E18" s="74"/>
      <c r="F18" s="75">
        <f>AVERAGE(F8:F16)</f>
        <v>19.495411111111114</v>
      </c>
      <c r="G18" s="74"/>
      <c r="H18" s="75">
        <f>AVERAGE(H8:H16)</f>
        <v>23.134344444444441</v>
      </c>
      <c r="I18" s="74"/>
      <c r="J18" s="75">
        <f>AVERAGE(J8:J16)</f>
        <v>38.894144444444443</v>
      </c>
      <c r="K18" s="74"/>
      <c r="L18" s="75">
        <f>AVERAGE(L8:L16)</f>
        <v>15.242799999999999</v>
      </c>
      <c r="M18" s="74"/>
      <c r="N18" s="75">
        <f>AVERAGE(N8:N16)</f>
        <v>11.328775</v>
      </c>
      <c r="O18" s="74"/>
      <c r="P18" s="75">
        <f>AVERAGE(P8:P16)</f>
        <v>11.159875000000001</v>
      </c>
      <c r="Q18" s="74"/>
      <c r="R18" s="75">
        <f>AVERAGE(R8:R16)</f>
        <v>12.877199999999998</v>
      </c>
      <c r="S18" s="76"/>
    </row>
    <row r="19" spans="1:19" x14ac:dyDescent="0.3">
      <c r="A19" s="73" t="s">
        <v>28</v>
      </c>
      <c r="B19" s="74"/>
      <c r="C19" s="74"/>
      <c r="D19" s="75">
        <f>MIN(D8:D16)</f>
        <v>3.2774999999999999</v>
      </c>
      <c r="E19" s="74"/>
      <c r="F19" s="75">
        <f>MIN(F8:F16)</f>
        <v>10.0738</v>
      </c>
      <c r="G19" s="74"/>
      <c r="H19" s="75">
        <f>MIN(H8:H16)</f>
        <v>10.6701</v>
      </c>
      <c r="I19" s="74"/>
      <c r="J19" s="75">
        <f>MIN(J8:J16)</f>
        <v>18.204699999999999</v>
      </c>
      <c r="K19" s="74"/>
      <c r="L19" s="75">
        <f>MIN(L8:L16)</f>
        <v>10.006</v>
      </c>
      <c r="M19" s="74"/>
      <c r="N19" s="75">
        <f>MIN(N8:N16)</f>
        <v>6.7960000000000003</v>
      </c>
      <c r="O19" s="74"/>
      <c r="P19" s="75">
        <f>MIN(P8:P16)</f>
        <v>9.0381999999999998</v>
      </c>
      <c r="Q19" s="74"/>
      <c r="R19" s="75">
        <f>MIN(R8:R16)</f>
        <v>7.4421999999999997</v>
      </c>
      <c r="S19" s="76"/>
    </row>
    <row r="20" spans="1:19" ht="15" thickBot="1" x14ac:dyDescent="0.35">
      <c r="A20" s="77" t="s">
        <v>29</v>
      </c>
      <c r="B20" s="78"/>
      <c r="C20" s="78"/>
      <c r="D20" s="79">
        <f>MAX(D8:D16)</f>
        <v>24.1006</v>
      </c>
      <c r="E20" s="78"/>
      <c r="F20" s="79">
        <f>MAX(F8:F16)</f>
        <v>32.239800000000002</v>
      </c>
      <c r="G20" s="78"/>
      <c r="H20" s="79">
        <f>MAX(H8:H16)</f>
        <v>46.959499999999998</v>
      </c>
      <c r="I20" s="78"/>
      <c r="J20" s="79">
        <f>MAX(J8:J16)</f>
        <v>79.117400000000004</v>
      </c>
      <c r="K20" s="78"/>
      <c r="L20" s="79">
        <f>MAX(L8:L16)</f>
        <v>29.8873</v>
      </c>
      <c r="M20" s="78"/>
      <c r="N20" s="79">
        <f>MAX(N8:N16)</f>
        <v>21.5716</v>
      </c>
      <c r="O20" s="78"/>
      <c r="P20" s="79">
        <f>MAX(P8:P16)</f>
        <v>14.8087</v>
      </c>
      <c r="Q20" s="78"/>
      <c r="R20" s="79">
        <f>MAX(R8:R16)</f>
        <v>31.918500000000002</v>
      </c>
      <c r="S20" s="80"/>
    </row>
    <row r="21" spans="1:19" x14ac:dyDescent="0.3">
      <c r="A21" s="112" t="s">
        <v>432</v>
      </c>
    </row>
    <row r="22" spans="1:19" x14ac:dyDescent="0.3">
      <c r="A22" s="14" t="s">
        <v>340</v>
      </c>
    </row>
  </sheetData>
  <sheetProtection algorithmName="SHA-512" hashValue="F/HSnq/uCXbUcnmfwBWy8p3drxbK2hXdSN+hsZAGFqeDkISci07RKocGK8nkxbogea+b/Qic8eVYHuJgjE6ZwA==" saltValue="RjXUW2HasaBpbeC9GNeB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1599</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806</v>
      </c>
      <c r="B8" s="64">
        <f>VLOOKUP($A8,'Return Data'!$B$7:$R$2843,3,0)</f>
        <v>44315</v>
      </c>
      <c r="C8" s="65">
        <f>VLOOKUP($A8,'Return Data'!$B$7:$R$2843,4,0)</f>
        <v>272.39830000000001</v>
      </c>
      <c r="D8" s="65">
        <f>VLOOKUP($A8,'Return Data'!$B$7:$R$2843,5,0)</f>
        <v>5.508</v>
      </c>
      <c r="E8" s="66">
        <f>RANK(D8,D$8:D$14,0)</f>
        <v>3</v>
      </c>
      <c r="F8" s="65">
        <f>VLOOKUP($A8,'Return Data'!$B$7:$R$2843,6,0)</f>
        <v>11.485300000000001</v>
      </c>
      <c r="G8" s="66">
        <f>RANK(F8,F$8:F$14,0)</f>
        <v>3</v>
      </c>
      <c r="H8" s="65">
        <f>VLOOKUP($A8,'Return Data'!$B$7:$R$2843,7,0)</f>
        <v>13.955500000000001</v>
      </c>
      <c r="I8" s="66">
        <f>RANK(H8,H$8:H$14,0)</f>
        <v>3</v>
      </c>
      <c r="J8" s="65">
        <f>VLOOKUP($A8,'Return Data'!$B$7:$R$2843,8,0)</f>
        <v>9.8975000000000009</v>
      </c>
      <c r="K8" s="66">
        <f>RANK(J8,J$8:J$14,0)</f>
        <v>3</v>
      </c>
      <c r="L8" s="65">
        <f>VLOOKUP($A8,'Return Data'!$B$7:$R$2843,9,0)</f>
        <v>8.4593000000000007</v>
      </c>
      <c r="M8" s="66">
        <f>RANK(L8,L$8:L$14,0)</f>
        <v>3</v>
      </c>
      <c r="N8" s="65">
        <f>VLOOKUP($A8,'Return Data'!$B$7:$R$2843,10,0)</f>
        <v>4.5875000000000004</v>
      </c>
      <c r="O8" s="66">
        <f>RANK(N8,N$8:N$14,0)</f>
        <v>3</v>
      </c>
      <c r="P8" s="65">
        <f>VLOOKUP($A8,'Return Data'!$B$7:$R$2843,11,0)</f>
        <v>4.1867999999999999</v>
      </c>
      <c r="Q8" s="66">
        <f>RANK(P8,P$8:P$14,0)</f>
        <v>6</v>
      </c>
      <c r="R8" s="65">
        <f>VLOOKUP($A8,'Return Data'!$B$7:$R$2843,12,0)</f>
        <v>5.01</v>
      </c>
      <c r="S8" s="66">
        <f>RANK(R8,R$8:R$14,0)</f>
        <v>6</v>
      </c>
      <c r="T8" s="65">
        <f>VLOOKUP($A8,'Return Data'!$B$7:$R$2843,13,0)</f>
        <v>7.4763999999999999</v>
      </c>
      <c r="U8" s="66">
        <f>RANK(T8,T$8:T$14,0)</f>
        <v>5</v>
      </c>
      <c r="V8" s="65">
        <f>VLOOKUP($A8,'Return Data'!$B$7:$R$2843,17,0)</f>
        <v>7.8794000000000004</v>
      </c>
      <c r="W8" s="66">
        <f>RANK(V8,V$8:V$14,0)</f>
        <v>4</v>
      </c>
      <c r="X8" s="65">
        <f>VLOOKUP($A8,'Return Data'!$B$7:$R$2843,14,0)</f>
        <v>8.0592000000000006</v>
      </c>
      <c r="Y8" s="66">
        <f>RANK(X8,X$8:X$14,0)</f>
        <v>4</v>
      </c>
      <c r="Z8" s="65">
        <f>VLOOKUP($A8,'Return Data'!$B$7:$R$2843,16,0)</f>
        <v>8.6470000000000002</v>
      </c>
      <c r="AA8" s="67">
        <f>RANK(Z8,Z$8:Z$14,0)</f>
        <v>3</v>
      </c>
    </row>
    <row r="9" spans="1:27" x14ac:dyDescent="0.3">
      <c r="A9" s="63" t="s">
        <v>808</v>
      </c>
      <c r="B9" s="64">
        <f>VLOOKUP($A9,'Return Data'!$B$7:$R$2843,3,0)</f>
        <v>44315</v>
      </c>
      <c r="C9" s="65">
        <f>VLOOKUP($A9,'Return Data'!$B$7:$R$2843,4,0)</f>
        <v>33.367400000000004</v>
      </c>
      <c r="D9" s="65">
        <f>VLOOKUP($A9,'Return Data'!$B$7:$R$2843,5,0)</f>
        <v>-0.65629999999999999</v>
      </c>
      <c r="E9" s="66">
        <f t="shared" ref="E9:E14" si="0">RANK(D9,D$8:D$14,0)</f>
        <v>6</v>
      </c>
      <c r="F9" s="65">
        <f>VLOOKUP($A9,'Return Data'!$B$7:$R$2843,6,0)</f>
        <v>9.2321000000000009</v>
      </c>
      <c r="G9" s="66">
        <f t="shared" ref="G9:G14" si="1">RANK(F9,F$8:F$14,0)</f>
        <v>4</v>
      </c>
      <c r="H9" s="65">
        <f>VLOOKUP($A9,'Return Data'!$B$7:$R$2843,7,0)</f>
        <v>7.9505999999999997</v>
      </c>
      <c r="I9" s="66">
        <f t="shared" ref="I9:I14" si="2">RANK(H9,H$8:H$14,0)</f>
        <v>5</v>
      </c>
      <c r="J9" s="65">
        <f>VLOOKUP($A9,'Return Data'!$B$7:$R$2843,8,0)</f>
        <v>5.8654000000000002</v>
      </c>
      <c r="K9" s="66">
        <f t="shared" ref="K9:K14" si="3">RANK(J9,J$8:J$14,0)</f>
        <v>5</v>
      </c>
      <c r="L9" s="65">
        <f>VLOOKUP($A9,'Return Data'!$B$7:$R$2843,9,0)</f>
        <v>5.0392999999999999</v>
      </c>
      <c r="M9" s="66">
        <f t="shared" ref="M9:M14" si="4">RANK(L9,L$8:L$14,0)</f>
        <v>6</v>
      </c>
      <c r="N9" s="65">
        <f>VLOOKUP($A9,'Return Data'!$B$7:$R$2843,10,0)</f>
        <v>3.9394</v>
      </c>
      <c r="O9" s="66">
        <f t="shared" ref="O9:O14" si="5">RANK(N9,N$8:N$14,0)</f>
        <v>4</v>
      </c>
      <c r="P9" s="65">
        <f>VLOOKUP($A9,'Return Data'!$B$7:$R$2843,11,0)</f>
        <v>4.4442000000000004</v>
      </c>
      <c r="Q9" s="66">
        <f t="shared" ref="Q9:Q14" si="6">RANK(P9,P$8:P$14,0)</f>
        <v>4</v>
      </c>
      <c r="R9" s="65">
        <f>VLOOKUP($A9,'Return Data'!$B$7:$R$2843,12,0)</f>
        <v>5.1173999999999999</v>
      </c>
      <c r="S9" s="66">
        <f t="shared" ref="S9:S14" si="7">RANK(R9,R$8:R$14,0)</f>
        <v>5</v>
      </c>
      <c r="T9" s="65">
        <f>VLOOKUP($A9,'Return Data'!$B$7:$R$2843,13,0)</f>
        <v>6.2973999999999997</v>
      </c>
      <c r="U9" s="66">
        <f t="shared" ref="U9:U14" si="8">RANK(T9,T$8:T$14,0)</f>
        <v>7</v>
      </c>
      <c r="V9" s="65">
        <f>VLOOKUP($A9,'Return Data'!$B$7:$R$2843,17,0)</f>
        <v>6.7251000000000003</v>
      </c>
      <c r="W9" s="66">
        <f t="shared" ref="W9:W13" si="9">RANK(V9,V$8:V$14,0)</f>
        <v>6</v>
      </c>
      <c r="X9" s="65">
        <f>VLOOKUP($A9,'Return Data'!$B$7:$R$2843,14,0)</f>
        <v>6.9641999999999999</v>
      </c>
      <c r="Y9" s="66">
        <f t="shared" ref="Y9:Y13" si="10">RANK(X9,X$8:X$14,0)</f>
        <v>5</v>
      </c>
      <c r="Z9" s="65">
        <f>VLOOKUP($A9,'Return Data'!$B$7:$R$2843,16,0)</f>
        <v>7.1435000000000004</v>
      </c>
      <c r="AA9" s="67">
        <f t="shared" ref="AA9:AA14" si="11">RANK(Z9,Z$8:Z$14,0)</f>
        <v>7</v>
      </c>
    </row>
    <row r="10" spans="1:27" x14ac:dyDescent="0.3">
      <c r="A10" s="63" t="s">
        <v>810</v>
      </c>
      <c r="B10" s="64">
        <f>VLOOKUP($A10,'Return Data'!$B$7:$R$2843,3,0)</f>
        <v>44315</v>
      </c>
      <c r="C10" s="65">
        <f>VLOOKUP($A10,'Return Data'!$B$7:$R$2843,4,0)</f>
        <v>38.462699999999998</v>
      </c>
      <c r="D10" s="65">
        <f>VLOOKUP($A10,'Return Data'!$B$7:$R$2843,5,0)</f>
        <v>7.2135999999999996</v>
      </c>
      <c r="E10" s="66">
        <f t="shared" si="0"/>
        <v>1</v>
      </c>
      <c r="F10" s="65">
        <f>VLOOKUP($A10,'Return Data'!$B$7:$R$2843,6,0)</f>
        <v>1.9932000000000001</v>
      </c>
      <c r="G10" s="66">
        <f t="shared" si="1"/>
        <v>7</v>
      </c>
      <c r="H10" s="65">
        <f>VLOOKUP($A10,'Return Data'!$B$7:$R$2843,7,0)</f>
        <v>5.3604000000000003</v>
      </c>
      <c r="I10" s="66">
        <f t="shared" si="2"/>
        <v>7</v>
      </c>
      <c r="J10" s="65">
        <f>VLOOKUP($A10,'Return Data'!$B$7:$R$2843,8,0)</f>
        <v>5.1753999999999998</v>
      </c>
      <c r="K10" s="66">
        <f t="shared" si="3"/>
        <v>7</v>
      </c>
      <c r="L10" s="65">
        <f>VLOOKUP($A10,'Return Data'!$B$7:$R$2843,9,0)</f>
        <v>5.6029</v>
      </c>
      <c r="M10" s="66">
        <f t="shared" si="4"/>
        <v>5</v>
      </c>
      <c r="N10" s="65">
        <f>VLOOKUP($A10,'Return Data'!$B$7:$R$2843,10,0)</f>
        <v>3.6663999999999999</v>
      </c>
      <c r="O10" s="66">
        <f t="shared" si="5"/>
        <v>5</v>
      </c>
      <c r="P10" s="65">
        <f>VLOOKUP($A10,'Return Data'!$B$7:$R$2843,11,0)</f>
        <v>5.0597000000000003</v>
      </c>
      <c r="Q10" s="66">
        <f t="shared" si="6"/>
        <v>1</v>
      </c>
      <c r="R10" s="65">
        <f>VLOOKUP($A10,'Return Data'!$B$7:$R$2843,12,0)</f>
        <v>6.0941000000000001</v>
      </c>
      <c r="S10" s="66">
        <f t="shared" si="7"/>
        <v>2</v>
      </c>
      <c r="T10" s="65">
        <f>VLOOKUP($A10,'Return Data'!$B$7:$R$2843,13,0)</f>
        <v>8.6762999999999995</v>
      </c>
      <c r="U10" s="66">
        <f t="shared" si="8"/>
        <v>4</v>
      </c>
      <c r="V10" s="65">
        <f>VLOOKUP($A10,'Return Data'!$B$7:$R$2843,17,0)</f>
        <v>8.1762999999999995</v>
      </c>
      <c r="W10" s="66">
        <f t="shared" si="9"/>
        <v>3</v>
      </c>
      <c r="X10" s="65">
        <f>VLOOKUP($A10,'Return Data'!$B$7:$R$2843,14,0)</f>
        <v>8.1160999999999994</v>
      </c>
      <c r="Y10" s="66">
        <f t="shared" si="10"/>
        <v>3</v>
      </c>
      <c r="Z10" s="65">
        <f>VLOOKUP($A10,'Return Data'!$B$7:$R$2843,16,0)</f>
        <v>8.4109999999999996</v>
      </c>
      <c r="AA10" s="67">
        <f t="shared" si="11"/>
        <v>4</v>
      </c>
    </row>
    <row r="11" spans="1:27" x14ac:dyDescent="0.3">
      <c r="A11" s="63" t="s">
        <v>812</v>
      </c>
      <c r="B11" s="64">
        <f>VLOOKUP($A11,'Return Data'!$B$7:$R$2843,3,0)</f>
        <v>44315</v>
      </c>
      <c r="C11" s="65">
        <f>VLOOKUP($A11,'Return Data'!$B$7:$R$2843,4,0)</f>
        <v>345.35210000000001</v>
      </c>
      <c r="D11" s="65">
        <f>VLOOKUP($A11,'Return Data'!$B$7:$R$2843,5,0)</f>
        <v>4.9257999999999997</v>
      </c>
      <c r="E11" s="66">
        <f t="shared" si="0"/>
        <v>5</v>
      </c>
      <c r="F11" s="65">
        <f>VLOOKUP($A11,'Return Data'!$B$7:$R$2843,6,0)</f>
        <v>5.3326000000000002</v>
      </c>
      <c r="G11" s="66">
        <f t="shared" si="1"/>
        <v>6</v>
      </c>
      <c r="H11" s="65">
        <f>VLOOKUP($A11,'Return Data'!$B$7:$R$2843,7,0)</f>
        <v>6.2053000000000003</v>
      </c>
      <c r="I11" s="66">
        <f t="shared" si="2"/>
        <v>6</v>
      </c>
      <c r="J11" s="65">
        <f>VLOOKUP($A11,'Return Data'!$B$7:$R$2843,8,0)</f>
        <v>5.8121999999999998</v>
      </c>
      <c r="K11" s="66">
        <f t="shared" si="3"/>
        <v>6</v>
      </c>
      <c r="L11" s="65">
        <f>VLOOKUP($A11,'Return Data'!$B$7:$R$2843,9,0)</f>
        <v>2.6419000000000001</v>
      </c>
      <c r="M11" s="66">
        <f t="shared" si="4"/>
        <v>7</v>
      </c>
      <c r="N11" s="65">
        <f>VLOOKUP($A11,'Return Data'!$B$7:$R$2843,10,0)</f>
        <v>1.6633</v>
      </c>
      <c r="O11" s="66">
        <f t="shared" si="5"/>
        <v>7</v>
      </c>
      <c r="P11" s="65">
        <f>VLOOKUP($A11,'Return Data'!$B$7:$R$2843,11,0)</f>
        <v>5.0262000000000002</v>
      </c>
      <c r="Q11" s="66">
        <f t="shared" si="6"/>
        <v>2</v>
      </c>
      <c r="R11" s="65">
        <f>VLOOKUP($A11,'Return Data'!$B$7:$R$2843,12,0)</f>
        <v>6.3715000000000002</v>
      </c>
      <c r="S11" s="66">
        <f t="shared" si="7"/>
        <v>1</v>
      </c>
      <c r="T11" s="65">
        <f>VLOOKUP($A11,'Return Data'!$B$7:$R$2843,13,0)</f>
        <v>9.4651999999999994</v>
      </c>
      <c r="U11" s="66">
        <f t="shared" si="8"/>
        <v>3</v>
      </c>
      <c r="V11" s="65">
        <f>VLOOKUP($A11,'Return Data'!$B$7:$R$2843,17,0)</f>
        <v>8.6556999999999995</v>
      </c>
      <c r="W11" s="66">
        <f t="shared" si="9"/>
        <v>2</v>
      </c>
      <c r="X11" s="65">
        <f>VLOOKUP($A11,'Return Data'!$B$7:$R$2843,14,0)</f>
        <v>8.4431999999999992</v>
      </c>
      <c r="Y11" s="66">
        <f t="shared" si="10"/>
        <v>2</v>
      </c>
      <c r="Z11" s="65">
        <f>VLOOKUP($A11,'Return Data'!$B$7:$R$2843,16,0)</f>
        <v>8.8370999999999995</v>
      </c>
      <c r="AA11" s="67">
        <f t="shared" si="11"/>
        <v>1</v>
      </c>
    </row>
    <row r="12" spans="1:27" x14ac:dyDescent="0.3">
      <c r="A12" s="63" t="s">
        <v>813</v>
      </c>
      <c r="B12" s="64">
        <f>VLOOKUP($A12,'Return Data'!$B$7:$R$2843,3,0)</f>
        <v>44315</v>
      </c>
      <c r="C12" s="65">
        <f>VLOOKUP($A12,'Return Data'!$B$7:$R$2843,4,0)</f>
        <v>1168.6718000000001</v>
      </c>
      <c r="D12" s="65">
        <f>VLOOKUP($A12,'Return Data'!$B$7:$R$2843,5,0)</f>
        <v>5.2226999999999997</v>
      </c>
      <c r="E12" s="66">
        <f t="shared" si="0"/>
        <v>4</v>
      </c>
      <c r="F12" s="65">
        <f>VLOOKUP($A12,'Return Data'!$B$7:$R$2843,6,0)</f>
        <v>21.765999999999998</v>
      </c>
      <c r="G12" s="66">
        <f t="shared" si="1"/>
        <v>1</v>
      </c>
      <c r="H12" s="65">
        <f>VLOOKUP($A12,'Return Data'!$B$7:$R$2843,7,0)</f>
        <v>19.334499999999998</v>
      </c>
      <c r="I12" s="66">
        <f t="shared" si="2"/>
        <v>1</v>
      </c>
      <c r="J12" s="65">
        <f>VLOOKUP($A12,'Return Data'!$B$7:$R$2843,8,0)</f>
        <v>15.960800000000001</v>
      </c>
      <c r="K12" s="66">
        <f t="shared" si="3"/>
        <v>1</v>
      </c>
      <c r="L12" s="65">
        <f>VLOOKUP($A12,'Return Data'!$B$7:$R$2843,9,0)</f>
        <v>12.492000000000001</v>
      </c>
      <c r="M12" s="66">
        <f t="shared" si="4"/>
        <v>1</v>
      </c>
      <c r="N12" s="65">
        <f>VLOOKUP($A12,'Return Data'!$B$7:$R$2843,10,0)</f>
        <v>3.2433999999999998</v>
      </c>
      <c r="O12" s="66">
        <f t="shared" si="5"/>
        <v>6</v>
      </c>
      <c r="P12" s="65">
        <f>VLOOKUP($A12,'Return Data'!$B$7:$R$2843,11,0)</f>
        <v>4.3295000000000003</v>
      </c>
      <c r="Q12" s="66">
        <f t="shared" si="6"/>
        <v>5</v>
      </c>
      <c r="R12" s="65">
        <f>VLOOKUP($A12,'Return Data'!$B$7:$R$2843,12,0)</f>
        <v>5.6864999999999997</v>
      </c>
      <c r="S12" s="66">
        <f t="shared" si="7"/>
        <v>4</v>
      </c>
      <c r="T12" s="65">
        <f>VLOOKUP($A12,'Return Data'!$B$7:$R$2843,13,0)</f>
        <v>10.591699999999999</v>
      </c>
      <c r="U12" s="66">
        <f t="shared" si="8"/>
        <v>1</v>
      </c>
      <c r="V12" s="65"/>
      <c r="W12" s="66"/>
      <c r="X12" s="65"/>
      <c r="Y12" s="66"/>
      <c r="Z12" s="65">
        <f>VLOOKUP($A12,'Return Data'!$B$7:$R$2843,16,0)</f>
        <v>8.27</v>
      </c>
      <c r="AA12" s="67">
        <f t="shared" si="11"/>
        <v>5</v>
      </c>
    </row>
    <row r="13" spans="1:27" x14ac:dyDescent="0.3">
      <c r="A13" s="63" t="s">
        <v>816</v>
      </c>
      <c r="B13" s="64">
        <f>VLOOKUP($A13,'Return Data'!$B$7:$R$2843,3,0)</f>
        <v>44315</v>
      </c>
      <c r="C13" s="65">
        <f>VLOOKUP($A13,'Return Data'!$B$7:$R$2843,4,0)</f>
        <v>36.238</v>
      </c>
      <c r="D13" s="65">
        <f>VLOOKUP($A13,'Return Data'!$B$7:$R$2843,5,0)</f>
        <v>-3.6257000000000001</v>
      </c>
      <c r="E13" s="66">
        <f t="shared" si="0"/>
        <v>7</v>
      </c>
      <c r="F13" s="65">
        <f>VLOOKUP($A13,'Return Data'!$B$7:$R$2843,6,0)</f>
        <v>12.569800000000001</v>
      </c>
      <c r="G13" s="66">
        <f t="shared" si="1"/>
        <v>2</v>
      </c>
      <c r="H13" s="65">
        <f>VLOOKUP($A13,'Return Data'!$B$7:$R$2843,7,0)</f>
        <v>19.149899999999999</v>
      </c>
      <c r="I13" s="66">
        <f t="shared" si="2"/>
        <v>2</v>
      </c>
      <c r="J13" s="65">
        <f>VLOOKUP($A13,'Return Data'!$B$7:$R$2843,8,0)</f>
        <v>12.440799999999999</v>
      </c>
      <c r="K13" s="66">
        <f t="shared" si="3"/>
        <v>2</v>
      </c>
      <c r="L13" s="65">
        <f>VLOOKUP($A13,'Return Data'!$B$7:$R$2843,9,0)</f>
        <v>9.2265999999999995</v>
      </c>
      <c r="M13" s="66">
        <f t="shared" si="4"/>
        <v>2</v>
      </c>
      <c r="N13" s="65">
        <f>VLOOKUP($A13,'Return Data'!$B$7:$R$2843,10,0)</f>
        <v>5.0616000000000003</v>
      </c>
      <c r="O13" s="66">
        <f t="shared" si="5"/>
        <v>1</v>
      </c>
      <c r="P13" s="65">
        <f>VLOOKUP($A13,'Return Data'!$B$7:$R$2843,11,0)</f>
        <v>4.8856000000000002</v>
      </c>
      <c r="Q13" s="66">
        <f t="shared" si="6"/>
        <v>3</v>
      </c>
      <c r="R13" s="65">
        <f>VLOOKUP($A13,'Return Data'!$B$7:$R$2843,12,0)</f>
        <v>5.9138999999999999</v>
      </c>
      <c r="S13" s="66">
        <f t="shared" si="7"/>
        <v>3</v>
      </c>
      <c r="T13" s="65">
        <f>VLOOKUP($A13,'Return Data'!$B$7:$R$2843,13,0)</f>
        <v>9.5264000000000006</v>
      </c>
      <c r="U13" s="66">
        <f t="shared" si="8"/>
        <v>2</v>
      </c>
      <c r="V13" s="65">
        <f>VLOOKUP($A13,'Return Data'!$B$7:$R$2843,17,0)</f>
        <v>9.5084</v>
      </c>
      <c r="W13" s="66">
        <f t="shared" si="9"/>
        <v>1</v>
      </c>
      <c r="X13" s="65">
        <f>VLOOKUP($A13,'Return Data'!$B$7:$R$2843,14,0)</f>
        <v>8.9563000000000006</v>
      </c>
      <c r="Y13" s="66">
        <f t="shared" si="10"/>
        <v>1</v>
      </c>
      <c r="Z13" s="65">
        <f>VLOOKUP($A13,'Return Data'!$B$7:$R$2843,16,0)</f>
        <v>8.6701999999999995</v>
      </c>
      <c r="AA13" s="67">
        <f t="shared" si="11"/>
        <v>2</v>
      </c>
    </row>
    <row r="14" spans="1:27" x14ac:dyDescent="0.3">
      <c r="A14" s="63" t="s">
        <v>817</v>
      </c>
      <c r="B14" s="64">
        <f>VLOOKUP($A14,'Return Data'!$B$7:$R$2843,3,0)</f>
        <v>44315</v>
      </c>
      <c r="C14" s="65">
        <f>VLOOKUP($A14,'Return Data'!$B$7:$R$2843,4,0)</f>
        <v>1215.3630000000001</v>
      </c>
      <c r="D14" s="65">
        <f>VLOOKUP($A14,'Return Data'!$B$7:$R$2843,5,0)</f>
        <v>5.9263000000000003</v>
      </c>
      <c r="E14" s="66">
        <f t="shared" si="0"/>
        <v>2</v>
      </c>
      <c r="F14" s="65">
        <f>VLOOKUP($A14,'Return Data'!$B$7:$R$2843,6,0)</f>
        <v>8.7957999999999998</v>
      </c>
      <c r="G14" s="66">
        <f t="shared" si="1"/>
        <v>5</v>
      </c>
      <c r="H14" s="65">
        <f>VLOOKUP($A14,'Return Data'!$B$7:$R$2843,7,0)</f>
        <v>10.141400000000001</v>
      </c>
      <c r="I14" s="66">
        <f t="shared" si="2"/>
        <v>4</v>
      </c>
      <c r="J14" s="65">
        <f>VLOOKUP($A14,'Return Data'!$B$7:$R$2843,8,0)</f>
        <v>7.5709</v>
      </c>
      <c r="K14" s="66">
        <f t="shared" si="3"/>
        <v>4</v>
      </c>
      <c r="L14" s="65">
        <f>VLOOKUP($A14,'Return Data'!$B$7:$R$2843,9,0)</f>
        <v>6.1212999999999997</v>
      </c>
      <c r="M14" s="66">
        <f t="shared" si="4"/>
        <v>4</v>
      </c>
      <c r="N14" s="65">
        <f>VLOOKUP($A14,'Return Data'!$B$7:$R$2843,10,0)</f>
        <v>4.7171000000000003</v>
      </c>
      <c r="O14" s="66">
        <f t="shared" si="5"/>
        <v>2</v>
      </c>
      <c r="P14" s="65">
        <f>VLOOKUP($A14,'Return Data'!$B$7:$R$2843,11,0)</f>
        <v>4.1378000000000004</v>
      </c>
      <c r="Q14" s="66">
        <f t="shared" si="6"/>
        <v>7</v>
      </c>
      <c r="R14" s="65">
        <f>VLOOKUP($A14,'Return Data'!$B$7:$R$2843,12,0)</f>
        <v>4.609</v>
      </c>
      <c r="S14" s="66">
        <f t="shared" si="7"/>
        <v>7</v>
      </c>
      <c r="T14" s="65">
        <f>VLOOKUP($A14,'Return Data'!$B$7:$R$2843,13,0)</f>
        <v>6.9539</v>
      </c>
      <c r="U14" s="66">
        <f t="shared" si="8"/>
        <v>6</v>
      </c>
      <c r="V14" s="65">
        <f>VLOOKUP($A14,'Return Data'!$B$7:$R$2843,17,0)</f>
        <v>7.8087</v>
      </c>
      <c r="W14" s="66">
        <f t="shared" ref="W14" si="12">RANK(V14,V$8:V$14,0)</f>
        <v>5</v>
      </c>
      <c r="X14" s="65"/>
      <c r="Y14" s="66"/>
      <c r="Z14" s="65">
        <f>VLOOKUP($A14,'Return Data'!$B$7:$R$2843,16,0)</f>
        <v>8.1187000000000005</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3.5020571428571428</v>
      </c>
      <c r="E16" s="74"/>
      <c r="F16" s="75">
        <f>AVERAGE(F8:F14)</f>
        <v>10.167828571428572</v>
      </c>
      <c r="G16" s="74"/>
      <c r="H16" s="75">
        <f>AVERAGE(H8:H14)</f>
        <v>11.728228571428572</v>
      </c>
      <c r="I16" s="74"/>
      <c r="J16" s="75">
        <f>AVERAGE(J8:J14)</f>
        <v>8.9604285714285723</v>
      </c>
      <c r="K16" s="74"/>
      <c r="L16" s="75">
        <f>AVERAGE(L8:L14)</f>
        <v>7.083328571428571</v>
      </c>
      <c r="M16" s="74"/>
      <c r="N16" s="75">
        <f>AVERAGE(N8:N14)</f>
        <v>3.8398142857142861</v>
      </c>
      <c r="O16" s="74"/>
      <c r="P16" s="75">
        <f>AVERAGE(P8:P14)</f>
        <v>4.5814000000000004</v>
      </c>
      <c r="Q16" s="74"/>
      <c r="R16" s="75">
        <f>AVERAGE(R8:R14)</f>
        <v>5.5431999999999997</v>
      </c>
      <c r="S16" s="74"/>
      <c r="T16" s="75">
        <f>AVERAGE(T8:T14)</f>
        <v>8.4267571428571433</v>
      </c>
      <c r="U16" s="74"/>
      <c r="V16" s="75">
        <f>AVERAGE(V8:V14)</f>
        <v>8.1256000000000004</v>
      </c>
      <c r="W16" s="74"/>
      <c r="X16" s="75">
        <f>AVERAGE(X8:X14)</f>
        <v>8.1077999999999992</v>
      </c>
      <c r="Y16" s="74"/>
      <c r="Z16" s="75">
        <f>AVERAGE(Z8:Z14)</f>
        <v>8.2996428571428567</v>
      </c>
      <c r="AA16" s="76"/>
    </row>
    <row r="17" spans="1:27" x14ac:dyDescent="0.3">
      <c r="A17" s="73" t="s">
        <v>28</v>
      </c>
      <c r="B17" s="74"/>
      <c r="C17" s="74"/>
      <c r="D17" s="75">
        <f>MIN(D8:D14)</f>
        <v>-3.6257000000000001</v>
      </c>
      <c r="E17" s="74"/>
      <c r="F17" s="75">
        <f>MIN(F8:F14)</f>
        <v>1.9932000000000001</v>
      </c>
      <c r="G17" s="74"/>
      <c r="H17" s="75">
        <f>MIN(H8:H14)</f>
        <v>5.3604000000000003</v>
      </c>
      <c r="I17" s="74"/>
      <c r="J17" s="75">
        <f>MIN(J8:J14)</f>
        <v>5.1753999999999998</v>
      </c>
      <c r="K17" s="74"/>
      <c r="L17" s="75">
        <f>MIN(L8:L14)</f>
        <v>2.6419000000000001</v>
      </c>
      <c r="M17" s="74"/>
      <c r="N17" s="75">
        <f>MIN(N8:N14)</f>
        <v>1.6633</v>
      </c>
      <c r="O17" s="74"/>
      <c r="P17" s="75">
        <f>MIN(P8:P14)</f>
        <v>4.1378000000000004</v>
      </c>
      <c r="Q17" s="74"/>
      <c r="R17" s="75">
        <f>MIN(R8:R14)</f>
        <v>4.609</v>
      </c>
      <c r="S17" s="74"/>
      <c r="T17" s="75">
        <f>MIN(T8:T14)</f>
        <v>6.2973999999999997</v>
      </c>
      <c r="U17" s="74"/>
      <c r="V17" s="75">
        <f>MIN(V8:V14)</f>
        <v>6.7251000000000003</v>
      </c>
      <c r="W17" s="74"/>
      <c r="X17" s="75">
        <f>MIN(X8:X14)</f>
        <v>6.9641999999999999</v>
      </c>
      <c r="Y17" s="74"/>
      <c r="Z17" s="75">
        <f>MIN(Z8:Z14)</f>
        <v>7.1435000000000004</v>
      </c>
      <c r="AA17" s="76"/>
    </row>
    <row r="18" spans="1:27" ht="15" thickBot="1" x14ac:dyDescent="0.35">
      <c r="A18" s="77" t="s">
        <v>29</v>
      </c>
      <c r="B18" s="78"/>
      <c r="C18" s="78"/>
      <c r="D18" s="79">
        <f>MAX(D8:D14)</f>
        <v>7.2135999999999996</v>
      </c>
      <c r="E18" s="78"/>
      <c r="F18" s="79">
        <f>MAX(F8:F14)</f>
        <v>21.765999999999998</v>
      </c>
      <c r="G18" s="78"/>
      <c r="H18" s="79">
        <f>MAX(H8:H14)</f>
        <v>19.334499999999998</v>
      </c>
      <c r="I18" s="78"/>
      <c r="J18" s="79">
        <f>MAX(J8:J14)</f>
        <v>15.960800000000001</v>
      </c>
      <c r="K18" s="78"/>
      <c r="L18" s="79">
        <f>MAX(L8:L14)</f>
        <v>12.492000000000001</v>
      </c>
      <c r="M18" s="78"/>
      <c r="N18" s="79">
        <f>MAX(N8:N14)</f>
        <v>5.0616000000000003</v>
      </c>
      <c r="O18" s="78"/>
      <c r="P18" s="79">
        <f>MAX(P8:P14)</f>
        <v>5.0597000000000003</v>
      </c>
      <c r="Q18" s="78"/>
      <c r="R18" s="79">
        <f>MAX(R8:R14)</f>
        <v>6.3715000000000002</v>
      </c>
      <c r="S18" s="78"/>
      <c r="T18" s="79">
        <f>MAX(T8:T14)</f>
        <v>10.591699999999999</v>
      </c>
      <c r="U18" s="78"/>
      <c r="V18" s="79">
        <f>MAX(V8:V14)</f>
        <v>9.5084</v>
      </c>
      <c r="W18" s="78"/>
      <c r="X18" s="79">
        <f>MAX(X8:X14)</f>
        <v>8.9563000000000006</v>
      </c>
      <c r="Y18" s="78"/>
      <c r="Z18" s="79">
        <f>MAX(Z8:Z14)</f>
        <v>8.8370999999999995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1600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805</v>
      </c>
      <c r="B8" s="64">
        <f>VLOOKUP($A8,'Return Data'!$B$7:$R$2843,3,0)</f>
        <v>44315</v>
      </c>
      <c r="C8" s="65">
        <f>VLOOKUP($A8,'Return Data'!$B$7:$R$2843,4,0)</f>
        <v>267.46800000000002</v>
      </c>
      <c r="D8" s="65">
        <f>VLOOKUP($A8,'Return Data'!$B$7:$R$2843,5,0)</f>
        <v>5.3639000000000001</v>
      </c>
      <c r="E8" s="66">
        <f>RANK(D8,D$8:D$14,0)</f>
        <v>2</v>
      </c>
      <c r="F8" s="65">
        <f>VLOOKUP($A8,'Return Data'!$B$7:$R$2843,6,0)</f>
        <v>11.3371</v>
      </c>
      <c r="G8" s="66">
        <f>RANK(F8,F$8:F$14,0)</f>
        <v>3</v>
      </c>
      <c r="H8" s="65">
        <f>VLOOKUP($A8,'Return Data'!$B$7:$R$2843,7,0)</f>
        <v>13.8058</v>
      </c>
      <c r="I8" s="66">
        <f>RANK(H8,H$8:H$14,0)</f>
        <v>3</v>
      </c>
      <c r="J8" s="65">
        <f>VLOOKUP($A8,'Return Data'!$B$7:$R$2843,8,0)</f>
        <v>9.7468000000000004</v>
      </c>
      <c r="K8" s="66">
        <f>RANK(J8,J$8:J$14,0)</f>
        <v>3</v>
      </c>
      <c r="L8" s="65">
        <f>VLOOKUP($A8,'Return Data'!$B$7:$R$2843,9,0)</f>
        <v>8.3082999999999991</v>
      </c>
      <c r="M8" s="66">
        <f>RANK(L8,L$8:L$14,0)</f>
        <v>3</v>
      </c>
      <c r="N8" s="65">
        <f>VLOOKUP($A8,'Return Data'!$B$7:$R$2843,10,0)</f>
        <v>4.4356</v>
      </c>
      <c r="O8" s="66">
        <f>RANK(N8,N$8:N$14,0)</f>
        <v>2</v>
      </c>
      <c r="P8" s="65">
        <f>VLOOKUP($A8,'Return Data'!$B$7:$R$2843,11,0)</f>
        <v>4.0255999999999998</v>
      </c>
      <c r="Q8" s="66">
        <f>RANK(P8,P$8:P$14,0)</f>
        <v>4</v>
      </c>
      <c r="R8" s="65">
        <f>VLOOKUP($A8,'Return Data'!$B$7:$R$2843,12,0)</f>
        <v>4.8414999999999999</v>
      </c>
      <c r="S8" s="66">
        <f>RANK(R8,R$8:R$14,0)</f>
        <v>5</v>
      </c>
      <c r="T8" s="65">
        <f>VLOOKUP($A8,'Return Data'!$B$7:$R$2843,13,0)</f>
        <v>7.2991000000000001</v>
      </c>
      <c r="U8" s="66">
        <f>RANK(T8,T$8:T$14,0)</f>
        <v>5</v>
      </c>
      <c r="V8" s="65">
        <f>VLOOKUP($A8,'Return Data'!$B$7:$R$2843,17,0)</f>
        <v>7.6719999999999997</v>
      </c>
      <c r="W8" s="66">
        <f>RANK(V8,V$8:V$14,0)</f>
        <v>4</v>
      </c>
      <c r="X8" s="65">
        <f>VLOOKUP($A8,'Return Data'!$B$7:$R$2843,14,0)</f>
        <v>7.8398000000000003</v>
      </c>
      <c r="Y8" s="66">
        <f>RANK(X8,X$8:X$14,0)</f>
        <v>3</v>
      </c>
      <c r="Z8" s="65">
        <f>VLOOKUP($A8,'Return Data'!$B$7:$R$2843,16,0)</f>
        <v>8.4656000000000002</v>
      </c>
      <c r="AA8" s="67">
        <f>RANK(Z8,Z$8:Z$14,0)</f>
        <v>1</v>
      </c>
    </row>
    <row r="9" spans="1:27" x14ac:dyDescent="0.3">
      <c r="A9" s="63" t="s">
        <v>807</v>
      </c>
      <c r="B9" s="64">
        <f>VLOOKUP($A9,'Return Data'!$B$7:$R$2843,3,0)</f>
        <v>44315</v>
      </c>
      <c r="C9" s="65">
        <f>VLOOKUP($A9,'Return Data'!$B$7:$R$2843,4,0)</f>
        <v>31.483699999999999</v>
      </c>
      <c r="D9" s="65">
        <f>VLOOKUP($A9,'Return Data'!$B$7:$R$2843,5,0)</f>
        <v>-1.2751999999999999</v>
      </c>
      <c r="E9" s="66">
        <f t="shared" ref="E9:E14" si="0">RANK(D9,D$8:D$14,0)</f>
        <v>6</v>
      </c>
      <c r="F9" s="65">
        <f>VLOOKUP($A9,'Return Data'!$B$7:$R$2843,6,0)</f>
        <v>8.5464000000000002</v>
      </c>
      <c r="G9" s="66">
        <f t="shared" ref="G9:G14" si="1">RANK(F9,F$8:F$14,0)</f>
        <v>4</v>
      </c>
      <c r="H9" s="65">
        <f>VLOOKUP($A9,'Return Data'!$B$7:$R$2843,7,0)</f>
        <v>7.2808000000000002</v>
      </c>
      <c r="I9" s="66">
        <f t="shared" ref="I9:I14" si="2">RANK(H9,H$8:H$14,0)</f>
        <v>5</v>
      </c>
      <c r="J9" s="65">
        <f>VLOOKUP($A9,'Return Data'!$B$7:$R$2843,8,0)</f>
        <v>5.1942000000000004</v>
      </c>
      <c r="K9" s="66">
        <f t="shared" ref="K9:K14" si="3">RANK(J9,J$8:J$14,0)</f>
        <v>5</v>
      </c>
      <c r="L9" s="65">
        <f>VLOOKUP($A9,'Return Data'!$B$7:$R$2843,9,0)</f>
        <v>4.3823999999999996</v>
      </c>
      <c r="M9" s="66">
        <f t="shared" ref="M9:M14" si="4">RANK(L9,L$8:L$14,0)</f>
        <v>6</v>
      </c>
      <c r="N9" s="65">
        <f>VLOOKUP($A9,'Return Data'!$B$7:$R$2843,10,0)</f>
        <v>3.3338000000000001</v>
      </c>
      <c r="O9" s="66">
        <f t="shared" ref="O9:O14" si="5">RANK(N9,N$8:N$14,0)</f>
        <v>5</v>
      </c>
      <c r="P9" s="65">
        <f>VLOOKUP($A9,'Return Data'!$B$7:$R$2843,11,0)</f>
        <v>3.8109000000000002</v>
      </c>
      <c r="Q9" s="66">
        <f t="shared" ref="Q9:Q14" si="6">RANK(P9,P$8:P$14,0)</f>
        <v>6</v>
      </c>
      <c r="R9" s="65">
        <f>VLOOKUP($A9,'Return Data'!$B$7:$R$2843,12,0)</f>
        <v>4.4318</v>
      </c>
      <c r="S9" s="66">
        <f t="shared" ref="S9:S14" si="7">RANK(R9,R$8:R$14,0)</f>
        <v>6</v>
      </c>
      <c r="T9" s="65">
        <f>VLOOKUP($A9,'Return Data'!$B$7:$R$2843,13,0)</f>
        <v>5.5505000000000004</v>
      </c>
      <c r="U9" s="66">
        <f t="shared" ref="U9:U14" si="8">RANK(T9,T$8:T$14,0)</f>
        <v>7</v>
      </c>
      <c r="V9" s="65">
        <f>VLOOKUP($A9,'Return Data'!$B$7:$R$2843,17,0)</f>
        <v>6.0545999999999998</v>
      </c>
      <c r="W9" s="66">
        <f t="shared" ref="W9:W11" si="9">RANK(V9,V$8:V$14,0)</f>
        <v>6</v>
      </c>
      <c r="X9" s="65">
        <f>VLOOKUP($A9,'Return Data'!$B$7:$R$2843,14,0)</f>
        <v>6.3311999999999999</v>
      </c>
      <c r="Y9" s="66">
        <f t="shared" ref="Y9:Y11" si="10">RANK(X9,X$8:X$14,0)</f>
        <v>5</v>
      </c>
      <c r="Z9" s="65">
        <f>VLOOKUP($A9,'Return Data'!$B$7:$R$2843,16,0)</f>
        <v>5.8929</v>
      </c>
      <c r="AA9" s="67">
        <f t="shared" ref="AA9:AA14" si="11">RANK(Z9,Z$8:Z$14,0)</f>
        <v>7</v>
      </c>
    </row>
    <row r="10" spans="1:27" x14ac:dyDescent="0.3">
      <c r="A10" s="63" t="s">
        <v>809</v>
      </c>
      <c r="B10" s="64">
        <f>VLOOKUP($A10,'Return Data'!$B$7:$R$2843,3,0)</f>
        <v>44315</v>
      </c>
      <c r="C10" s="65">
        <f>VLOOKUP($A10,'Return Data'!$B$7:$R$2843,4,0)</f>
        <v>38.0745</v>
      </c>
      <c r="D10" s="65">
        <f>VLOOKUP($A10,'Return Data'!$B$7:$R$2843,5,0)</f>
        <v>6.9995000000000003</v>
      </c>
      <c r="E10" s="66">
        <f t="shared" si="0"/>
        <v>1</v>
      </c>
      <c r="F10" s="65">
        <f>VLOOKUP($A10,'Return Data'!$B$7:$R$2843,6,0)</f>
        <v>1.7897000000000001</v>
      </c>
      <c r="G10" s="66">
        <f t="shared" si="1"/>
        <v>7</v>
      </c>
      <c r="H10" s="65">
        <f>VLOOKUP($A10,'Return Data'!$B$7:$R$2843,7,0)</f>
        <v>5.1132</v>
      </c>
      <c r="I10" s="66">
        <f t="shared" si="2"/>
        <v>7</v>
      </c>
      <c r="J10" s="65">
        <f>VLOOKUP($A10,'Return Data'!$B$7:$R$2843,8,0)</f>
        <v>4.9257999999999997</v>
      </c>
      <c r="K10" s="66">
        <f t="shared" si="3"/>
        <v>7</v>
      </c>
      <c r="L10" s="65">
        <f>VLOOKUP($A10,'Return Data'!$B$7:$R$2843,9,0)</f>
        <v>5.3555000000000001</v>
      </c>
      <c r="M10" s="66">
        <f t="shared" si="4"/>
        <v>4</v>
      </c>
      <c r="N10" s="65">
        <f>VLOOKUP($A10,'Return Data'!$B$7:$R$2843,10,0)</f>
        <v>3.4157000000000002</v>
      </c>
      <c r="O10" s="66">
        <f t="shared" si="5"/>
        <v>4</v>
      </c>
      <c r="P10" s="65">
        <f>VLOOKUP($A10,'Return Data'!$B$7:$R$2843,11,0)</f>
        <v>4.8040000000000003</v>
      </c>
      <c r="Q10" s="66">
        <f t="shared" si="6"/>
        <v>1</v>
      </c>
      <c r="R10" s="65">
        <f>VLOOKUP($A10,'Return Data'!$B$7:$R$2843,12,0)</f>
        <v>5.8327999999999998</v>
      </c>
      <c r="S10" s="66">
        <f t="shared" si="7"/>
        <v>1</v>
      </c>
      <c r="T10" s="65">
        <f>VLOOKUP($A10,'Return Data'!$B$7:$R$2843,13,0)</f>
        <v>8.4191000000000003</v>
      </c>
      <c r="U10" s="66">
        <f t="shared" si="8"/>
        <v>4</v>
      </c>
      <c r="V10" s="65">
        <f>VLOOKUP($A10,'Return Data'!$B$7:$R$2843,17,0)</f>
        <v>7.9676</v>
      </c>
      <c r="W10" s="66">
        <f t="shared" si="9"/>
        <v>2</v>
      </c>
      <c r="X10" s="65">
        <f>VLOOKUP($A10,'Return Data'!$B$7:$R$2843,14,0)</f>
        <v>7.9200999999999997</v>
      </c>
      <c r="Y10" s="66">
        <f t="shared" si="10"/>
        <v>2</v>
      </c>
      <c r="Z10" s="65">
        <f>VLOOKUP($A10,'Return Data'!$B$7:$R$2843,16,0)</f>
        <v>8.1575000000000006</v>
      </c>
      <c r="AA10" s="67">
        <f t="shared" si="11"/>
        <v>2</v>
      </c>
    </row>
    <row r="11" spans="1:27" x14ac:dyDescent="0.3">
      <c r="A11" s="63" t="s">
        <v>811</v>
      </c>
      <c r="B11" s="64">
        <f>VLOOKUP($A11,'Return Data'!$B$7:$R$2843,3,0)</f>
        <v>44315</v>
      </c>
      <c r="C11" s="65">
        <f>VLOOKUP($A11,'Return Data'!$B$7:$R$2843,4,0)</f>
        <v>325.16410000000002</v>
      </c>
      <c r="D11" s="65">
        <f>VLOOKUP($A11,'Return Data'!$B$7:$R$2843,5,0)</f>
        <v>4.2099000000000002</v>
      </c>
      <c r="E11" s="66">
        <f t="shared" si="0"/>
        <v>5</v>
      </c>
      <c r="F11" s="65">
        <f>VLOOKUP($A11,'Return Data'!$B$7:$R$2843,6,0)</f>
        <v>4.6115000000000004</v>
      </c>
      <c r="G11" s="66">
        <f t="shared" si="1"/>
        <v>6</v>
      </c>
      <c r="H11" s="65">
        <f>VLOOKUP($A11,'Return Data'!$B$7:$R$2843,7,0)</f>
        <v>5.4851999999999999</v>
      </c>
      <c r="I11" s="66">
        <f t="shared" si="2"/>
        <v>6</v>
      </c>
      <c r="J11" s="65">
        <f>VLOOKUP($A11,'Return Data'!$B$7:$R$2843,8,0)</f>
        <v>5.0917000000000003</v>
      </c>
      <c r="K11" s="66">
        <f t="shared" si="3"/>
        <v>6</v>
      </c>
      <c r="L11" s="65">
        <f>VLOOKUP($A11,'Return Data'!$B$7:$R$2843,9,0)</f>
        <v>1.9206000000000001</v>
      </c>
      <c r="M11" s="66">
        <f t="shared" si="4"/>
        <v>7</v>
      </c>
      <c r="N11" s="65">
        <f>VLOOKUP($A11,'Return Data'!$B$7:$R$2843,10,0)</f>
        <v>0.94099999999999995</v>
      </c>
      <c r="O11" s="66">
        <f t="shared" si="5"/>
        <v>7</v>
      </c>
      <c r="P11" s="65">
        <f>VLOOKUP($A11,'Return Data'!$B$7:$R$2843,11,0)</f>
        <v>4.2896999999999998</v>
      </c>
      <c r="Q11" s="66">
        <f t="shared" si="6"/>
        <v>3</v>
      </c>
      <c r="R11" s="65">
        <f>VLOOKUP($A11,'Return Data'!$B$7:$R$2843,12,0)</f>
        <v>5.6193</v>
      </c>
      <c r="S11" s="66">
        <f t="shared" si="7"/>
        <v>2</v>
      </c>
      <c r="T11" s="65">
        <f>VLOOKUP($A11,'Return Data'!$B$7:$R$2843,13,0)</f>
        <v>8.6788000000000007</v>
      </c>
      <c r="U11" s="66">
        <f t="shared" si="8"/>
        <v>3</v>
      </c>
      <c r="V11" s="65">
        <f>VLOOKUP($A11,'Return Data'!$B$7:$R$2843,17,0)</f>
        <v>7.8651</v>
      </c>
      <c r="W11" s="66">
        <f t="shared" si="9"/>
        <v>3</v>
      </c>
      <c r="X11" s="65">
        <f>VLOOKUP($A11,'Return Data'!$B$7:$R$2843,14,0)</f>
        <v>7.6428000000000003</v>
      </c>
      <c r="Y11" s="66">
        <f t="shared" si="10"/>
        <v>4</v>
      </c>
      <c r="Z11" s="65">
        <f>VLOOKUP($A11,'Return Data'!$B$7:$R$2843,16,0)</f>
        <v>7.9268999999999998</v>
      </c>
      <c r="AA11" s="67">
        <f t="shared" si="11"/>
        <v>3</v>
      </c>
    </row>
    <row r="12" spans="1:27" x14ac:dyDescent="0.3">
      <c r="A12" s="63" t="s">
        <v>814</v>
      </c>
      <c r="B12" s="64">
        <f>VLOOKUP($A12,'Return Data'!$B$7:$R$2843,3,0)</f>
        <v>44315</v>
      </c>
      <c r="C12" s="65">
        <f>VLOOKUP($A12,'Return Data'!$B$7:$R$2843,4,0)</f>
        <v>1161.0222000000001</v>
      </c>
      <c r="D12" s="65">
        <f>VLOOKUP($A12,'Return Data'!$B$7:$R$2843,5,0)</f>
        <v>4.8201000000000001</v>
      </c>
      <c r="E12" s="66">
        <f t="shared" si="0"/>
        <v>4</v>
      </c>
      <c r="F12" s="65">
        <f>VLOOKUP($A12,'Return Data'!$B$7:$R$2843,6,0)</f>
        <v>21.364899999999999</v>
      </c>
      <c r="G12" s="66">
        <f t="shared" si="1"/>
        <v>1</v>
      </c>
      <c r="H12" s="65">
        <f>VLOOKUP($A12,'Return Data'!$B$7:$R$2843,7,0)</f>
        <v>18.932099999999998</v>
      </c>
      <c r="I12" s="66">
        <f t="shared" si="2"/>
        <v>1</v>
      </c>
      <c r="J12" s="65">
        <f>VLOOKUP($A12,'Return Data'!$B$7:$R$2843,8,0)</f>
        <v>15.5579</v>
      </c>
      <c r="K12" s="66">
        <f t="shared" si="3"/>
        <v>1</v>
      </c>
      <c r="L12" s="65">
        <f>VLOOKUP($A12,'Return Data'!$B$7:$R$2843,9,0)</f>
        <v>12.087400000000001</v>
      </c>
      <c r="M12" s="66">
        <f t="shared" si="4"/>
        <v>1</v>
      </c>
      <c r="N12" s="65">
        <f>VLOOKUP($A12,'Return Data'!$B$7:$R$2843,10,0)</f>
        <v>2.8397999999999999</v>
      </c>
      <c r="O12" s="66">
        <f t="shared" si="5"/>
        <v>6</v>
      </c>
      <c r="P12" s="65">
        <f>VLOOKUP($A12,'Return Data'!$B$7:$R$2843,11,0)</f>
        <v>3.9209000000000001</v>
      </c>
      <c r="Q12" s="66">
        <f t="shared" si="6"/>
        <v>5</v>
      </c>
      <c r="R12" s="65">
        <f>VLOOKUP($A12,'Return Data'!$B$7:$R$2843,12,0)</f>
        <v>5.2698999999999998</v>
      </c>
      <c r="S12" s="66">
        <f t="shared" si="7"/>
        <v>4</v>
      </c>
      <c r="T12" s="65">
        <f>VLOOKUP($A12,'Return Data'!$B$7:$R$2843,13,0)</f>
        <v>10.1493</v>
      </c>
      <c r="U12" s="66">
        <f t="shared" si="8"/>
        <v>1</v>
      </c>
      <c r="V12" s="65"/>
      <c r="W12" s="66"/>
      <c r="X12" s="65"/>
      <c r="Y12" s="66"/>
      <c r="Z12" s="65">
        <f>VLOOKUP($A12,'Return Data'!$B$7:$R$2843,16,0)</f>
        <v>7.9081000000000001</v>
      </c>
      <c r="AA12" s="67">
        <f t="shared" si="11"/>
        <v>4</v>
      </c>
    </row>
    <row r="13" spans="1:27" x14ac:dyDescent="0.3">
      <c r="A13" s="63" t="s">
        <v>815</v>
      </c>
      <c r="B13" s="64">
        <f>VLOOKUP($A13,'Return Data'!$B$7:$R$2843,3,0)</f>
        <v>44315</v>
      </c>
      <c r="C13" s="65">
        <f>VLOOKUP($A13,'Return Data'!$B$7:$R$2843,4,0)</f>
        <v>34.889699999999998</v>
      </c>
      <c r="D13" s="65">
        <f>VLOOKUP($A13,'Return Data'!$B$7:$R$2843,5,0)</f>
        <v>-3.9750000000000001</v>
      </c>
      <c r="E13" s="66">
        <f t="shared" si="0"/>
        <v>7</v>
      </c>
      <c r="F13" s="65">
        <f>VLOOKUP($A13,'Return Data'!$B$7:$R$2843,6,0)</f>
        <v>12.2523</v>
      </c>
      <c r="G13" s="66">
        <f t="shared" si="1"/>
        <v>2</v>
      </c>
      <c r="H13" s="65">
        <f>VLOOKUP($A13,'Return Data'!$B$7:$R$2843,7,0)</f>
        <v>18.823799999999999</v>
      </c>
      <c r="I13" s="66">
        <f t="shared" si="2"/>
        <v>2</v>
      </c>
      <c r="J13" s="65">
        <f>VLOOKUP($A13,'Return Data'!$B$7:$R$2843,8,0)</f>
        <v>12.1092</v>
      </c>
      <c r="K13" s="66">
        <f t="shared" si="3"/>
        <v>2</v>
      </c>
      <c r="L13" s="65">
        <f>VLOOKUP($A13,'Return Data'!$B$7:$R$2843,9,0)</f>
        <v>8.8946000000000005</v>
      </c>
      <c r="M13" s="66">
        <f t="shared" si="4"/>
        <v>2</v>
      </c>
      <c r="N13" s="65">
        <f>VLOOKUP($A13,'Return Data'!$B$7:$R$2843,10,0)</f>
        <v>4.7190000000000003</v>
      </c>
      <c r="O13" s="66">
        <f t="shared" si="5"/>
        <v>1</v>
      </c>
      <c r="P13" s="65">
        <f>VLOOKUP($A13,'Return Data'!$B$7:$R$2843,11,0)</f>
        <v>4.5331000000000001</v>
      </c>
      <c r="Q13" s="66">
        <f t="shared" si="6"/>
        <v>2</v>
      </c>
      <c r="R13" s="65">
        <f>VLOOKUP($A13,'Return Data'!$B$7:$R$2843,12,0)</f>
        <v>5.5533999999999999</v>
      </c>
      <c r="S13" s="66">
        <f t="shared" si="7"/>
        <v>3</v>
      </c>
      <c r="T13" s="65">
        <f>VLOOKUP($A13,'Return Data'!$B$7:$R$2843,13,0)</f>
        <v>9.1503999999999994</v>
      </c>
      <c r="U13" s="66">
        <f t="shared" si="8"/>
        <v>2</v>
      </c>
      <c r="V13" s="65">
        <f>VLOOKUP($A13,'Return Data'!$B$7:$R$2843,17,0)</f>
        <v>9.0840999999999994</v>
      </c>
      <c r="W13" s="66">
        <f t="shared" ref="W13:W14" si="12">RANK(V13,V$8:V$14,0)</f>
        <v>1</v>
      </c>
      <c r="X13" s="65">
        <f>VLOOKUP($A13,'Return Data'!$B$7:$R$2843,14,0)</f>
        <v>8.5121000000000002</v>
      </c>
      <c r="Y13" s="66">
        <f t="shared" ref="Y13" si="13">RANK(X13,X$8:X$14,0)</f>
        <v>1</v>
      </c>
      <c r="Z13" s="65">
        <f>VLOOKUP($A13,'Return Data'!$B$7:$R$2843,16,0)</f>
        <v>7.7862999999999998</v>
      </c>
      <c r="AA13" s="67">
        <f t="shared" si="11"/>
        <v>5</v>
      </c>
    </row>
    <row r="14" spans="1:27" x14ac:dyDescent="0.3">
      <c r="A14" s="63" t="s">
        <v>818</v>
      </c>
      <c r="B14" s="64">
        <f>VLOOKUP($A14,'Return Data'!$B$7:$R$2843,3,0)</f>
        <v>44315</v>
      </c>
      <c r="C14" s="65">
        <f>VLOOKUP($A14,'Return Data'!$B$7:$R$2843,4,0)</f>
        <v>1186.3898999999999</v>
      </c>
      <c r="D14" s="65">
        <f>VLOOKUP($A14,'Return Data'!$B$7:$R$2843,5,0)</f>
        <v>5.0523999999999996</v>
      </c>
      <c r="E14" s="66">
        <f t="shared" si="0"/>
        <v>3</v>
      </c>
      <c r="F14" s="65">
        <f>VLOOKUP($A14,'Return Data'!$B$7:$R$2843,6,0)</f>
        <v>7.9241999999999999</v>
      </c>
      <c r="G14" s="66">
        <f t="shared" si="1"/>
        <v>5</v>
      </c>
      <c r="H14" s="65">
        <f>VLOOKUP($A14,'Return Data'!$B$7:$R$2843,7,0)</f>
        <v>9.2693999999999992</v>
      </c>
      <c r="I14" s="66">
        <f t="shared" si="2"/>
        <v>4</v>
      </c>
      <c r="J14" s="65">
        <f>VLOOKUP($A14,'Return Data'!$B$7:$R$2843,8,0)</f>
        <v>6.6984000000000004</v>
      </c>
      <c r="K14" s="66">
        <f t="shared" si="3"/>
        <v>4</v>
      </c>
      <c r="L14" s="65">
        <f>VLOOKUP($A14,'Return Data'!$B$7:$R$2843,9,0)</f>
        <v>5.2413999999999996</v>
      </c>
      <c r="M14" s="66">
        <f t="shared" si="4"/>
        <v>5</v>
      </c>
      <c r="N14" s="65">
        <f>VLOOKUP($A14,'Return Data'!$B$7:$R$2843,10,0)</f>
        <v>3.8294999999999999</v>
      </c>
      <c r="O14" s="66">
        <f t="shared" si="5"/>
        <v>3</v>
      </c>
      <c r="P14" s="65">
        <f>VLOOKUP($A14,'Return Data'!$B$7:$R$2843,11,0)</f>
        <v>3.2307999999999999</v>
      </c>
      <c r="Q14" s="66">
        <f t="shared" si="6"/>
        <v>7</v>
      </c>
      <c r="R14" s="65">
        <f>VLOOKUP($A14,'Return Data'!$B$7:$R$2843,12,0)</f>
        <v>3.6783999999999999</v>
      </c>
      <c r="S14" s="66">
        <f t="shared" si="7"/>
        <v>7</v>
      </c>
      <c r="T14" s="65">
        <f>VLOOKUP($A14,'Return Data'!$B$7:$R$2843,13,0)</f>
        <v>5.9797000000000002</v>
      </c>
      <c r="U14" s="66">
        <f t="shared" si="8"/>
        <v>6</v>
      </c>
      <c r="V14" s="65">
        <f>VLOOKUP($A14,'Return Data'!$B$7:$R$2843,17,0)</f>
        <v>6.7987000000000002</v>
      </c>
      <c r="W14" s="66">
        <f t="shared" si="12"/>
        <v>5</v>
      </c>
      <c r="X14" s="65"/>
      <c r="Y14" s="66"/>
      <c r="Z14" s="65">
        <f>VLOOKUP($A14,'Return Data'!$B$7:$R$2843,16,0)</f>
        <v>7.0796999999999999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3.027942857142857</v>
      </c>
      <c r="E16" s="74"/>
      <c r="F16" s="75">
        <f>AVERAGE(F8:F14)</f>
        <v>9.6894428571428559</v>
      </c>
      <c r="G16" s="74"/>
      <c r="H16" s="75">
        <f>AVERAGE(H8:H14)</f>
        <v>11.244328571428571</v>
      </c>
      <c r="I16" s="74"/>
      <c r="J16" s="75">
        <f>AVERAGE(J8:J14)</f>
        <v>8.4748571428571431</v>
      </c>
      <c r="K16" s="74"/>
      <c r="L16" s="75">
        <f>AVERAGE(L8:L14)</f>
        <v>6.5986000000000002</v>
      </c>
      <c r="M16" s="74"/>
      <c r="N16" s="75">
        <f>AVERAGE(N8:N14)</f>
        <v>3.3592000000000004</v>
      </c>
      <c r="O16" s="74"/>
      <c r="P16" s="75">
        <f>AVERAGE(P8:P14)</f>
        <v>4.0878571428571426</v>
      </c>
      <c r="Q16" s="74"/>
      <c r="R16" s="75">
        <f>AVERAGE(R8:R14)</f>
        <v>5.0324428571428559</v>
      </c>
      <c r="S16" s="74"/>
      <c r="T16" s="75">
        <f>AVERAGE(T8:T14)</f>
        <v>7.8895571428571429</v>
      </c>
      <c r="U16" s="74"/>
      <c r="V16" s="75">
        <f>AVERAGE(V8:V14)</f>
        <v>7.5736833333333324</v>
      </c>
      <c r="W16" s="74"/>
      <c r="X16" s="75">
        <f>AVERAGE(X8:X14)</f>
        <v>7.6491999999999987</v>
      </c>
      <c r="Y16" s="74"/>
      <c r="Z16" s="75">
        <f>AVERAGE(Z8:Z14)</f>
        <v>7.6024285714285709</v>
      </c>
      <c r="AA16" s="76"/>
    </row>
    <row r="17" spans="1:27" x14ac:dyDescent="0.3">
      <c r="A17" s="73" t="s">
        <v>28</v>
      </c>
      <c r="B17" s="74"/>
      <c r="C17" s="74"/>
      <c r="D17" s="75">
        <f>MIN(D8:D14)</f>
        <v>-3.9750000000000001</v>
      </c>
      <c r="E17" s="74"/>
      <c r="F17" s="75">
        <f>MIN(F8:F14)</f>
        <v>1.7897000000000001</v>
      </c>
      <c r="G17" s="74"/>
      <c r="H17" s="75">
        <f>MIN(H8:H14)</f>
        <v>5.1132</v>
      </c>
      <c r="I17" s="74"/>
      <c r="J17" s="75">
        <f>MIN(J8:J14)</f>
        <v>4.9257999999999997</v>
      </c>
      <c r="K17" s="74"/>
      <c r="L17" s="75">
        <f>MIN(L8:L14)</f>
        <v>1.9206000000000001</v>
      </c>
      <c r="M17" s="74"/>
      <c r="N17" s="75">
        <f>MIN(N8:N14)</f>
        <v>0.94099999999999995</v>
      </c>
      <c r="O17" s="74"/>
      <c r="P17" s="75">
        <f>MIN(P8:P14)</f>
        <v>3.2307999999999999</v>
      </c>
      <c r="Q17" s="74"/>
      <c r="R17" s="75">
        <f>MIN(R8:R14)</f>
        <v>3.6783999999999999</v>
      </c>
      <c r="S17" s="74"/>
      <c r="T17" s="75">
        <f>MIN(T8:T14)</f>
        <v>5.5505000000000004</v>
      </c>
      <c r="U17" s="74"/>
      <c r="V17" s="75">
        <f>MIN(V8:V14)</f>
        <v>6.0545999999999998</v>
      </c>
      <c r="W17" s="74"/>
      <c r="X17" s="75">
        <f>MIN(X8:X14)</f>
        <v>6.3311999999999999</v>
      </c>
      <c r="Y17" s="74"/>
      <c r="Z17" s="75">
        <f>MIN(Z8:Z14)</f>
        <v>5.8929</v>
      </c>
      <c r="AA17" s="76"/>
    </row>
    <row r="18" spans="1:27" ht="15" thickBot="1" x14ac:dyDescent="0.35">
      <c r="A18" s="77" t="s">
        <v>29</v>
      </c>
      <c r="B18" s="78"/>
      <c r="C18" s="78"/>
      <c r="D18" s="79">
        <f>MAX(D8:D14)</f>
        <v>6.9995000000000003</v>
      </c>
      <c r="E18" s="78"/>
      <c r="F18" s="79">
        <f>MAX(F8:F14)</f>
        <v>21.364899999999999</v>
      </c>
      <c r="G18" s="78"/>
      <c r="H18" s="79">
        <f>MAX(H8:H14)</f>
        <v>18.932099999999998</v>
      </c>
      <c r="I18" s="78"/>
      <c r="J18" s="79">
        <f>MAX(J8:J14)</f>
        <v>15.5579</v>
      </c>
      <c r="K18" s="78"/>
      <c r="L18" s="79">
        <f>MAX(L8:L14)</f>
        <v>12.087400000000001</v>
      </c>
      <c r="M18" s="78"/>
      <c r="N18" s="79">
        <f>MAX(N8:N14)</f>
        <v>4.7190000000000003</v>
      </c>
      <c r="O18" s="78"/>
      <c r="P18" s="79">
        <f>MAX(P8:P14)</f>
        <v>4.8040000000000003</v>
      </c>
      <c r="Q18" s="78"/>
      <c r="R18" s="79">
        <f>MAX(R8:R14)</f>
        <v>5.8327999999999998</v>
      </c>
      <c r="S18" s="78"/>
      <c r="T18" s="79">
        <f>MAX(T8:T14)</f>
        <v>10.1493</v>
      </c>
      <c r="U18" s="78"/>
      <c r="V18" s="79">
        <f>MAX(V8:V14)</f>
        <v>9.0840999999999994</v>
      </c>
      <c r="W18" s="78"/>
      <c r="X18" s="79">
        <f>MAX(X8:X14)</f>
        <v>8.5121000000000002</v>
      </c>
      <c r="Y18" s="78"/>
      <c r="Z18" s="79">
        <f>MAX(Z8:Z14)</f>
        <v>8.4656000000000002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351</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44315</v>
      </c>
      <c r="C8" s="65">
        <f>VLOOKUP($A8,'Return Data'!$B$7:$R$2843,4,0)</f>
        <v>332.39339999999999</v>
      </c>
      <c r="D8" s="65">
        <f>VLOOKUP($A8,'Return Data'!$B$7:$R$2843,5,0)</f>
        <v>3.2286999999999999</v>
      </c>
      <c r="E8" s="66">
        <f t="shared" ref="E8" si="0">RANK(D8,D$8:D$50,0)</f>
        <v>12</v>
      </c>
      <c r="F8" s="65">
        <f>VLOOKUP($A8,'Return Data'!$B$7:$R$2843,6,0)</f>
        <v>3.145</v>
      </c>
      <c r="G8" s="66">
        <f t="shared" ref="G8" si="1">RANK(F8,F$8:F$50,0)</f>
        <v>10</v>
      </c>
      <c r="H8" s="65">
        <f>VLOOKUP($A8,'Return Data'!$B$7:$R$2843,7,0)</f>
        <v>3.2162999999999999</v>
      </c>
      <c r="I8" s="66">
        <f t="shared" ref="I8" si="2">RANK(H8,H$8:H$50,0)</f>
        <v>19</v>
      </c>
      <c r="J8" s="65">
        <f>VLOOKUP($A8,'Return Data'!$B$7:$R$2843,8,0)</f>
        <v>3.3386</v>
      </c>
      <c r="K8" s="66">
        <f t="shared" ref="K8" si="3">RANK(J8,J$8:J$50,0)</f>
        <v>10</v>
      </c>
      <c r="L8" s="65">
        <f>VLOOKUP($A8,'Return Data'!$B$7:$R$2843,9,0)</f>
        <v>3.3338000000000001</v>
      </c>
      <c r="M8" s="66">
        <f t="shared" ref="M8" si="4">RANK(L8,L$8:L$50,0)</f>
        <v>11</v>
      </c>
      <c r="N8" s="65">
        <f>VLOOKUP($A8,'Return Data'!$B$7:$R$2843,10,0)</f>
        <v>3.3593000000000002</v>
      </c>
      <c r="O8" s="66">
        <f t="shared" ref="O8" si="5">RANK(N8,N$8:N$50,0)</f>
        <v>18</v>
      </c>
      <c r="P8" s="65">
        <f>VLOOKUP($A8,'Return Data'!$B$7:$R$2843,11,0)</f>
        <v>3.1844999999999999</v>
      </c>
      <c r="Q8" s="66">
        <f t="shared" ref="Q8" si="6">RANK(P8,P$8:P$50,0)</f>
        <v>20</v>
      </c>
      <c r="R8" s="65">
        <f>VLOOKUP($A8,'Return Data'!$B$7:$R$2843,12,0)</f>
        <v>3.2665000000000002</v>
      </c>
      <c r="S8" s="66">
        <f t="shared" ref="S8" si="7">RANK(R8,R$8:R$50,0)</f>
        <v>15</v>
      </c>
      <c r="T8" s="65">
        <f>VLOOKUP($A8,'Return Data'!$B$7:$R$2843,13,0)</f>
        <v>3.5825999999999998</v>
      </c>
      <c r="U8" s="66">
        <f t="shared" ref="U8" si="8">RANK(T8,T$8:T$50,0)</f>
        <v>5</v>
      </c>
      <c r="V8" s="65">
        <f>VLOOKUP($A8,'Return Data'!$B$7:$R$2843,17,0)</f>
        <v>4.8807999999999998</v>
      </c>
      <c r="W8" s="66">
        <f t="shared" ref="W8" si="9">RANK(V8,V$8:V$50,0)</f>
        <v>6</v>
      </c>
      <c r="X8" s="65">
        <f>VLOOKUP($A8,'Return Data'!$B$7:$R$2843,14,0)</f>
        <v>5.7694999999999999</v>
      </c>
      <c r="Y8" s="66">
        <f t="shared" ref="Y8" si="10">RANK(X8,X$8:X$50,0)</f>
        <v>8</v>
      </c>
      <c r="Z8" s="65">
        <f>VLOOKUP($A8,'Return Data'!$B$7:$R$2843,16,0)</f>
        <v>7.3582000000000001</v>
      </c>
      <c r="AA8" s="67">
        <f t="shared" ref="AA8" si="11">RANK(Z8,Z$8:Z$50,0)</f>
        <v>3</v>
      </c>
    </row>
    <row r="9" spans="1:27" x14ac:dyDescent="0.3">
      <c r="A9" s="63" t="s">
        <v>119</v>
      </c>
      <c r="B9" s="64">
        <f>VLOOKUP($A9,'Return Data'!$B$7:$R$2843,3,0)</f>
        <v>44315</v>
      </c>
      <c r="C9" s="65">
        <f>VLOOKUP($A9,'Return Data'!$B$7:$R$2843,4,0)</f>
        <v>2290.6716000000001</v>
      </c>
      <c r="D9" s="65">
        <f>VLOOKUP($A9,'Return Data'!$B$7:$R$2843,5,0)</f>
        <v>2.9146000000000001</v>
      </c>
      <c r="E9" s="66">
        <f t="shared" ref="E9:E50" si="12">RANK(D9,D$8:D$50,0)</f>
        <v>32</v>
      </c>
      <c r="F9" s="65">
        <f>VLOOKUP($A9,'Return Data'!$B$7:$R$2843,6,0)</f>
        <v>3.0059</v>
      </c>
      <c r="G9" s="66">
        <f t="shared" ref="G9:G50" si="13">RANK(F9,F$8:F$50,0)</f>
        <v>28</v>
      </c>
      <c r="H9" s="65">
        <f>VLOOKUP($A9,'Return Data'!$B$7:$R$2843,7,0)</f>
        <v>3.1936</v>
      </c>
      <c r="I9" s="66">
        <f t="shared" ref="I9:I50" si="14">RANK(H9,H$8:H$50,0)</f>
        <v>22</v>
      </c>
      <c r="J9" s="65">
        <f>VLOOKUP($A9,'Return Data'!$B$7:$R$2843,8,0)</f>
        <v>3.2664</v>
      </c>
      <c r="K9" s="66">
        <f t="shared" ref="K9:K50" si="15">RANK(J9,J$8:J$50,0)</f>
        <v>24</v>
      </c>
      <c r="L9" s="65">
        <f>VLOOKUP($A9,'Return Data'!$B$7:$R$2843,9,0)</f>
        <v>3.2938000000000001</v>
      </c>
      <c r="M9" s="66">
        <f t="shared" ref="M9:M50" si="16">RANK(L9,L$8:L$50,0)</f>
        <v>18</v>
      </c>
      <c r="N9" s="65">
        <f>VLOOKUP($A9,'Return Data'!$B$7:$R$2843,10,0)</f>
        <v>3.3250000000000002</v>
      </c>
      <c r="O9" s="66">
        <f t="shared" ref="O9:O50" si="17">RANK(N9,N$8:N$50,0)</f>
        <v>24</v>
      </c>
      <c r="P9" s="65">
        <f>VLOOKUP($A9,'Return Data'!$B$7:$R$2843,11,0)</f>
        <v>3.1743999999999999</v>
      </c>
      <c r="Q9" s="66">
        <f t="shared" ref="Q9:Q50" si="18">RANK(P9,P$8:P$50,0)</f>
        <v>22</v>
      </c>
      <c r="R9" s="65">
        <f>VLOOKUP($A9,'Return Data'!$B$7:$R$2843,12,0)</f>
        <v>3.2564000000000002</v>
      </c>
      <c r="S9" s="66">
        <f t="shared" ref="S9:S50" si="19">RANK(R9,R$8:R$50,0)</f>
        <v>19</v>
      </c>
      <c r="T9" s="65">
        <f>VLOOKUP($A9,'Return Data'!$B$7:$R$2843,13,0)</f>
        <v>3.4674999999999998</v>
      </c>
      <c r="U9" s="66">
        <f t="shared" ref="U9:U50" si="20">RANK(T9,T$8:T$50,0)</f>
        <v>16</v>
      </c>
      <c r="V9" s="65">
        <f>VLOOKUP($A9,'Return Data'!$B$7:$R$2843,17,0)</f>
        <v>4.8033000000000001</v>
      </c>
      <c r="W9" s="66">
        <f t="shared" ref="W9:W49" si="21">RANK(V9,V$8:V$50,0)</f>
        <v>14</v>
      </c>
      <c r="X9" s="65">
        <f>VLOOKUP($A9,'Return Data'!$B$7:$R$2843,14,0)</f>
        <v>5.7229999999999999</v>
      </c>
      <c r="Y9" s="66">
        <f t="shared" ref="Y9:Y49" si="22">RANK(X9,X$8:X$50,0)</f>
        <v>13</v>
      </c>
      <c r="Z9" s="65">
        <f>VLOOKUP($A9,'Return Data'!$B$7:$R$2843,16,0)</f>
        <v>7.3060999999999998</v>
      </c>
      <c r="AA9" s="67">
        <f t="shared" ref="AA9:AA50" si="23">RANK(Z9,Z$8:Z$50,0)</f>
        <v>11</v>
      </c>
    </row>
    <row r="10" spans="1:27" x14ac:dyDescent="0.3">
      <c r="A10" s="63" t="s">
        <v>120</v>
      </c>
      <c r="B10" s="64">
        <f>VLOOKUP($A10,'Return Data'!$B$7:$R$2843,3,0)</f>
        <v>44315</v>
      </c>
      <c r="C10" s="65">
        <f>VLOOKUP($A10,'Return Data'!$B$7:$R$2843,4,0)</f>
        <v>2375.6640000000002</v>
      </c>
      <c r="D10" s="65">
        <f>VLOOKUP($A10,'Return Data'!$B$7:$R$2843,5,0)</f>
        <v>3.2606000000000002</v>
      </c>
      <c r="E10" s="66">
        <f t="shared" si="12"/>
        <v>8</v>
      </c>
      <c r="F10" s="65">
        <f>VLOOKUP($A10,'Return Data'!$B$7:$R$2843,6,0)</f>
        <v>3.1254</v>
      </c>
      <c r="G10" s="66">
        <f t="shared" si="13"/>
        <v>11</v>
      </c>
      <c r="H10" s="65">
        <f>VLOOKUP($A10,'Return Data'!$B$7:$R$2843,7,0)</f>
        <v>3.3433999999999999</v>
      </c>
      <c r="I10" s="66">
        <f t="shared" si="14"/>
        <v>6</v>
      </c>
      <c r="J10" s="65">
        <f>VLOOKUP($A10,'Return Data'!$B$7:$R$2843,8,0)</f>
        <v>3.3683999999999998</v>
      </c>
      <c r="K10" s="66">
        <f t="shared" si="15"/>
        <v>7</v>
      </c>
      <c r="L10" s="65">
        <f>VLOOKUP($A10,'Return Data'!$B$7:$R$2843,9,0)</f>
        <v>3.3658000000000001</v>
      </c>
      <c r="M10" s="66">
        <f t="shared" si="16"/>
        <v>8</v>
      </c>
      <c r="N10" s="65">
        <f>VLOOKUP($A10,'Return Data'!$B$7:$R$2843,10,0)</f>
        <v>3.4336000000000002</v>
      </c>
      <c r="O10" s="66">
        <f t="shared" si="17"/>
        <v>9</v>
      </c>
      <c r="P10" s="65">
        <f>VLOOKUP($A10,'Return Data'!$B$7:$R$2843,11,0)</f>
        <v>3.2547000000000001</v>
      </c>
      <c r="Q10" s="66">
        <f t="shared" si="18"/>
        <v>11</v>
      </c>
      <c r="R10" s="65">
        <f>VLOOKUP($A10,'Return Data'!$B$7:$R$2843,12,0)</f>
        <v>3.3050999999999999</v>
      </c>
      <c r="S10" s="66">
        <f t="shared" si="19"/>
        <v>8</v>
      </c>
      <c r="T10" s="65">
        <f>VLOOKUP($A10,'Return Data'!$B$7:$R$2843,13,0)</f>
        <v>3.3660999999999999</v>
      </c>
      <c r="U10" s="66">
        <f t="shared" si="20"/>
        <v>27</v>
      </c>
      <c r="V10" s="65">
        <f>VLOOKUP($A10,'Return Data'!$B$7:$R$2843,17,0)</f>
        <v>4.7751000000000001</v>
      </c>
      <c r="W10" s="66">
        <f t="shared" si="21"/>
        <v>16</v>
      </c>
      <c r="X10" s="65">
        <f>VLOOKUP($A10,'Return Data'!$B$7:$R$2843,14,0)</f>
        <v>5.7263000000000002</v>
      </c>
      <c r="Y10" s="66">
        <f t="shared" si="22"/>
        <v>12</v>
      </c>
      <c r="Z10" s="65">
        <f>VLOOKUP($A10,'Return Data'!$B$7:$R$2843,16,0)</f>
        <v>7.3452999999999999</v>
      </c>
      <c r="AA10" s="67">
        <f t="shared" si="23"/>
        <v>4</v>
      </c>
    </row>
    <row r="11" spans="1:27" x14ac:dyDescent="0.3">
      <c r="A11" s="63" t="s">
        <v>121</v>
      </c>
      <c r="B11" s="64">
        <f>VLOOKUP($A11,'Return Data'!$B$7:$R$2843,3,0)</f>
        <v>44315</v>
      </c>
      <c r="C11" s="65">
        <f>VLOOKUP($A11,'Return Data'!$B$7:$R$2843,4,0)</f>
        <v>3175.1069000000002</v>
      </c>
      <c r="D11" s="65">
        <f>VLOOKUP($A11,'Return Data'!$B$7:$R$2843,5,0)</f>
        <v>3.2363</v>
      </c>
      <c r="E11" s="66">
        <f t="shared" si="12"/>
        <v>11</v>
      </c>
      <c r="F11" s="65">
        <f>VLOOKUP($A11,'Return Data'!$B$7:$R$2843,6,0)</f>
        <v>3.2488000000000001</v>
      </c>
      <c r="G11" s="66">
        <f t="shared" si="13"/>
        <v>5</v>
      </c>
      <c r="H11" s="65">
        <f>VLOOKUP($A11,'Return Data'!$B$7:$R$2843,7,0)</f>
        <v>3.3132000000000001</v>
      </c>
      <c r="I11" s="66">
        <f t="shared" si="14"/>
        <v>8</v>
      </c>
      <c r="J11" s="65">
        <f>VLOOKUP($A11,'Return Data'!$B$7:$R$2843,8,0)</f>
        <v>3.3174999999999999</v>
      </c>
      <c r="K11" s="66">
        <f t="shared" si="15"/>
        <v>14</v>
      </c>
      <c r="L11" s="65">
        <f>VLOOKUP($A11,'Return Data'!$B$7:$R$2843,9,0)</f>
        <v>3.3498999999999999</v>
      </c>
      <c r="M11" s="66">
        <f t="shared" si="16"/>
        <v>10</v>
      </c>
      <c r="N11" s="65">
        <f>VLOOKUP($A11,'Return Data'!$B$7:$R$2843,10,0)</f>
        <v>3.4146000000000001</v>
      </c>
      <c r="O11" s="66">
        <f t="shared" si="17"/>
        <v>10</v>
      </c>
      <c r="P11" s="65">
        <f>VLOOKUP($A11,'Return Data'!$B$7:$R$2843,11,0)</f>
        <v>3.2881</v>
      </c>
      <c r="Q11" s="66">
        <f t="shared" si="18"/>
        <v>9</v>
      </c>
      <c r="R11" s="65">
        <f>VLOOKUP($A11,'Return Data'!$B$7:$R$2843,12,0)</f>
        <v>3.3395000000000001</v>
      </c>
      <c r="S11" s="66">
        <f t="shared" si="19"/>
        <v>6</v>
      </c>
      <c r="T11" s="65">
        <f>VLOOKUP($A11,'Return Data'!$B$7:$R$2843,13,0)</f>
        <v>3.4348999999999998</v>
      </c>
      <c r="U11" s="66">
        <f t="shared" si="20"/>
        <v>20</v>
      </c>
      <c r="V11" s="65">
        <f>VLOOKUP($A11,'Return Data'!$B$7:$R$2843,17,0)</f>
        <v>4.8239999999999998</v>
      </c>
      <c r="W11" s="66">
        <f t="shared" si="21"/>
        <v>12</v>
      </c>
      <c r="X11" s="65">
        <f>VLOOKUP($A11,'Return Data'!$B$7:$R$2843,14,0)</f>
        <v>5.7572999999999999</v>
      </c>
      <c r="Y11" s="66">
        <f t="shared" si="22"/>
        <v>9</v>
      </c>
      <c r="Z11" s="65">
        <f>VLOOKUP($A11,'Return Data'!$B$7:$R$2843,16,0)</f>
        <v>7.2854000000000001</v>
      </c>
      <c r="AA11" s="67">
        <f t="shared" si="23"/>
        <v>14</v>
      </c>
    </row>
    <row r="12" spans="1:27" x14ac:dyDescent="0.3">
      <c r="A12" s="63" t="s">
        <v>122</v>
      </c>
      <c r="B12" s="64">
        <f>VLOOKUP($A12,'Return Data'!$B$7:$R$2843,3,0)</f>
        <v>44315</v>
      </c>
      <c r="C12" s="65">
        <f>VLOOKUP($A12,'Return Data'!$B$7:$R$2843,4,0)</f>
        <v>2373.2183</v>
      </c>
      <c r="D12" s="65">
        <f>VLOOKUP($A12,'Return Data'!$B$7:$R$2843,5,0)</f>
        <v>3.1993</v>
      </c>
      <c r="E12" s="66">
        <f t="shared" si="12"/>
        <v>14</v>
      </c>
      <c r="F12" s="65">
        <f>VLOOKUP($A12,'Return Data'!$B$7:$R$2843,6,0)</f>
        <v>3.105</v>
      </c>
      <c r="G12" s="66">
        <f t="shared" si="13"/>
        <v>16</v>
      </c>
      <c r="H12" s="65">
        <f>VLOOKUP($A12,'Return Data'!$B$7:$R$2843,7,0)</f>
        <v>3.1335000000000002</v>
      </c>
      <c r="I12" s="66">
        <f t="shared" si="14"/>
        <v>30</v>
      </c>
      <c r="J12" s="65">
        <f>VLOOKUP($A12,'Return Data'!$B$7:$R$2843,8,0)</f>
        <v>3.1985999999999999</v>
      </c>
      <c r="K12" s="66">
        <f t="shared" si="15"/>
        <v>28</v>
      </c>
      <c r="L12" s="65">
        <f>VLOOKUP($A12,'Return Data'!$B$7:$R$2843,9,0)</f>
        <v>3.2728999999999999</v>
      </c>
      <c r="M12" s="66">
        <f t="shared" si="16"/>
        <v>26</v>
      </c>
      <c r="N12" s="65">
        <f>VLOOKUP($A12,'Return Data'!$B$7:$R$2843,10,0)</f>
        <v>3.3258000000000001</v>
      </c>
      <c r="O12" s="66">
        <f t="shared" si="17"/>
        <v>23</v>
      </c>
      <c r="P12" s="65">
        <f>VLOOKUP($A12,'Return Data'!$B$7:$R$2843,11,0)</f>
        <v>3.1730999999999998</v>
      </c>
      <c r="Q12" s="66">
        <f t="shared" si="18"/>
        <v>23</v>
      </c>
      <c r="R12" s="65">
        <f>VLOOKUP($A12,'Return Data'!$B$7:$R$2843,12,0)</f>
        <v>3.2168999999999999</v>
      </c>
      <c r="S12" s="66">
        <f t="shared" si="19"/>
        <v>29</v>
      </c>
      <c r="T12" s="65">
        <f>VLOOKUP($A12,'Return Data'!$B$7:$R$2843,13,0)</f>
        <v>3.4422999999999999</v>
      </c>
      <c r="U12" s="66">
        <f t="shared" si="20"/>
        <v>19</v>
      </c>
      <c r="V12" s="65">
        <f>VLOOKUP($A12,'Return Data'!$B$7:$R$2843,17,0)</f>
        <v>4.6573000000000002</v>
      </c>
      <c r="W12" s="66">
        <f t="shared" si="21"/>
        <v>25</v>
      </c>
      <c r="X12" s="65">
        <f>VLOOKUP($A12,'Return Data'!$B$7:$R$2843,14,0)</f>
        <v>5.6112000000000002</v>
      </c>
      <c r="Y12" s="66">
        <f t="shared" si="22"/>
        <v>24</v>
      </c>
      <c r="Z12" s="65">
        <f>VLOOKUP($A12,'Return Data'!$B$7:$R$2843,16,0)</f>
        <v>7.2743000000000002</v>
      </c>
      <c r="AA12" s="67">
        <f t="shared" si="23"/>
        <v>16</v>
      </c>
    </row>
    <row r="13" spans="1:27" x14ac:dyDescent="0.3">
      <c r="A13" s="63" t="s">
        <v>123</v>
      </c>
      <c r="B13" s="64">
        <f>VLOOKUP($A13,'Return Data'!$B$7:$R$2843,3,0)</f>
        <v>44315</v>
      </c>
      <c r="C13" s="65">
        <f>VLOOKUP($A13,'Return Data'!$B$7:$R$2843,4,0)</f>
        <v>2473.1482000000001</v>
      </c>
      <c r="D13" s="65">
        <f>VLOOKUP($A13,'Return Data'!$B$7:$R$2843,5,0)</f>
        <v>2.9859</v>
      </c>
      <c r="E13" s="66">
        <f t="shared" si="12"/>
        <v>29</v>
      </c>
      <c r="F13" s="65">
        <f>VLOOKUP($A13,'Return Data'!$B$7:$R$2843,6,0)</f>
        <v>3.0449999999999999</v>
      </c>
      <c r="G13" s="66">
        <f t="shared" si="13"/>
        <v>23</v>
      </c>
      <c r="H13" s="65">
        <f>VLOOKUP($A13,'Return Data'!$B$7:$R$2843,7,0)</f>
        <v>3.1406000000000001</v>
      </c>
      <c r="I13" s="66">
        <f t="shared" si="14"/>
        <v>29</v>
      </c>
      <c r="J13" s="65">
        <f>VLOOKUP($A13,'Return Data'!$B$7:$R$2843,8,0)</f>
        <v>3.1741000000000001</v>
      </c>
      <c r="K13" s="66">
        <f t="shared" si="15"/>
        <v>30</v>
      </c>
      <c r="L13" s="65">
        <f>VLOOKUP($A13,'Return Data'!$B$7:$R$2843,9,0)</f>
        <v>3.2168000000000001</v>
      </c>
      <c r="M13" s="66">
        <f t="shared" si="16"/>
        <v>29</v>
      </c>
      <c r="N13" s="65">
        <f>VLOOKUP($A13,'Return Data'!$B$7:$R$2843,10,0)</f>
        <v>3.2063000000000001</v>
      </c>
      <c r="O13" s="66">
        <f t="shared" si="17"/>
        <v>36</v>
      </c>
      <c r="P13" s="65">
        <f>VLOOKUP($A13,'Return Data'!$B$7:$R$2843,11,0)</f>
        <v>3.1065</v>
      </c>
      <c r="Q13" s="66">
        <f t="shared" si="18"/>
        <v>33</v>
      </c>
      <c r="R13" s="65">
        <f>VLOOKUP($A13,'Return Data'!$B$7:$R$2843,12,0)</f>
        <v>3.1440999999999999</v>
      </c>
      <c r="S13" s="66">
        <f t="shared" si="19"/>
        <v>34</v>
      </c>
      <c r="T13" s="65">
        <f>VLOOKUP($A13,'Return Data'!$B$7:$R$2843,13,0)</f>
        <v>3.1730999999999998</v>
      </c>
      <c r="U13" s="66">
        <f t="shared" si="20"/>
        <v>31</v>
      </c>
      <c r="V13" s="65">
        <f>VLOOKUP($A13,'Return Data'!$B$7:$R$2843,17,0)</f>
        <v>4.3451000000000004</v>
      </c>
      <c r="W13" s="66">
        <f t="shared" si="21"/>
        <v>31</v>
      </c>
      <c r="X13" s="65">
        <f>VLOOKUP($A13,'Return Data'!$B$7:$R$2843,14,0)</f>
        <v>5.3769999999999998</v>
      </c>
      <c r="Y13" s="66">
        <f t="shared" si="22"/>
        <v>30</v>
      </c>
      <c r="Z13" s="65">
        <f>VLOOKUP($A13,'Return Data'!$B$7:$R$2843,16,0)</f>
        <v>7.0975000000000001</v>
      </c>
      <c r="AA13" s="67">
        <f t="shared" si="23"/>
        <v>28</v>
      </c>
    </row>
    <row r="14" spans="1:27" x14ac:dyDescent="0.3">
      <c r="A14" s="63" t="s">
        <v>124</v>
      </c>
      <c r="B14" s="64">
        <f>VLOOKUP($A14,'Return Data'!$B$7:$R$2843,3,0)</f>
        <v>44315</v>
      </c>
      <c r="C14" s="65">
        <f>VLOOKUP($A14,'Return Data'!$B$7:$R$2843,4,0)</f>
        <v>2948.8229000000001</v>
      </c>
      <c r="D14" s="65">
        <f>VLOOKUP($A14,'Return Data'!$B$7:$R$2843,5,0)</f>
        <v>3.1726999999999999</v>
      </c>
      <c r="E14" s="66">
        <f t="shared" si="12"/>
        <v>16</v>
      </c>
      <c r="F14" s="65">
        <f>VLOOKUP($A14,'Return Data'!$B$7:$R$2843,6,0)</f>
        <v>3.0829</v>
      </c>
      <c r="G14" s="66">
        <f t="shared" si="13"/>
        <v>18</v>
      </c>
      <c r="H14" s="65">
        <f>VLOOKUP($A14,'Return Data'!$B$7:$R$2843,7,0)</f>
        <v>3.2532000000000001</v>
      </c>
      <c r="I14" s="66">
        <f t="shared" si="14"/>
        <v>12</v>
      </c>
      <c r="J14" s="65">
        <f>VLOOKUP($A14,'Return Data'!$B$7:$R$2843,8,0)</f>
        <v>3.3050999999999999</v>
      </c>
      <c r="K14" s="66">
        <f t="shared" si="15"/>
        <v>17</v>
      </c>
      <c r="L14" s="65">
        <f>VLOOKUP($A14,'Return Data'!$B$7:$R$2843,9,0)</f>
        <v>3.3166000000000002</v>
      </c>
      <c r="M14" s="66">
        <f t="shared" si="16"/>
        <v>16</v>
      </c>
      <c r="N14" s="65">
        <f>VLOOKUP($A14,'Return Data'!$B$7:$R$2843,10,0)</f>
        <v>3.3325</v>
      </c>
      <c r="O14" s="66">
        <f t="shared" si="17"/>
        <v>22</v>
      </c>
      <c r="P14" s="65">
        <f>VLOOKUP($A14,'Return Data'!$B$7:$R$2843,11,0)</f>
        <v>3.1804000000000001</v>
      </c>
      <c r="Q14" s="66">
        <f t="shared" si="18"/>
        <v>21</v>
      </c>
      <c r="R14" s="65">
        <f>VLOOKUP($A14,'Return Data'!$B$7:$R$2843,12,0)</f>
        <v>3.2351000000000001</v>
      </c>
      <c r="S14" s="66">
        <f t="shared" si="19"/>
        <v>23</v>
      </c>
      <c r="T14" s="65">
        <f>VLOOKUP($A14,'Return Data'!$B$7:$R$2843,13,0)</f>
        <v>3.3858999999999999</v>
      </c>
      <c r="U14" s="66">
        <f t="shared" si="20"/>
        <v>24</v>
      </c>
      <c r="V14" s="65">
        <f>VLOOKUP($A14,'Return Data'!$B$7:$R$2843,17,0)</f>
        <v>4.7244000000000002</v>
      </c>
      <c r="W14" s="66">
        <f t="shared" si="21"/>
        <v>19</v>
      </c>
      <c r="X14" s="65">
        <f>VLOOKUP($A14,'Return Data'!$B$7:$R$2843,14,0)</f>
        <v>5.6677</v>
      </c>
      <c r="Y14" s="66">
        <f t="shared" si="22"/>
        <v>19</v>
      </c>
      <c r="Z14" s="65">
        <f>VLOOKUP($A14,'Return Data'!$B$7:$R$2843,16,0)</f>
        <v>7.2672999999999996</v>
      </c>
      <c r="AA14" s="67">
        <f t="shared" si="23"/>
        <v>19</v>
      </c>
    </row>
    <row r="15" spans="1:27" x14ac:dyDescent="0.3">
      <c r="A15" s="63" t="s">
        <v>125</v>
      </c>
      <c r="B15" s="64">
        <f>VLOOKUP($A15,'Return Data'!$B$7:$R$2843,3,0)</f>
        <v>44315</v>
      </c>
      <c r="C15" s="65">
        <f>VLOOKUP($A15,'Return Data'!$B$7:$R$2843,4,0)</f>
        <v>2660.9810000000002</v>
      </c>
      <c r="D15" s="65">
        <f>VLOOKUP($A15,'Return Data'!$B$7:$R$2843,5,0)</f>
        <v>3.5516000000000001</v>
      </c>
      <c r="E15" s="66">
        <f t="shared" si="12"/>
        <v>2</v>
      </c>
      <c r="F15" s="65">
        <f>VLOOKUP($A15,'Return Data'!$B$7:$R$2843,6,0)</f>
        <v>3.2751000000000001</v>
      </c>
      <c r="G15" s="66">
        <f t="shared" si="13"/>
        <v>4</v>
      </c>
      <c r="H15" s="65">
        <f>VLOOKUP($A15,'Return Data'!$B$7:$R$2843,7,0)</f>
        <v>3.4701</v>
      </c>
      <c r="I15" s="66">
        <f t="shared" si="14"/>
        <v>2</v>
      </c>
      <c r="J15" s="65">
        <f>VLOOKUP($A15,'Return Data'!$B$7:$R$2843,8,0)</f>
        <v>3.5341</v>
      </c>
      <c r="K15" s="66">
        <f t="shared" si="15"/>
        <v>2</v>
      </c>
      <c r="L15" s="65">
        <f>VLOOKUP($A15,'Return Data'!$B$7:$R$2843,9,0)</f>
        <v>3.5188000000000001</v>
      </c>
      <c r="M15" s="66">
        <f t="shared" si="16"/>
        <v>2</v>
      </c>
      <c r="N15" s="65">
        <f>VLOOKUP($A15,'Return Data'!$B$7:$R$2843,10,0)</f>
        <v>3.5118</v>
      </c>
      <c r="O15" s="66">
        <f t="shared" si="17"/>
        <v>6</v>
      </c>
      <c r="P15" s="65">
        <f>VLOOKUP($A15,'Return Data'!$B$7:$R$2843,11,0)</f>
        <v>3.3548</v>
      </c>
      <c r="Q15" s="66">
        <f t="shared" si="18"/>
        <v>2</v>
      </c>
      <c r="R15" s="65">
        <f>VLOOKUP($A15,'Return Data'!$B$7:$R$2843,12,0)</f>
        <v>3.3883000000000001</v>
      </c>
      <c r="S15" s="66">
        <f t="shared" si="19"/>
        <v>3</v>
      </c>
      <c r="T15" s="65">
        <f>VLOOKUP($A15,'Return Data'!$B$7:$R$2843,13,0)</f>
        <v>3.5646</v>
      </c>
      <c r="U15" s="66">
        <f t="shared" si="20"/>
        <v>6</v>
      </c>
      <c r="V15" s="65">
        <f>VLOOKUP($A15,'Return Data'!$B$7:$R$2843,17,0)</f>
        <v>4.9146000000000001</v>
      </c>
      <c r="W15" s="66">
        <f t="shared" si="21"/>
        <v>4</v>
      </c>
      <c r="X15" s="65">
        <f>VLOOKUP($A15,'Return Data'!$B$7:$R$2843,14,0)</f>
        <v>5.8061999999999996</v>
      </c>
      <c r="Y15" s="66">
        <f t="shared" si="22"/>
        <v>5</v>
      </c>
      <c r="Z15" s="65">
        <f>VLOOKUP($A15,'Return Data'!$B$7:$R$2843,16,0)</f>
        <v>7.2168999999999999</v>
      </c>
      <c r="AA15" s="67">
        <f t="shared" si="23"/>
        <v>26</v>
      </c>
    </row>
    <row r="16" spans="1:27" x14ac:dyDescent="0.3">
      <c r="A16" s="63" t="s">
        <v>126</v>
      </c>
      <c r="B16" s="64">
        <f>VLOOKUP($A16,'Return Data'!$B$7:$R$2843,3,0)</f>
        <v>44315</v>
      </c>
      <c r="C16" s="65">
        <f>VLOOKUP($A16,'Return Data'!$B$7:$R$2843,4,0)</f>
        <v>2254.3575999999998</v>
      </c>
      <c r="D16" s="65">
        <f>VLOOKUP($A16,'Return Data'!$B$7:$R$2843,5,0)</f>
        <v>3.2109000000000001</v>
      </c>
      <c r="E16" s="66">
        <f t="shared" si="12"/>
        <v>13</v>
      </c>
      <c r="F16" s="65">
        <f>VLOOKUP($A16,'Return Data'!$B$7:$R$2843,6,0)</f>
        <v>3.1818</v>
      </c>
      <c r="G16" s="66">
        <f t="shared" si="13"/>
        <v>8</v>
      </c>
      <c r="H16" s="65">
        <f>VLOOKUP($A16,'Return Data'!$B$7:$R$2843,7,0)</f>
        <v>3.1640000000000001</v>
      </c>
      <c r="I16" s="66">
        <f t="shared" si="14"/>
        <v>26</v>
      </c>
      <c r="J16" s="65">
        <f>VLOOKUP($A16,'Return Data'!$B$7:$R$2843,8,0)</f>
        <v>3.3176999999999999</v>
      </c>
      <c r="K16" s="66">
        <f t="shared" si="15"/>
        <v>13</v>
      </c>
      <c r="L16" s="65">
        <f>VLOOKUP($A16,'Return Data'!$B$7:$R$2843,9,0)</f>
        <v>3.2921</v>
      </c>
      <c r="M16" s="66">
        <f t="shared" si="16"/>
        <v>20</v>
      </c>
      <c r="N16" s="65">
        <f>VLOOKUP($A16,'Return Data'!$B$7:$R$2843,10,0)</f>
        <v>3.2113</v>
      </c>
      <c r="O16" s="66">
        <f t="shared" si="17"/>
        <v>35</v>
      </c>
      <c r="P16" s="65">
        <f>VLOOKUP($A16,'Return Data'!$B$7:$R$2843,11,0)</f>
        <v>3.0451000000000001</v>
      </c>
      <c r="Q16" s="66">
        <f t="shared" si="18"/>
        <v>35</v>
      </c>
      <c r="R16" s="65">
        <f>VLOOKUP($A16,'Return Data'!$B$7:$R$2843,12,0)</f>
        <v>3.0514000000000001</v>
      </c>
      <c r="S16" s="66">
        <f t="shared" si="19"/>
        <v>37</v>
      </c>
      <c r="T16" s="65">
        <f>VLOOKUP($A16,'Return Data'!$B$7:$R$2843,13,0)</f>
        <v>3.1078000000000001</v>
      </c>
      <c r="U16" s="66">
        <f t="shared" si="20"/>
        <v>34</v>
      </c>
      <c r="V16" s="65">
        <f>VLOOKUP($A16,'Return Data'!$B$7:$R$2843,17,0)</f>
        <v>4.2793999999999999</v>
      </c>
      <c r="W16" s="66">
        <f t="shared" si="21"/>
        <v>33</v>
      </c>
      <c r="X16" s="65">
        <f>VLOOKUP($A16,'Return Data'!$B$7:$R$2843,14,0)</f>
        <v>5.3989000000000003</v>
      </c>
      <c r="Y16" s="66">
        <f t="shared" si="22"/>
        <v>29</v>
      </c>
      <c r="Z16" s="65">
        <f>VLOOKUP($A16,'Return Data'!$B$7:$R$2843,16,0)</f>
        <v>7.2694000000000001</v>
      </c>
      <c r="AA16" s="67">
        <f t="shared" si="23"/>
        <v>17</v>
      </c>
    </row>
    <row r="17" spans="1:27" x14ac:dyDescent="0.3">
      <c r="A17" s="63" t="s">
        <v>127</v>
      </c>
      <c r="B17" s="64">
        <f>VLOOKUP($A17,'Return Data'!$B$7:$R$2843,3,0)</f>
        <v>44315</v>
      </c>
      <c r="C17" s="65">
        <f>VLOOKUP($A17,'Return Data'!$B$7:$R$2843,4,0)</f>
        <v>3099.7511</v>
      </c>
      <c r="D17" s="65">
        <f>VLOOKUP($A17,'Return Data'!$B$7:$R$2843,5,0)</f>
        <v>3.2513999999999998</v>
      </c>
      <c r="E17" s="66">
        <f t="shared" si="12"/>
        <v>9</v>
      </c>
      <c r="F17" s="65">
        <f>VLOOKUP($A17,'Return Data'!$B$7:$R$2843,6,0)</f>
        <v>3.12</v>
      </c>
      <c r="G17" s="66">
        <f t="shared" si="13"/>
        <v>12</v>
      </c>
      <c r="H17" s="65">
        <f>VLOOKUP($A17,'Return Data'!$B$7:$R$2843,7,0)</f>
        <v>3.2515999999999998</v>
      </c>
      <c r="I17" s="66">
        <f t="shared" si="14"/>
        <v>13</v>
      </c>
      <c r="J17" s="65">
        <f>VLOOKUP($A17,'Return Data'!$B$7:$R$2843,8,0)</f>
        <v>3.2963</v>
      </c>
      <c r="K17" s="66">
        <f t="shared" si="15"/>
        <v>20</v>
      </c>
      <c r="L17" s="65">
        <f>VLOOKUP($A17,'Return Data'!$B$7:$R$2843,9,0)</f>
        <v>3.3052999999999999</v>
      </c>
      <c r="M17" s="66">
        <f t="shared" si="16"/>
        <v>17</v>
      </c>
      <c r="N17" s="65">
        <f>VLOOKUP($A17,'Return Data'!$B$7:$R$2843,10,0)</f>
        <v>3.2784</v>
      </c>
      <c r="O17" s="66">
        <f t="shared" si="17"/>
        <v>29</v>
      </c>
      <c r="P17" s="65">
        <f>VLOOKUP($A17,'Return Data'!$B$7:$R$2843,11,0)</f>
        <v>3.1636000000000002</v>
      </c>
      <c r="Q17" s="66">
        <f t="shared" si="18"/>
        <v>26</v>
      </c>
      <c r="R17" s="65">
        <f>VLOOKUP($A17,'Return Data'!$B$7:$R$2843,12,0)</f>
        <v>3.2296</v>
      </c>
      <c r="S17" s="66">
        <f t="shared" si="19"/>
        <v>26</v>
      </c>
      <c r="T17" s="65">
        <f>VLOOKUP($A17,'Return Data'!$B$7:$R$2843,13,0)</f>
        <v>3.4609999999999999</v>
      </c>
      <c r="U17" s="66">
        <f t="shared" si="20"/>
        <v>17</v>
      </c>
      <c r="V17" s="65">
        <f>VLOOKUP($A17,'Return Data'!$B$7:$R$2843,17,0)</f>
        <v>4.9353999999999996</v>
      </c>
      <c r="W17" s="66">
        <f t="shared" si="21"/>
        <v>3</v>
      </c>
      <c r="X17" s="65">
        <f>VLOOKUP($A17,'Return Data'!$B$7:$R$2843,14,0)</f>
        <v>5.8510999999999997</v>
      </c>
      <c r="Y17" s="66">
        <f t="shared" si="22"/>
        <v>3</v>
      </c>
      <c r="Z17" s="65">
        <f>VLOOKUP($A17,'Return Data'!$B$7:$R$2843,16,0)</f>
        <v>7.4042000000000003</v>
      </c>
      <c r="AA17" s="67">
        <f t="shared" si="23"/>
        <v>2</v>
      </c>
    </row>
    <row r="18" spans="1:27" x14ac:dyDescent="0.3">
      <c r="A18" s="63" t="s">
        <v>128</v>
      </c>
      <c r="B18" s="64">
        <f>VLOOKUP($A18,'Return Data'!$B$7:$R$2843,3,0)</f>
        <v>44315</v>
      </c>
      <c r="C18" s="65">
        <f>VLOOKUP($A18,'Return Data'!$B$7:$R$2843,4,0)</f>
        <v>4055.5394999999999</v>
      </c>
      <c r="D18" s="65">
        <f>VLOOKUP($A18,'Return Data'!$B$7:$R$2843,5,0)</f>
        <v>2.9026999999999998</v>
      </c>
      <c r="E18" s="66">
        <f t="shared" si="12"/>
        <v>33</v>
      </c>
      <c r="F18" s="65">
        <f>VLOOKUP($A18,'Return Data'!$B$7:$R$2843,6,0)</f>
        <v>2.9236</v>
      </c>
      <c r="G18" s="66">
        <f t="shared" si="13"/>
        <v>31</v>
      </c>
      <c r="H18" s="65">
        <f>VLOOKUP($A18,'Return Data'!$B$7:$R$2843,7,0)</f>
        <v>3.1320999999999999</v>
      </c>
      <c r="I18" s="66">
        <f t="shared" si="14"/>
        <v>31</v>
      </c>
      <c r="J18" s="65">
        <f>VLOOKUP($A18,'Return Data'!$B$7:$R$2843,8,0)</f>
        <v>3.1709000000000001</v>
      </c>
      <c r="K18" s="66">
        <f t="shared" si="15"/>
        <v>31</v>
      </c>
      <c r="L18" s="65">
        <f>VLOOKUP($A18,'Return Data'!$B$7:$R$2843,9,0)</f>
        <v>3.1987000000000001</v>
      </c>
      <c r="M18" s="66">
        <f t="shared" si="16"/>
        <v>30</v>
      </c>
      <c r="N18" s="65">
        <f>VLOOKUP($A18,'Return Data'!$B$7:$R$2843,10,0)</f>
        <v>3.2313000000000001</v>
      </c>
      <c r="O18" s="66">
        <f t="shared" si="17"/>
        <v>33</v>
      </c>
      <c r="P18" s="65">
        <f>VLOOKUP($A18,'Return Data'!$B$7:$R$2843,11,0)</f>
        <v>3.0886</v>
      </c>
      <c r="Q18" s="66">
        <f t="shared" si="18"/>
        <v>34</v>
      </c>
      <c r="R18" s="65">
        <f>VLOOKUP($A18,'Return Data'!$B$7:$R$2843,12,0)</f>
        <v>3.1713</v>
      </c>
      <c r="S18" s="66">
        <f t="shared" si="19"/>
        <v>32</v>
      </c>
      <c r="T18" s="65">
        <f>VLOOKUP($A18,'Return Data'!$B$7:$R$2843,13,0)</f>
        <v>3.3853</v>
      </c>
      <c r="U18" s="66">
        <f t="shared" si="20"/>
        <v>25</v>
      </c>
      <c r="V18" s="65">
        <f>VLOOKUP($A18,'Return Data'!$B$7:$R$2843,17,0)</f>
        <v>4.7016999999999998</v>
      </c>
      <c r="W18" s="66">
        <f t="shared" si="21"/>
        <v>23</v>
      </c>
      <c r="X18" s="65">
        <f>VLOOKUP($A18,'Return Data'!$B$7:$R$2843,14,0)</f>
        <v>5.6132</v>
      </c>
      <c r="Y18" s="66">
        <f t="shared" si="22"/>
        <v>23</v>
      </c>
      <c r="Z18" s="65">
        <f>VLOOKUP($A18,'Return Data'!$B$7:$R$2843,16,0)</f>
        <v>7.2407000000000004</v>
      </c>
      <c r="AA18" s="67">
        <f t="shared" si="23"/>
        <v>23</v>
      </c>
    </row>
    <row r="19" spans="1:27" x14ac:dyDescent="0.3">
      <c r="A19" s="63" t="s">
        <v>129</v>
      </c>
      <c r="B19" s="64">
        <f>VLOOKUP($A19,'Return Data'!$B$7:$R$2843,3,0)</f>
        <v>44315</v>
      </c>
      <c r="C19" s="65">
        <f>VLOOKUP($A19,'Return Data'!$B$7:$R$2843,4,0)</f>
        <v>2054.0965000000001</v>
      </c>
      <c r="D19" s="65">
        <f>VLOOKUP($A19,'Return Data'!$B$7:$R$2843,5,0)</f>
        <v>3.1135000000000002</v>
      </c>
      <c r="E19" s="66">
        <f t="shared" si="12"/>
        <v>19</v>
      </c>
      <c r="F19" s="65">
        <f>VLOOKUP($A19,'Return Data'!$B$7:$R$2843,6,0)</f>
        <v>3.069</v>
      </c>
      <c r="G19" s="66">
        <f t="shared" si="13"/>
        <v>20</v>
      </c>
      <c r="H19" s="65">
        <f>VLOOKUP($A19,'Return Data'!$B$7:$R$2843,7,0)</f>
        <v>3.2645</v>
      </c>
      <c r="I19" s="66">
        <f t="shared" si="14"/>
        <v>11</v>
      </c>
      <c r="J19" s="65">
        <f>VLOOKUP($A19,'Return Data'!$B$7:$R$2843,8,0)</f>
        <v>3.3106</v>
      </c>
      <c r="K19" s="66">
        <f t="shared" si="15"/>
        <v>16</v>
      </c>
      <c r="L19" s="65">
        <f>VLOOKUP($A19,'Return Data'!$B$7:$R$2843,9,0)</f>
        <v>3.29</v>
      </c>
      <c r="M19" s="66">
        <f t="shared" si="16"/>
        <v>21</v>
      </c>
      <c r="N19" s="65">
        <f>VLOOKUP($A19,'Return Data'!$B$7:$R$2843,10,0)</f>
        <v>3.3148</v>
      </c>
      <c r="O19" s="66">
        <f t="shared" si="17"/>
        <v>28</v>
      </c>
      <c r="P19" s="65">
        <f>VLOOKUP($A19,'Return Data'!$B$7:$R$2843,11,0)</f>
        <v>3.1579999999999999</v>
      </c>
      <c r="Q19" s="66">
        <f t="shared" si="18"/>
        <v>28</v>
      </c>
      <c r="R19" s="65">
        <f>VLOOKUP($A19,'Return Data'!$B$7:$R$2843,12,0)</f>
        <v>3.2296999999999998</v>
      </c>
      <c r="S19" s="66">
        <f t="shared" si="19"/>
        <v>25</v>
      </c>
      <c r="T19" s="65">
        <f>VLOOKUP($A19,'Return Data'!$B$7:$R$2843,13,0)</f>
        <v>3.4207000000000001</v>
      </c>
      <c r="U19" s="66">
        <f t="shared" si="20"/>
        <v>21</v>
      </c>
      <c r="V19" s="65">
        <f>VLOOKUP($A19,'Return Data'!$B$7:$R$2843,17,0)</f>
        <v>4.7215999999999996</v>
      </c>
      <c r="W19" s="66">
        <f t="shared" si="21"/>
        <v>21</v>
      </c>
      <c r="X19" s="65">
        <f>VLOOKUP($A19,'Return Data'!$B$7:$R$2843,14,0)</f>
        <v>5.6715999999999998</v>
      </c>
      <c r="Y19" s="66">
        <f t="shared" si="22"/>
        <v>18</v>
      </c>
      <c r="Z19" s="65">
        <f>VLOOKUP($A19,'Return Data'!$B$7:$R$2843,16,0)</f>
        <v>7.2611999999999997</v>
      </c>
      <c r="AA19" s="67">
        <f t="shared" si="23"/>
        <v>22</v>
      </c>
    </row>
    <row r="20" spans="1:27" x14ac:dyDescent="0.3">
      <c r="A20" s="63" t="s">
        <v>130</v>
      </c>
      <c r="B20" s="64">
        <f>VLOOKUP($A20,'Return Data'!$B$7:$R$2843,3,0)</f>
        <v>44315</v>
      </c>
      <c r="C20" s="65">
        <f>VLOOKUP($A20,'Return Data'!$B$7:$R$2843,4,0)</f>
        <v>305.5127</v>
      </c>
      <c r="D20" s="65">
        <f>VLOOKUP($A20,'Return Data'!$B$7:$R$2843,5,0)</f>
        <v>3.1065</v>
      </c>
      <c r="E20" s="66">
        <f t="shared" si="12"/>
        <v>21</v>
      </c>
      <c r="F20" s="65">
        <f>VLOOKUP($A20,'Return Data'!$B$7:$R$2843,6,0)</f>
        <v>3.0632000000000001</v>
      </c>
      <c r="G20" s="66">
        <f t="shared" si="13"/>
        <v>22</v>
      </c>
      <c r="H20" s="65">
        <f>VLOOKUP($A20,'Return Data'!$B$7:$R$2843,7,0)</f>
        <v>3.1850000000000001</v>
      </c>
      <c r="I20" s="66">
        <f t="shared" si="14"/>
        <v>23</v>
      </c>
      <c r="J20" s="65">
        <f>VLOOKUP($A20,'Return Data'!$B$7:$R$2843,8,0)</f>
        <v>3.2896000000000001</v>
      </c>
      <c r="K20" s="66">
        <f t="shared" si="15"/>
        <v>23</v>
      </c>
      <c r="L20" s="65">
        <f>VLOOKUP($A20,'Return Data'!$B$7:$R$2843,9,0)</f>
        <v>3.2885</v>
      </c>
      <c r="M20" s="66">
        <f t="shared" si="16"/>
        <v>22</v>
      </c>
      <c r="N20" s="65">
        <f>VLOOKUP($A20,'Return Data'!$B$7:$R$2843,10,0)</f>
        <v>3.3172000000000001</v>
      </c>
      <c r="O20" s="66">
        <f t="shared" si="17"/>
        <v>26</v>
      </c>
      <c r="P20" s="65">
        <f>VLOOKUP($A20,'Return Data'!$B$7:$R$2843,11,0)</f>
        <v>3.2</v>
      </c>
      <c r="Q20" s="66">
        <f t="shared" si="18"/>
        <v>16</v>
      </c>
      <c r="R20" s="65">
        <f>VLOOKUP($A20,'Return Data'!$B$7:$R$2843,12,0)</f>
        <v>3.2717999999999998</v>
      </c>
      <c r="S20" s="66">
        <f t="shared" si="19"/>
        <v>13</v>
      </c>
      <c r="T20" s="65">
        <f>VLOOKUP($A20,'Return Data'!$B$7:$R$2843,13,0)</f>
        <v>3.5518999999999998</v>
      </c>
      <c r="U20" s="66">
        <f t="shared" si="20"/>
        <v>7</v>
      </c>
      <c r="V20" s="65">
        <f>VLOOKUP($A20,'Return Data'!$B$7:$R$2843,17,0)</f>
        <v>4.8287000000000004</v>
      </c>
      <c r="W20" s="66">
        <f t="shared" si="21"/>
        <v>11</v>
      </c>
      <c r="X20" s="65">
        <f>VLOOKUP($A20,'Return Data'!$B$7:$R$2843,14,0)</f>
        <v>5.7184999999999997</v>
      </c>
      <c r="Y20" s="66">
        <f t="shared" si="22"/>
        <v>14</v>
      </c>
      <c r="Z20" s="65">
        <f>VLOOKUP($A20,'Return Data'!$B$7:$R$2843,16,0)</f>
        <v>7.2995000000000001</v>
      </c>
      <c r="AA20" s="67">
        <f t="shared" si="23"/>
        <v>12</v>
      </c>
    </row>
    <row r="21" spans="1:27" x14ac:dyDescent="0.3">
      <c r="A21" s="63" t="s">
        <v>131</v>
      </c>
      <c r="B21" s="64">
        <f>VLOOKUP($A21,'Return Data'!$B$7:$R$2843,3,0)</f>
        <v>44315</v>
      </c>
      <c r="C21" s="65">
        <f>VLOOKUP($A21,'Return Data'!$B$7:$R$2843,4,0)</f>
        <v>2219.2914000000001</v>
      </c>
      <c r="D21" s="65">
        <f>VLOOKUP($A21,'Return Data'!$B$7:$R$2843,5,0)</f>
        <v>3.4443000000000001</v>
      </c>
      <c r="E21" s="66">
        <f t="shared" si="12"/>
        <v>5</v>
      </c>
      <c r="F21" s="65">
        <f>VLOOKUP($A21,'Return Data'!$B$7:$R$2843,6,0)</f>
        <v>3.3016999999999999</v>
      </c>
      <c r="G21" s="66">
        <f t="shared" si="13"/>
        <v>2</v>
      </c>
      <c r="H21" s="65">
        <f>VLOOKUP($A21,'Return Data'!$B$7:$R$2843,7,0)</f>
        <v>3.3780000000000001</v>
      </c>
      <c r="I21" s="66">
        <f t="shared" si="14"/>
        <v>4</v>
      </c>
      <c r="J21" s="65">
        <f>VLOOKUP($A21,'Return Data'!$B$7:$R$2843,8,0)</f>
        <v>3.5228000000000002</v>
      </c>
      <c r="K21" s="66">
        <f t="shared" si="15"/>
        <v>3</v>
      </c>
      <c r="L21" s="65">
        <f>VLOOKUP($A21,'Return Data'!$B$7:$R$2843,9,0)</f>
        <v>3.4929000000000001</v>
      </c>
      <c r="M21" s="66">
        <f t="shared" si="16"/>
        <v>3</v>
      </c>
      <c r="N21" s="65">
        <f>VLOOKUP($A21,'Return Data'!$B$7:$R$2843,10,0)</f>
        <v>3.4401000000000002</v>
      </c>
      <c r="O21" s="66">
        <f t="shared" si="17"/>
        <v>8</v>
      </c>
      <c r="P21" s="65">
        <f>VLOOKUP($A21,'Return Data'!$B$7:$R$2843,11,0)</f>
        <v>3.3207</v>
      </c>
      <c r="Q21" s="66">
        <f t="shared" si="18"/>
        <v>3</v>
      </c>
      <c r="R21" s="65">
        <f>VLOOKUP($A21,'Return Data'!$B$7:$R$2843,12,0)</f>
        <v>3.4165999999999999</v>
      </c>
      <c r="S21" s="66">
        <f t="shared" si="19"/>
        <v>2</v>
      </c>
      <c r="T21" s="65">
        <f>VLOOKUP($A21,'Return Data'!$B$7:$R$2843,13,0)</f>
        <v>3.6991999999999998</v>
      </c>
      <c r="U21" s="66">
        <f t="shared" si="20"/>
        <v>2</v>
      </c>
      <c r="V21" s="65">
        <f>VLOOKUP($A21,'Return Data'!$B$7:$R$2843,17,0)</f>
        <v>4.9653999999999998</v>
      </c>
      <c r="W21" s="66">
        <f t="shared" si="21"/>
        <v>2</v>
      </c>
      <c r="X21" s="65">
        <f>VLOOKUP($A21,'Return Data'!$B$7:$R$2843,14,0)</f>
        <v>5.8533999999999997</v>
      </c>
      <c r="Y21" s="66">
        <f t="shared" si="22"/>
        <v>2</v>
      </c>
      <c r="Z21" s="65">
        <f>VLOOKUP($A21,'Return Data'!$B$7:$R$2843,16,0)</f>
        <v>7.3124000000000002</v>
      </c>
      <c r="AA21" s="67">
        <f t="shared" si="23"/>
        <v>9</v>
      </c>
    </row>
    <row r="22" spans="1:27" x14ac:dyDescent="0.3">
      <c r="A22" s="63" t="s">
        <v>132</v>
      </c>
      <c r="B22" s="64">
        <f>VLOOKUP($A22,'Return Data'!$B$7:$R$2843,3,0)</f>
        <v>44315</v>
      </c>
      <c r="C22" s="65">
        <f>VLOOKUP($A22,'Return Data'!$B$7:$R$2843,4,0)</f>
        <v>2492.3407000000002</v>
      </c>
      <c r="D22" s="65">
        <f>VLOOKUP($A22,'Return Data'!$B$7:$R$2843,5,0)</f>
        <v>3.0815000000000001</v>
      </c>
      <c r="E22" s="66">
        <f t="shared" si="12"/>
        <v>23</v>
      </c>
      <c r="F22" s="65">
        <f>VLOOKUP($A22,'Return Data'!$B$7:$R$2843,6,0)</f>
        <v>3.1172</v>
      </c>
      <c r="G22" s="66">
        <f t="shared" si="13"/>
        <v>13</v>
      </c>
      <c r="H22" s="65">
        <f>VLOOKUP($A22,'Return Data'!$B$7:$R$2843,7,0)</f>
        <v>3.2469000000000001</v>
      </c>
      <c r="I22" s="66">
        <f t="shared" si="14"/>
        <v>15</v>
      </c>
      <c r="J22" s="65">
        <f>VLOOKUP($A22,'Return Data'!$B$7:$R$2843,8,0)</f>
        <v>3.2936000000000001</v>
      </c>
      <c r="K22" s="66">
        <f t="shared" si="15"/>
        <v>22</v>
      </c>
      <c r="L22" s="65">
        <f>VLOOKUP($A22,'Return Data'!$B$7:$R$2843,9,0)</f>
        <v>3.2867999999999999</v>
      </c>
      <c r="M22" s="66">
        <f t="shared" si="16"/>
        <v>23</v>
      </c>
      <c r="N22" s="65">
        <f>VLOOKUP($A22,'Return Data'!$B$7:$R$2843,10,0)</f>
        <v>3.2570999999999999</v>
      </c>
      <c r="O22" s="66">
        <f t="shared" si="17"/>
        <v>32</v>
      </c>
      <c r="P22" s="65">
        <f>VLOOKUP($A22,'Return Data'!$B$7:$R$2843,11,0)</f>
        <v>3.1152000000000002</v>
      </c>
      <c r="Q22" s="66">
        <f t="shared" si="18"/>
        <v>32</v>
      </c>
      <c r="R22" s="65">
        <f>VLOOKUP($A22,'Return Data'!$B$7:$R$2843,12,0)</f>
        <v>3.1741999999999999</v>
      </c>
      <c r="S22" s="66">
        <f t="shared" si="19"/>
        <v>31</v>
      </c>
      <c r="T22" s="65">
        <f>VLOOKUP($A22,'Return Data'!$B$7:$R$2843,13,0)</f>
        <v>3.3428</v>
      </c>
      <c r="U22" s="66">
        <f t="shared" si="20"/>
        <v>28</v>
      </c>
      <c r="V22" s="65">
        <f>VLOOKUP($A22,'Return Data'!$B$7:$R$2843,17,0)</f>
        <v>4.5679999999999996</v>
      </c>
      <c r="W22" s="66">
        <f t="shared" si="21"/>
        <v>29</v>
      </c>
      <c r="X22" s="65">
        <f>VLOOKUP($A22,'Return Data'!$B$7:$R$2843,14,0)</f>
        <v>5.5073999999999996</v>
      </c>
      <c r="Y22" s="66">
        <f t="shared" si="22"/>
        <v>28</v>
      </c>
      <c r="Z22" s="65">
        <f>VLOOKUP($A22,'Return Data'!$B$7:$R$2843,16,0)</f>
        <v>7.1999000000000004</v>
      </c>
      <c r="AA22" s="67">
        <f t="shared" si="23"/>
        <v>27</v>
      </c>
    </row>
    <row r="23" spans="1:27" x14ac:dyDescent="0.3">
      <c r="A23" s="63" t="s">
        <v>133</v>
      </c>
      <c r="B23" s="64">
        <f>VLOOKUP($A23,'Return Data'!$B$7:$R$2843,3,0)</f>
        <v>44315</v>
      </c>
      <c r="C23" s="65">
        <f>VLOOKUP($A23,'Return Data'!$B$7:$R$2843,4,0)</f>
        <v>1593.6674</v>
      </c>
      <c r="D23" s="65">
        <f>VLOOKUP($A23,'Return Data'!$B$7:$R$2843,5,0)</f>
        <v>2.6776</v>
      </c>
      <c r="E23" s="66">
        <f t="shared" si="12"/>
        <v>39</v>
      </c>
      <c r="F23" s="65">
        <f>VLOOKUP($A23,'Return Data'!$B$7:$R$2843,6,0)</f>
        <v>2.7069999999999999</v>
      </c>
      <c r="G23" s="66">
        <f t="shared" si="13"/>
        <v>38</v>
      </c>
      <c r="H23" s="65">
        <f>VLOOKUP($A23,'Return Data'!$B$7:$R$2843,7,0)</f>
        <v>2.8311000000000002</v>
      </c>
      <c r="I23" s="66">
        <f t="shared" si="14"/>
        <v>41</v>
      </c>
      <c r="J23" s="65">
        <f>VLOOKUP($A23,'Return Data'!$B$7:$R$2843,8,0)</f>
        <v>2.8706</v>
      </c>
      <c r="K23" s="66">
        <f t="shared" si="15"/>
        <v>41</v>
      </c>
      <c r="L23" s="65">
        <f>VLOOKUP($A23,'Return Data'!$B$7:$R$2843,9,0)</f>
        <v>2.9533</v>
      </c>
      <c r="M23" s="66">
        <f t="shared" si="16"/>
        <v>37</v>
      </c>
      <c r="N23" s="65">
        <f>VLOOKUP($A23,'Return Data'!$B$7:$R$2843,10,0)</f>
        <v>2.8622000000000001</v>
      </c>
      <c r="O23" s="66">
        <f t="shared" si="17"/>
        <v>42</v>
      </c>
      <c r="P23" s="65">
        <f>VLOOKUP($A23,'Return Data'!$B$7:$R$2843,11,0)</f>
        <v>2.7806000000000002</v>
      </c>
      <c r="Q23" s="66">
        <f t="shared" si="18"/>
        <v>42</v>
      </c>
      <c r="R23" s="65">
        <f>VLOOKUP($A23,'Return Data'!$B$7:$R$2843,12,0)</f>
        <v>2.851</v>
      </c>
      <c r="S23" s="66">
        <f t="shared" si="19"/>
        <v>41</v>
      </c>
      <c r="T23" s="65">
        <f>VLOOKUP($A23,'Return Data'!$B$7:$R$2843,13,0)</f>
        <v>2.9597000000000002</v>
      </c>
      <c r="U23" s="66">
        <f t="shared" si="20"/>
        <v>38</v>
      </c>
      <c r="V23" s="65">
        <f>VLOOKUP($A23,'Return Data'!$B$7:$R$2843,17,0)</f>
        <v>4.0835999999999997</v>
      </c>
      <c r="W23" s="66">
        <f t="shared" si="21"/>
        <v>35</v>
      </c>
      <c r="X23" s="65">
        <f>VLOOKUP($A23,'Return Data'!$B$7:$R$2843,14,0)</f>
        <v>5.0061999999999998</v>
      </c>
      <c r="Y23" s="66">
        <f t="shared" si="22"/>
        <v>32</v>
      </c>
      <c r="Z23" s="65">
        <f>VLOOKUP($A23,'Return Data'!$B$7:$R$2843,16,0)</f>
        <v>6.4404000000000003</v>
      </c>
      <c r="AA23" s="67">
        <f t="shared" si="23"/>
        <v>32</v>
      </c>
    </row>
    <row r="24" spans="1:27" x14ac:dyDescent="0.3">
      <c r="A24" s="63" t="s">
        <v>134</v>
      </c>
      <c r="B24" s="64">
        <f>VLOOKUP($A24,'Return Data'!$B$7:$R$2843,3,0)</f>
        <v>44315</v>
      </c>
      <c r="C24" s="65">
        <f>VLOOKUP($A24,'Return Data'!$B$7:$R$2843,4,0)</f>
        <v>2010.8788999999999</v>
      </c>
      <c r="D24" s="65">
        <f>VLOOKUP($A24,'Return Data'!$B$7:$R$2843,5,0)</f>
        <v>2.5686</v>
      </c>
      <c r="E24" s="66">
        <f t="shared" si="12"/>
        <v>41</v>
      </c>
      <c r="F24" s="65">
        <f>VLOOKUP($A24,'Return Data'!$B$7:$R$2843,6,0)</f>
        <v>2.6360999999999999</v>
      </c>
      <c r="G24" s="66">
        <f t="shared" si="13"/>
        <v>41</v>
      </c>
      <c r="H24" s="65">
        <f>VLOOKUP($A24,'Return Data'!$B$7:$R$2843,7,0)</f>
        <v>2.8635000000000002</v>
      </c>
      <c r="I24" s="66">
        <f t="shared" si="14"/>
        <v>40</v>
      </c>
      <c r="J24" s="65">
        <f>VLOOKUP($A24,'Return Data'!$B$7:$R$2843,8,0)</f>
        <v>2.9018999999999999</v>
      </c>
      <c r="K24" s="66">
        <f t="shared" si="15"/>
        <v>39</v>
      </c>
      <c r="L24" s="65">
        <f>VLOOKUP($A24,'Return Data'!$B$7:$R$2843,9,0)</f>
        <v>2.9342999999999999</v>
      </c>
      <c r="M24" s="66">
        <f t="shared" si="16"/>
        <v>41</v>
      </c>
      <c r="N24" s="65">
        <f>VLOOKUP($A24,'Return Data'!$B$7:$R$2843,10,0)</f>
        <v>3.5678999999999998</v>
      </c>
      <c r="O24" s="66">
        <f t="shared" si="17"/>
        <v>3</v>
      </c>
      <c r="P24" s="65">
        <f>VLOOKUP($A24,'Return Data'!$B$7:$R$2843,11,0)</f>
        <v>3.3094000000000001</v>
      </c>
      <c r="Q24" s="66">
        <f t="shared" si="18"/>
        <v>6</v>
      </c>
      <c r="R24" s="65">
        <f>VLOOKUP($A24,'Return Data'!$B$7:$R$2843,12,0)</f>
        <v>3.2713999999999999</v>
      </c>
      <c r="S24" s="66">
        <f t="shared" si="19"/>
        <v>14</v>
      </c>
      <c r="T24" s="65">
        <f>VLOOKUP($A24,'Return Data'!$B$7:$R$2843,13,0)</f>
        <v>3.2909999999999999</v>
      </c>
      <c r="U24" s="66">
        <f t="shared" si="20"/>
        <v>29</v>
      </c>
      <c r="V24" s="65">
        <f>VLOOKUP($A24,'Return Data'!$B$7:$R$2843,17,0)</f>
        <v>4.6567999999999996</v>
      </c>
      <c r="W24" s="66">
        <f t="shared" si="21"/>
        <v>26</v>
      </c>
      <c r="X24" s="65">
        <f>VLOOKUP($A24,'Return Data'!$B$7:$R$2843,14,0)</f>
        <v>5.5936000000000003</v>
      </c>
      <c r="Y24" s="66">
        <f t="shared" si="22"/>
        <v>27</v>
      </c>
      <c r="Z24" s="65">
        <f>VLOOKUP($A24,'Return Data'!$B$7:$R$2843,16,0)</f>
        <v>7.3102</v>
      </c>
      <c r="AA24" s="67">
        <f t="shared" si="23"/>
        <v>10</v>
      </c>
    </row>
    <row r="25" spans="1:27" x14ac:dyDescent="0.3">
      <c r="A25" s="63" t="s">
        <v>135</v>
      </c>
      <c r="B25" s="64">
        <f>VLOOKUP($A25,'Return Data'!$B$7:$R$2843,3,0)</f>
        <v>44315</v>
      </c>
      <c r="C25" s="65">
        <f>VLOOKUP($A25,'Return Data'!$B$7:$R$2843,4,0)</f>
        <v>2001.3534</v>
      </c>
      <c r="D25" s="65">
        <f>VLOOKUP($A25,'Return Data'!$B$7:$R$2843,5,0)</f>
        <v>2.7431000000000001</v>
      </c>
      <c r="E25" s="66">
        <f t="shared" si="12"/>
        <v>37</v>
      </c>
      <c r="F25" s="65">
        <f>VLOOKUP($A25,'Return Data'!$B$7:$R$2843,6,0)</f>
        <v>2.7429999999999999</v>
      </c>
      <c r="G25" s="66">
        <f t="shared" si="13"/>
        <v>36</v>
      </c>
      <c r="H25" s="65">
        <f>VLOOKUP($A25,'Return Data'!$B$7:$R$2843,7,0)</f>
        <v>2.7439</v>
      </c>
      <c r="I25" s="66">
        <f t="shared" si="14"/>
        <v>42</v>
      </c>
      <c r="J25" s="65">
        <f>VLOOKUP($A25,'Return Data'!$B$7:$R$2843,8,0)</f>
        <v>2.7454000000000001</v>
      </c>
      <c r="K25" s="66">
        <f t="shared" si="15"/>
        <v>42</v>
      </c>
      <c r="L25" s="65">
        <f>VLOOKUP($A25,'Return Data'!$B$7:$R$2843,9,0)</f>
        <v>2.8378000000000001</v>
      </c>
      <c r="M25" s="66">
        <f t="shared" si="16"/>
        <v>42</v>
      </c>
      <c r="N25" s="65">
        <f>VLOOKUP($A25,'Return Data'!$B$7:$R$2843,10,0)</f>
        <v>3.4729000000000001</v>
      </c>
      <c r="O25" s="66">
        <f t="shared" si="17"/>
        <v>7</v>
      </c>
      <c r="P25" s="65">
        <f>VLOOKUP($A25,'Return Data'!$B$7:$R$2843,11,0)</f>
        <v>2.7883</v>
      </c>
      <c r="Q25" s="66">
        <f t="shared" ref="Q25:Q28" si="24">RANK(P25,P$8:P$50,0)</f>
        <v>41</v>
      </c>
      <c r="R25" s="65">
        <f>VLOOKUP($A25,'Return Data'!$B$7:$R$2843,12,0)</f>
        <v>2.8471000000000002</v>
      </c>
      <c r="S25" s="66">
        <f t="shared" ref="S25:S28" si="25">RANK(R25,R$8:R$50,0)</f>
        <v>42</v>
      </c>
      <c r="T25" s="65"/>
      <c r="U25" s="66"/>
      <c r="V25" s="65"/>
      <c r="W25" s="66"/>
      <c r="X25" s="65"/>
      <c r="Y25" s="66"/>
      <c r="Z25" s="65">
        <f>VLOOKUP($A25,'Return Data'!$B$7:$R$2843,16,0)</f>
        <v>3.3959000000000001</v>
      </c>
      <c r="AA25" s="67">
        <f t="shared" si="23"/>
        <v>42</v>
      </c>
    </row>
    <row r="26" spans="1:27" x14ac:dyDescent="0.3">
      <c r="A26" s="63" t="s">
        <v>136</v>
      </c>
      <c r="B26" s="64">
        <f>VLOOKUP($A26,'Return Data'!$B$7:$R$2843,3,0)</f>
        <v>44315</v>
      </c>
      <c r="C26" s="65">
        <f>VLOOKUP($A26,'Return Data'!$B$7:$R$2843,4,0)</f>
        <v>2011.2583999999999</v>
      </c>
      <c r="D26" s="65">
        <f>VLOOKUP($A26,'Return Data'!$B$7:$R$2843,5,0)</f>
        <v>2.5644999999999998</v>
      </c>
      <c r="E26" s="66">
        <f t="shared" si="12"/>
        <v>42</v>
      </c>
      <c r="F26" s="65">
        <f>VLOOKUP($A26,'Return Data'!$B$7:$R$2843,6,0)</f>
        <v>2.6871</v>
      </c>
      <c r="G26" s="66">
        <f t="shared" si="13"/>
        <v>39</v>
      </c>
      <c r="H26" s="65">
        <f>VLOOKUP($A26,'Return Data'!$B$7:$R$2843,7,0)</f>
        <v>2.8976999999999999</v>
      </c>
      <c r="I26" s="66">
        <f t="shared" si="14"/>
        <v>37</v>
      </c>
      <c r="J26" s="65">
        <f>VLOOKUP($A26,'Return Data'!$B$7:$R$2843,8,0)</f>
        <v>2.9081000000000001</v>
      </c>
      <c r="K26" s="66">
        <f t="shared" si="15"/>
        <v>37</v>
      </c>
      <c r="L26" s="65">
        <f>VLOOKUP($A26,'Return Data'!$B$7:$R$2843,9,0)</f>
        <v>2.9581</v>
      </c>
      <c r="M26" s="66">
        <f t="shared" si="16"/>
        <v>36</v>
      </c>
      <c r="N26" s="65">
        <f>VLOOKUP($A26,'Return Data'!$B$7:$R$2843,10,0)</f>
        <v>3.5632000000000001</v>
      </c>
      <c r="O26" s="66">
        <f t="shared" si="17"/>
        <v>4</v>
      </c>
      <c r="P26" s="65">
        <f>VLOOKUP($A26,'Return Data'!$B$7:$R$2843,11,0)</f>
        <v>3.3005</v>
      </c>
      <c r="Q26" s="66">
        <f t="shared" si="24"/>
        <v>8</v>
      </c>
      <c r="R26" s="65">
        <f>VLOOKUP($A26,'Return Data'!$B$7:$R$2843,12,0)</f>
        <v>3.2439</v>
      </c>
      <c r="S26" s="66">
        <f t="shared" si="25"/>
        <v>21</v>
      </c>
      <c r="T26" s="65"/>
      <c r="U26" s="66"/>
      <c r="V26" s="65"/>
      <c r="W26" s="66"/>
      <c r="X26" s="65"/>
      <c r="Y26" s="66"/>
      <c r="Z26" s="65">
        <f>VLOOKUP($A26,'Return Data'!$B$7:$R$2843,16,0)</f>
        <v>3.7839999999999998</v>
      </c>
      <c r="AA26" s="67">
        <f t="shared" si="23"/>
        <v>40</v>
      </c>
    </row>
    <row r="27" spans="1:27" x14ac:dyDescent="0.3">
      <c r="A27" s="63" t="s">
        <v>137</v>
      </c>
      <c r="B27" s="64">
        <f>VLOOKUP($A27,'Return Data'!$B$7:$R$2843,3,0)</f>
        <v>44315</v>
      </c>
      <c r="C27" s="65">
        <f>VLOOKUP($A27,'Return Data'!$B$7:$R$2843,4,0)</f>
        <v>2011.2592</v>
      </c>
      <c r="D27" s="65">
        <f>VLOOKUP($A27,'Return Data'!$B$7:$R$2843,5,0)</f>
        <v>2.5716999999999999</v>
      </c>
      <c r="E27" s="66">
        <f t="shared" si="12"/>
        <v>40</v>
      </c>
      <c r="F27" s="65">
        <f>VLOOKUP($A27,'Return Data'!$B$7:$R$2843,6,0)</f>
        <v>2.6381000000000001</v>
      </c>
      <c r="G27" s="66">
        <f t="shared" si="13"/>
        <v>40</v>
      </c>
      <c r="H27" s="65">
        <f>VLOOKUP($A27,'Return Data'!$B$7:$R$2843,7,0)</f>
        <v>2.8647999999999998</v>
      </c>
      <c r="I27" s="66">
        <f t="shared" si="14"/>
        <v>39</v>
      </c>
      <c r="J27" s="65">
        <f>VLOOKUP($A27,'Return Data'!$B$7:$R$2843,8,0)</f>
        <v>2.9035000000000002</v>
      </c>
      <c r="K27" s="66">
        <f t="shared" si="15"/>
        <v>38</v>
      </c>
      <c r="L27" s="65">
        <f>VLOOKUP($A27,'Return Data'!$B$7:$R$2843,9,0)</f>
        <v>2.9367999999999999</v>
      </c>
      <c r="M27" s="66">
        <f t="shared" si="16"/>
        <v>40</v>
      </c>
      <c r="N27" s="65">
        <f>VLOOKUP($A27,'Return Data'!$B$7:$R$2843,10,0)</f>
        <v>3.5691000000000002</v>
      </c>
      <c r="O27" s="66">
        <f t="shared" si="17"/>
        <v>2</v>
      </c>
      <c r="P27" s="65">
        <f>VLOOKUP($A27,'Return Data'!$B$7:$R$2843,11,0)</f>
        <v>3.3104</v>
      </c>
      <c r="Q27" s="66">
        <f t="shared" si="24"/>
        <v>5</v>
      </c>
      <c r="R27" s="65">
        <f>VLOOKUP($A27,'Return Data'!$B$7:$R$2843,12,0)</f>
        <v>3.2723</v>
      </c>
      <c r="S27" s="66">
        <f t="shared" si="25"/>
        <v>12</v>
      </c>
      <c r="T27" s="65"/>
      <c r="U27" s="66"/>
      <c r="V27" s="65"/>
      <c r="W27" s="66"/>
      <c r="X27" s="65"/>
      <c r="Y27" s="66"/>
      <c r="Z27" s="65">
        <f>VLOOKUP($A27,'Return Data'!$B$7:$R$2843,16,0)</f>
        <v>3.7854999999999999</v>
      </c>
      <c r="AA27" s="67">
        <f t="shared" si="23"/>
        <v>39</v>
      </c>
    </row>
    <row r="28" spans="1:27" x14ac:dyDescent="0.3">
      <c r="A28" s="63" t="s">
        <v>138</v>
      </c>
      <c r="B28" s="64">
        <f>VLOOKUP($A28,'Return Data'!$B$7:$R$2843,3,0)</f>
        <v>44315</v>
      </c>
      <c r="C28" s="65">
        <f>VLOOKUP($A28,'Return Data'!$B$7:$R$2843,4,0)</f>
        <v>2010.8902</v>
      </c>
      <c r="D28" s="65">
        <f>VLOOKUP($A28,'Return Data'!$B$7:$R$2843,5,0)</f>
        <v>2.7191999999999998</v>
      </c>
      <c r="E28" s="66">
        <f t="shared" si="12"/>
        <v>38</v>
      </c>
      <c r="F28" s="65">
        <f>VLOOKUP($A28,'Return Data'!$B$7:$R$2843,6,0)</f>
        <v>2.7692999999999999</v>
      </c>
      <c r="G28" s="66">
        <f t="shared" si="13"/>
        <v>35</v>
      </c>
      <c r="H28" s="65">
        <f>VLOOKUP($A28,'Return Data'!$B$7:$R$2843,7,0)</f>
        <v>2.9788000000000001</v>
      </c>
      <c r="I28" s="66">
        <f t="shared" si="14"/>
        <v>36</v>
      </c>
      <c r="J28" s="65">
        <f>VLOOKUP($A28,'Return Data'!$B$7:$R$2843,8,0)</f>
        <v>2.948</v>
      </c>
      <c r="K28" s="66">
        <f t="shared" si="15"/>
        <v>35</v>
      </c>
      <c r="L28" s="65">
        <f>VLOOKUP($A28,'Return Data'!$B$7:$R$2843,9,0)</f>
        <v>2.9496000000000002</v>
      </c>
      <c r="M28" s="66">
        <f t="shared" si="16"/>
        <v>38</v>
      </c>
      <c r="N28" s="65">
        <f>VLOOKUP($A28,'Return Data'!$B$7:$R$2843,10,0)</f>
        <v>3.5629</v>
      </c>
      <c r="O28" s="66">
        <f t="shared" si="17"/>
        <v>5</v>
      </c>
      <c r="P28" s="65">
        <f>VLOOKUP($A28,'Return Data'!$B$7:$R$2843,11,0)</f>
        <v>3.3010000000000002</v>
      </c>
      <c r="Q28" s="66">
        <f t="shared" si="24"/>
        <v>7</v>
      </c>
      <c r="R28" s="65">
        <f>VLOOKUP($A28,'Return Data'!$B$7:$R$2843,12,0)</f>
        <v>3.2450000000000001</v>
      </c>
      <c r="S28" s="66">
        <f t="shared" si="25"/>
        <v>20</v>
      </c>
      <c r="T28" s="65"/>
      <c r="U28" s="66"/>
      <c r="V28" s="65"/>
      <c r="W28" s="66"/>
      <c r="X28" s="65"/>
      <c r="Y28" s="66"/>
      <c r="Z28" s="65">
        <f>VLOOKUP($A28,'Return Data'!$B$7:$R$2843,16,0)</f>
        <v>3.7679</v>
      </c>
      <c r="AA28" s="67">
        <f t="shared" si="23"/>
        <v>41</v>
      </c>
    </row>
    <row r="29" spans="1:27" x14ac:dyDescent="0.3">
      <c r="A29" s="63" t="s">
        <v>139</v>
      </c>
      <c r="B29" s="64">
        <f>VLOOKUP($A29,'Return Data'!$B$7:$R$2843,3,0)</f>
        <v>44315</v>
      </c>
      <c r="C29" s="65">
        <f>VLOOKUP($A29,'Return Data'!$B$7:$R$2843,4,0)</f>
        <v>2833.2253999999998</v>
      </c>
      <c r="D29" s="65">
        <f>VLOOKUP($A29,'Return Data'!$B$7:$R$2843,5,0)</f>
        <v>3.1204999999999998</v>
      </c>
      <c r="E29" s="66">
        <f t="shared" si="12"/>
        <v>18</v>
      </c>
      <c r="F29" s="65">
        <f>VLOOKUP($A29,'Return Data'!$B$7:$R$2843,6,0)</f>
        <v>3.0699000000000001</v>
      </c>
      <c r="G29" s="66">
        <f t="shared" si="13"/>
        <v>19</v>
      </c>
      <c r="H29" s="65">
        <f>VLOOKUP($A29,'Return Data'!$B$7:$R$2843,7,0)</f>
        <v>3.2008000000000001</v>
      </c>
      <c r="I29" s="66">
        <f t="shared" si="14"/>
        <v>21</v>
      </c>
      <c r="J29" s="65">
        <f>VLOOKUP($A29,'Return Data'!$B$7:$R$2843,8,0)</f>
        <v>3.2292000000000001</v>
      </c>
      <c r="K29" s="66">
        <f t="shared" si="15"/>
        <v>26</v>
      </c>
      <c r="L29" s="65">
        <f>VLOOKUP($A29,'Return Data'!$B$7:$R$2843,9,0)</f>
        <v>3.2591999999999999</v>
      </c>
      <c r="M29" s="66">
        <f t="shared" si="16"/>
        <v>27</v>
      </c>
      <c r="N29" s="65">
        <f>VLOOKUP($A29,'Return Data'!$B$7:$R$2843,10,0)</f>
        <v>3.2682000000000002</v>
      </c>
      <c r="O29" s="66">
        <f t="shared" si="17"/>
        <v>30</v>
      </c>
      <c r="P29" s="65">
        <f>VLOOKUP($A29,'Return Data'!$B$7:$R$2843,11,0)</f>
        <v>3.1595</v>
      </c>
      <c r="Q29" s="66">
        <f t="shared" si="18"/>
        <v>27</v>
      </c>
      <c r="R29" s="65">
        <f>VLOOKUP($A29,'Return Data'!$B$7:$R$2843,12,0)</f>
        <v>3.2206000000000001</v>
      </c>
      <c r="S29" s="66">
        <f t="shared" si="19"/>
        <v>28</v>
      </c>
      <c r="T29" s="65">
        <f>VLOOKUP($A29,'Return Data'!$B$7:$R$2843,13,0)</f>
        <v>3.4156</v>
      </c>
      <c r="U29" s="66">
        <f t="shared" si="20"/>
        <v>22</v>
      </c>
      <c r="V29" s="65">
        <f>VLOOKUP($A29,'Return Data'!$B$7:$R$2843,17,0)</f>
        <v>4.6466000000000003</v>
      </c>
      <c r="W29" s="66">
        <f t="shared" si="21"/>
        <v>27</v>
      </c>
      <c r="X29" s="65">
        <f>VLOOKUP($A29,'Return Data'!$B$7:$R$2843,14,0)</f>
        <v>5.6056999999999997</v>
      </c>
      <c r="Y29" s="66">
        <f t="shared" si="22"/>
        <v>25</v>
      </c>
      <c r="Z29" s="65">
        <f>VLOOKUP($A29,'Return Data'!$B$7:$R$2843,16,0)</f>
        <v>7.2682000000000002</v>
      </c>
      <c r="AA29" s="67">
        <f t="shared" si="23"/>
        <v>18</v>
      </c>
    </row>
    <row r="30" spans="1:27" x14ac:dyDescent="0.3">
      <c r="A30" s="63" t="s">
        <v>140</v>
      </c>
      <c r="B30" s="64">
        <f>VLOOKUP($A30,'Return Data'!$B$7:$R$2843,3,0)</f>
        <v>44315</v>
      </c>
      <c r="C30" s="65">
        <f>VLOOKUP($A30,'Return Data'!$B$7:$R$2843,4,0)</f>
        <v>1082.5661</v>
      </c>
      <c r="D30" s="65">
        <f>VLOOKUP($A30,'Return Data'!$B$7:$R$2843,5,0)</f>
        <v>3.0381</v>
      </c>
      <c r="E30" s="66">
        <f t="shared" si="12"/>
        <v>26</v>
      </c>
      <c r="F30" s="65">
        <f>VLOOKUP($A30,'Return Data'!$B$7:$R$2843,6,0)</f>
        <v>3.0295999999999998</v>
      </c>
      <c r="G30" s="66">
        <f t="shared" si="13"/>
        <v>25</v>
      </c>
      <c r="H30" s="65">
        <f>VLOOKUP($A30,'Return Data'!$B$7:$R$2843,7,0)</f>
        <v>3.0226999999999999</v>
      </c>
      <c r="I30" s="66">
        <f t="shared" si="14"/>
        <v>35</v>
      </c>
      <c r="J30" s="65">
        <f>VLOOKUP($A30,'Return Data'!$B$7:$R$2843,8,0)</f>
        <v>3.0413999999999999</v>
      </c>
      <c r="K30" s="66">
        <f t="shared" si="15"/>
        <v>34</v>
      </c>
      <c r="L30" s="65">
        <f>VLOOKUP($A30,'Return Data'!$B$7:$R$2843,9,0)</f>
        <v>3.0108999999999999</v>
      </c>
      <c r="M30" s="66">
        <f t="shared" si="16"/>
        <v>35</v>
      </c>
      <c r="N30" s="65">
        <f>VLOOKUP($A30,'Return Data'!$B$7:$R$2843,10,0)</f>
        <v>2.9849999999999999</v>
      </c>
      <c r="O30" s="66">
        <f t="shared" si="17"/>
        <v>41</v>
      </c>
      <c r="P30" s="65">
        <f>VLOOKUP($A30,'Return Data'!$B$7:$R$2843,11,0)</f>
        <v>2.9437000000000002</v>
      </c>
      <c r="Q30" s="66">
        <f t="shared" si="18"/>
        <v>39</v>
      </c>
      <c r="R30" s="65">
        <f>VLOOKUP($A30,'Return Data'!$B$7:$R$2843,12,0)</f>
        <v>2.9830000000000001</v>
      </c>
      <c r="S30" s="66">
        <f t="shared" si="19"/>
        <v>39</v>
      </c>
      <c r="T30" s="65">
        <f>VLOOKUP($A30,'Return Data'!$B$7:$R$2843,13,0)</f>
        <v>2.9761000000000002</v>
      </c>
      <c r="U30" s="66">
        <f t="shared" si="20"/>
        <v>37</v>
      </c>
      <c r="V30" s="65"/>
      <c r="W30" s="66"/>
      <c r="X30" s="65"/>
      <c r="Y30" s="66"/>
      <c r="Z30" s="65">
        <f>VLOOKUP($A30,'Return Data'!$B$7:$R$2843,16,0)</f>
        <v>4.0083000000000002</v>
      </c>
      <c r="AA30" s="67">
        <f t="shared" si="23"/>
        <v>38</v>
      </c>
    </row>
    <row r="31" spans="1:27" x14ac:dyDescent="0.3">
      <c r="A31" s="63" t="s">
        <v>141</v>
      </c>
      <c r="B31" s="64">
        <f>VLOOKUP($A31,'Return Data'!$B$7:$R$2843,3,0)</f>
        <v>44315</v>
      </c>
      <c r="C31" s="65">
        <f>VLOOKUP($A31,'Return Data'!$B$7:$R$2843,4,0)</f>
        <v>56.391599999999997</v>
      </c>
      <c r="D31" s="65">
        <f>VLOOKUP($A31,'Return Data'!$B$7:$R$2843,5,0)</f>
        <v>3.1071</v>
      </c>
      <c r="E31" s="66">
        <f t="shared" si="12"/>
        <v>20</v>
      </c>
      <c r="F31" s="65">
        <f>VLOOKUP($A31,'Return Data'!$B$7:$R$2843,6,0)</f>
        <v>3.0213000000000001</v>
      </c>
      <c r="G31" s="66">
        <f t="shared" si="13"/>
        <v>26</v>
      </c>
      <c r="H31" s="65">
        <f>VLOOKUP($A31,'Return Data'!$B$7:$R$2843,7,0)</f>
        <v>3.2290000000000001</v>
      </c>
      <c r="I31" s="66">
        <f t="shared" si="14"/>
        <v>18</v>
      </c>
      <c r="J31" s="65">
        <f>VLOOKUP($A31,'Return Data'!$B$7:$R$2843,8,0)</f>
        <v>3.3330000000000002</v>
      </c>
      <c r="K31" s="66">
        <f t="shared" si="15"/>
        <v>11</v>
      </c>
      <c r="L31" s="65">
        <f>VLOOKUP($A31,'Return Data'!$B$7:$R$2843,9,0)</f>
        <v>3.2934999999999999</v>
      </c>
      <c r="M31" s="66">
        <f t="shared" si="16"/>
        <v>19</v>
      </c>
      <c r="N31" s="65">
        <f>VLOOKUP($A31,'Return Data'!$B$7:$R$2843,10,0)</f>
        <v>3.3186</v>
      </c>
      <c r="O31" s="66">
        <f t="shared" si="17"/>
        <v>25</v>
      </c>
      <c r="P31" s="65">
        <f>VLOOKUP($A31,'Return Data'!$B$7:$R$2843,11,0)</f>
        <v>3.1894999999999998</v>
      </c>
      <c r="Q31" s="66">
        <f t="shared" si="18"/>
        <v>19</v>
      </c>
      <c r="R31" s="65">
        <f>VLOOKUP($A31,'Return Data'!$B$7:$R$2843,12,0)</f>
        <v>3.2338</v>
      </c>
      <c r="S31" s="66">
        <f t="shared" si="19"/>
        <v>24</v>
      </c>
      <c r="T31" s="65">
        <f>VLOOKUP($A31,'Return Data'!$B$7:$R$2843,13,0)</f>
        <v>3.3792</v>
      </c>
      <c r="U31" s="66">
        <f t="shared" si="20"/>
        <v>26</v>
      </c>
      <c r="V31" s="65">
        <f>VLOOKUP($A31,'Return Data'!$B$7:$R$2843,17,0)</f>
        <v>4.6459000000000001</v>
      </c>
      <c r="W31" s="66">
        <f t="shared" si="21"/>
        <v>28</v>
      </c>
      <c r="X31" s="65">
        <f>VLOOKUP($A31,'Return Data'!$B$7:$R$2843,14,0)</f>
        <v>5.6345999999999998</v>
      </c>
      <c r="Y31" s="66">
        <f t="shared" si="22"/>
        <v>22</v>
      </c>
      <c r="Z31" s="65">
        <f>VLOOKUP($A31,'Return Data'!$B$7:$R$2843,16,0)</f>
        <v>7.3160999999999996</v>
      </c>
      <c r="AA31" s="67">
        <f t="shared" si="23"/>
        <v>7</v>
      </c>
    </row>
    <row r="32" spans="1:27" x14ac:dyDescent="0.3">
      <c r="A32" s="63" t="s">
        <v>142</v>
      </c>
      <c r="B32" s="64">
        <f>VLOOKUP($A32,'Return Data'!$B$7:$R$2843,3,0)</f>
        <v>44315</v>
      </c>
      <c r="C32" s="65">
        <f>VLOOKUP($A32,'Return Data'!$B$7:$R$2843,4,0)</f>
        <v>4169.7761</v>
      </c>
      <c r="D32" s="65">
        <f>VLOOKUP($A32,'Return Data'!$B$7:$R$2843,5,0)</f>
        <v>3.0316000000000001</v>
      </c>
      <c r="E32" s="66">
        <f t="shared" si="12"/>
        <v>28</v>
      </c>
      <c r="F32" s="65">
        <f>VLOOKUP($A32,'Return Data'!$B$7:$R$2843,6,0)</f>
        <v>3.0670999999999999</v>
      </c>
      <c r="G32" s="66">
        <f t="shared" si="13"/>
        <v>21</v>
      </c>
      <c r="H32" s="65">
        <f>VLOOKUP($A32,'Return Data'!$B$7:$R$2843,7,0)</f>
        <v>3.2031999999999998</v>
      </c>
      <c r="I32" s="66">
        <f t="shared" si="14"/>
        <v>20</v>
      </c>
      <c r="J32" s="65">
        <f>VLOOKUP($A32,'Return Data'!$B$7:$R$2843,8,0)</f>
        <v>3.3048999999999999</v>
      </c>
      <c r="K32" s="66">
        <f t="shared" si="15"/>
        <v>18</v>
      </c>
      <c r="L32" s="65">
        <f>VLOOKUP($A32,'Return Data'!$B$7:$R$2843,9,0)</f>
        <v>3.3214000000000001</v>
      </c>
      <c r="M32" s="66">
        <f t="shared" si="16"/>
        <v>13</v>
      </c>
      <c r="N32" s="65">
        <f>VLOOKUP($A32,'Return Data'!$B$7:$R$2843,10,0)</f>
        <v>3.3163999999999998</v>
      </c>
      <c r="O32" s="66">
        <f t="shared" si="17"/>
        <v>27</v>
      </c>
      <c r="P32" s="65">
        <f>VLOOKUP($A32,'Return Data'!$B$7:$R$2843,11,0)</f>
        <v>3.1579000000000002</v>
      </c>
      <c r="Q32" s="66">
        <f t="shared" si="18"/>
        <v>29</v>
      </c>
      <c r="R32" s="65">
        <f>VLOOKUP($A32,'Return Data'!$B$7:$R$2843,12,0)</f>
        <v>3.2269999999999999</v>
      </c>
      <c r="S32" s="66">
        <f t="shared" si="19"/>
        <v>27</v>
      </c>
      <c r="T32" s="65">
        <f>VLOOKUP($A32,'Return Data'!$B$7:$R$2843,13,0)</f>
        <v>3.4483000000000001</v>
      </c>
      <c r="U32" s="66">
        <f t="shared" si="20"/>
        <v>18</v>
      </c>
      <c r="V32" s="65">
        <f>VLOOKUP($A32,'Return Data'!$B$7:$R$2843,17,0)</f>
        <v>4.6734</v>
      </c>
      <c r="W32" s="66">
        <f t="shared" si="21"/>
        <v>24</v>
      </c>
      <c r="X32" s="65">
        <f>VLOOKUP($A32,'Return Data'!$B$7:$R$2843,14,0)</f>
        <v>5.5990000000000002</v>
      </c>
      <c r="Y32" s="66">
        <f t="shared" si="22"/>
        <v>26</v>
      </c>
      <c r="Z32" s="65">
        <f>VLOOKUP($A32,'Return Data'!$B$7:$R$2843,16,0)</f>
        <v>7.2354000000000003</v>
      </c>
      <c r="AA32" s="67">
        <f t="shared" si="23"/>
        <v>24</v>
      </c>
    </row>
    <row r="33" spans="1:27" x14ac:dyDescent="0.3">
      <c r="A33" s="63" t="s">
        <v>143</v>
      </c>
      <c r="B33" s="64">
        <f>VLOOKUP($A33,'Return Data'!$B$7:$R$2843,3,0)</f>
        <v>44315</v>
      </c>
      <c r="C33" s="65">
        <f>VLOOKUP($A33,'Return Data'!$B$7:$R$2843,4,0)</f>
        <v>2826.0336000000002</v>
      </c>
      <c r="D33" s="65">
        <f>VLOOKUP($A33,'Return Data'!$B$7:$R$2843,5,0)</f>
        <v>3.0327999999999999</v>
      </c>
      <c r="E33" s="66">
        <f t="shared" si="12"/>
        <v>27</v>
      </c>
      <c r="F33" s="65">
        <f>VLOOKUP($A33,'Return Data'!$B$7:$R$2843,6,0)</f>
        <v>3.0144000000000002</v>
      </c>
      <c r="G33" s="66">
        <f t="shared" si="13"/>
        <v>27</v>
      </c>
      <c r="H33" s="65">
        <f>VLOOKUP($A33,'Return Data'!$B$7:$R$2843,7,0)</f>
        <v>3.1423999999999999</v>
      </c>
      <c r="I33" s="66">
        <f t="shared" si="14"/>
        <v>28</v>
      </c>
      <c r="J33" s="65">
        <f>VLOOKUP($A33,'Return Data'!$B$7:$R$2843,8,0)</f>
        <v>3.2010999999999998</v>
      </c>
      <c r="K33" s="66">
        <f t="shared" si="15"/>
        <v>27</v>
      </c>
      <c r="L33" s="65">
        <f>VLOOKUP($A33,'Return Data'!$B$7:$R$2843,9,0)</f>
        <v>3.2581000000000002</v>
      </c>
      <c r="M33" s="66">
        <f t="shared" si="16"/>
        <v>28</v>
      </c>
      <c r="N33" s="65">
        <f>VLOOKUP($A33,'Return Data'!$B$7:$R$2843,10,0)</f>
        <v>3.2606000000000002</v>
      </c>
      <c r="O33" s="66">
        <f t="shared" si="17"/>
        <v>31</v>
      </c>
      <c r="P33" s="65">
        <f>VLOOKUP($A33,'Return Data'!$B$7:$R$2843,11,0)</f>
        <v>3.1467000000000001</v>
      </c>
      <c r="Q33" s="66">
        <f t="shared" si="18"/>
        <v>30</v>
      </c>
      <c r="R33" s="65">
        <f>VLOOKUP($A33,'Return Data'!$B$7:$R$2843,12,0)</f>
        <v>3.1993999999999998</v>
      </c>
      <c r="S33" s="66">
        <f t="shared" si="19"/>
        <v>30</v>
      </c>
      <c r="T33" s="65">
        <f>VLOOKUP($A33,'Return Data'!$B$7:$R$2843,13,0)</f>
        <v>3.4028999999999998</v>
      </c>
      <c r="U33" s="66">
        <f t="shared" si="20"/>
        <v>23</v>
      </c>
      <c r="V33" s="65">
        <f>VLOOKUP($A33,'Return Data'!$B$7:$R$2843,17,0)</f>
        <v>4.7138999999999998</v>
      </c>
      <c r="W33" s="66">
        <f t="shared" si="21"/>
        <v>22</v>
      </c>
      <c r="X33" s="65">
        <f>VLOOKUP($A33,'Return Data'!$B$7:$R$2843,14,0)</f>
        <v>5.6508000000000003</v>
      </c>
      <c r="Y33" s="66">
        <f t="shared" si="22"/>
        <v>20</v>
      </c>
      <c r="Z33" s="65">
        <f>VLOOKUP($A33,'Return Data'!$B$7:$R$2843,16,0)</f>
        <v>7.2641</v>
      </c>
      <c r="AA33" s="67">
        <f t="shared" si="23"/>
        <v>21</v>
      </c>
    </row>
    <row r="34" spans="1:27" x14ac:dyDescent="0.3">
      <c r="A34" s="63" t="s">
        <v>144</v>
      </c>
      <c r="B34" s="64">
        <f>VLOOKUP($A34,'Return Data'!$B$7:$R$2843,3,0)</f>
        <v>44315</v>
      </c>
      <c r="C34" s="65">
        <f>VLOOKUP($A34,'Return Data'!$B$7:$R$2843,4,0)</f>
        <v>3746.6174999999998</v>
      </c>
      <c r="D34" s="65">
        <f>VLOOKUP($A34,'Return Data'!$B$7:$R$2843,5,0)</f>
        <v>3.4315000000000002</v>
      </c>
      <c r="E34" s="66">
        <f t="shared" si="12"/>
        <v>6</v>
      </c>
      <c r="F34" s="65">
        <f>VLOOKUP($A34,'Return Data'!$B$7:$R$2843,6,0)</f>
        <v>3.1511</v>
      </c>
      <c r="G34" s="66">
        <f t="shared" si="13"/>
        <v>9</v>
      </c>
      <c r="H34" s="65">
        <f>VLOOKUP($A34,'Return Data'!$B$7:$R$2843,7,0)</f>
        <v>3.29</v>
      </c>
      <c r="I34" s="66">
        <f t="shared" si="14"/>
        <v>9</v>
      </c>
      <c r="J34" s="65">
        <f>VLOOKUP($A34,'Return Data'!$B$7:$R$2843,8,0)</f>
        <v>3.3628999999999998</v>
      </c>
      <c r="K34" s="66">
        <f t="shared" si="15"/>
        <v>8</v>
      </c>
      <c r="L34" s="65">
        <f>VLOOKUP($A34,'Return Data'!$B$7:$R$2843,9,0)</f>
        <v>3.3189000000000002</v>
      </c>
      <c r="M34" s="66">
        <f t="shared" si="16"/>
        <v>15</v>
      </c>
      <c r="N34" s="65">
        <f>VLOOKUP($A34,'Return Data'!$B$7:$R$2843,10,0)</f>
        <v>3.3816000000000002</v>
      </c>
      <c r="O34" s="66">
        <f t="shared" si="17"/>
        <v>16</v>
      </c>
      <c r="P34" s="65">
        <f>VLOOKUP($A34,'Return Data'!$B$7:$R$2843,11,0)</f>
        <v>3.2488999999999999</v>
      </c>
      <c r="Q34" s="66">
        <f t="shared" si="18"/>
        <v>12</v>
      </c>
      <c r="R34" s="65">
        <f>VLOOKUP($A34,'Return Data'!$B$7:$R$2843,12,0)</f>
        <v>3.2997000000000001</v>
      </c>
      <c r="S34" s="66">
        <f t="shared" si="19"/>
        <v>9</v>
      </c>
      <c r="T34" s="65">
        <f>VLOOKUP($A34,'Return Data'!$B$7:$R$2843,13,0)</f>
        <v>3.5415999999999999</v>
      </c>
      <c r="U34" s="66">
        <f t="shared" si="20"/>
        <v>8</v>
      </c>
      <c r="V34" s="65">
        <f>VLOOKUP($A34,'Return Data'!$B$7:$R$2843,17,0)</f>
        <v>4.8455000000000004</v>
      </c>
      <c r="W34" s="66">
        <f t="shared" si="21"/>
        <v>10</v>
      </c>
      <c r="X34" s="65">
        <f>VLOOKUP($A34,'Return Data'!$B$7:$R$2843,14,0)</f>
        <v>5.7363999999999997</v>
      </c>
      <c r="Y34" s="66">
        <f t="shared" si="22"/>
        <v>11</v>
      </c>
      <c r="Z34" s="65">
        <f>VLOOKUP($A34,'Return Data'!$B$7:$R$2843,16,0)</f>
        <v>7.2888000000000002</v>
      </c>
      <c r="AA34" s="67">
        <f t="shared" si="23"/>
        <v>13</v>
      </c>
    </row>
    <row r="35" spans="1:27" x14ac:dyDescent="0.3">
      <c r="A35" s="63" t="s">
        <v>436</v>
      </c>
      <c r="B35" s="64">
        <f>VLOOKUP($A35,'Return Data'!$B$7:$R$2843,3,0)</f>
        <v>44315</v>
      </c>
      <c r="C35" s="65">
        <f>VLOOKUP($A35,'Return Data'!$B$7:$R$2843,4,0)</f>
        <v>1340.7444</v>
      </c>
      <c r="D35" s="65">
        <f>VLOOKUP($A35,'Return Data'!$B$7:$R$2843,5,0)</f>
        <v>3.4685999999999999</v>
      </c>
      <c r="E35" s="66">
        <f t="shared" si="12"/>
        <v>4</v>
      </c>
      <c r="F35" s="65">
        <f>VLOOKUP($A35,'Return Data'!$B$7:$R$2843,6,0)</f>
        <v>3.2976999999999999</v>
      </c>
      <c r="G35" s="66">
        <f t="shared" si="13"/>
        <v>3</v>
      </c>
      <c r="H35" s="65">
        <f>VLOOKUP($A35,'Return Data'!$B$7:$R$2843,7,0)</f>
        <v>3.3915999999999999</v>
      </c>
      <c r="I35" s="66">
        <f t="shared" si="14"/>
        <v>3</v>
      </c>
      <c r="J35" s="65">
        <f>VLOOKUP($A35,'Return Data'!$B$7:$R$2843,8,0)</f>
        <v>3.4255</v>
      </c>
      <c r="K35" s="66">
        <f t="shared" si="15"/>
        <v>4</v>
      </c>
      <c r="L35" s="65">
        <f>VLOOKUP($A35,'Return Data'!$B$7:$R$2843,9,0)</f>
        <v>3.4113000000000002</v>
      </c>
      <c r="M35" s="66">
        <f t="shared" si="16"/>
        <v>4</v>
      </c>
      <c r="N35" s="65">
        <f>VLOOKUP($A35,'Return Data'!$B$7:$R$2843,10,0)</f>
        <v>3.4135</v>
      </c>
      <c r="O35" s="66">
        <f t="shared" si="17"/>
        <v>11</v>
      </c>
      <c r="P35" s="65">
        <f>VLOOKUP($A35,'Return Data'!$B$7:$R$2843,11,0)</f>
        <v>3.2732000000000001</v>
      </c>
      <c r="Q35" s="66">
        <f t="shared" si="18"/>
        <v>10</v>
      </c>
      <c r="R35" s="65">
        <f>VLOOKUP($A35,'Return Data'!$B$7:$R$2843,12,0)</f>
        <v>3.371</v>
      </c>
      <c r="S35" s="66">
        <f t="shared" si="19"/>
        <v>4</v>
      </c>
      <c r="T35" s="65">
        <f>VLOOKUP($A35,'Return Data'!$B$7:$R$2843,13,0)</f>
        <v>3.5998999999999999</v>
      </c>
      <c r="U35" s="66">
        <f t="shared" si="20"/>
        <v>4</v>
      </c>
      <c r="V35" s="65">
        <f>VLOOKUP($A35,'Return Data'!$B$7:$R$2843,17,0)</f>
        <v>4.8940000000000001</v>
      </c>
      <c r="W35" s="66">
        <f t="shared" si="21"/>
        <v>5</v>
      </c>
      <c r="X35" s="65">
        <f>VLOOKUP($A35,'Return Data'!$B$7:$R$2843,14,0)</f>
        <v>5.8216999999999999</v>
      </c>
      <c r="Y35" s="66">
        <f t="shared" si="22"/>
        <v>4</v>
      </c>
      <c r="Z35" s="65">
        <f>VLOOKUP($A35,'Return Data'!$B$7:$R$2843,16,0)</f>
        <v>6.2663000000000002</v>
      </c>
      <c r="AA35" s="67">
        <f t="shared" si="23"/>
        <v>33</v>
      </c>
    </row>
    <row r="36" spans="1:27" x14ac:dyDescent="0.3">
      <c r="A36" s="63" t="s">
        <v>146</v>
      </c>
      <c r="B36" s="64">
        <f>VLOOKUP($A36,'Return Data'!$B$7:$R$2843,3,0)</f>
        <v>44315</v>
      </c>
      <c r="C36" s="65">
        <f>VLOOKUP($A36,'Return Data'!$B$7:$R$2843,4,0)</f>
        <v>2177.1828999999998</v>
      </c>
      <c r="D36" s="65">
        <f>VLOOKUP($A36,'Return Data'!$B$7:$R$2843,5,0)</f>
        <v>3.194</v>
      </c>
      <c r="E36" s="66">
        <f t="shared" si="12"/>
        <v>15</v>
      </c>
      <c r="F36" s="65">
        <f>VLOOKUP($A36,'Return Data'!$B$7:$R$2843,6,0)</f>
        <v>3.2151999999999998</v>
      </c>
      <c r="G36" s="66">
        <f t="shared" si="13"/>
        <v>6</v>
      </c>
      <c r="H36" s="65">
        <f>VLOOKUP($A36,'Return Data'!$B$7:$R$2843,7,0)</f>
        <v>3.3369</v>
      </c>
      <c r="I36" s="66">
        <f t="shared" si="14"/>
        <v>7</v>
      </c>
      <c r="J36" s="65">
        <f>VLOOKUP($A36,'Return Data'!$B$7:$R$2843,8,0)</f>
        <v>3.3906999999999998</v>
      </c>
      <c r="K36" s="66">
        <f t="shared" si="15"/>
        <v>5</v>
      </c>
      <c r="L36" s="65">
        <f>VLOOKUP($A36,'Return Data'!$B$7:$R$2843,9,0)</f>
        <v>3.3940000000000001</v>
      </c>
      <c r="M36" s="66">
        <f t="shared" si="16"/>
        <v>6</v>
      </c>
      <c r="N36" s="65">
        <f>VLOOKUP($A36,'Return Data'!$B$7:$R$2843,10,0)</f>
        <v>3.3995000000000002</v>
      </c>
      <c r="O36" s="66">
        <f t="shared" si="17"/>
        <v>14</v>
      </c>
      <c r="P36" s="65">
        <f>VLOOKUP($A36,'Return Data'!$B$7:$R$2843,11,0)</f>
        <v>3.3105000000000002</v>
      </c>
      <c r="Q36" s="66">
        <f t="shared" si="18"/>
        <v>4</v>
      </c>
      <c r="R36" s="65">
        <f>VLOOKUP($A36,'Return Data'!$B$7:$R$2843,12,0)</f>
        <v>3.3620000000000001</v>
      </c>
      <c r="S36" s="66">
        <f t="shared" si="19"/>
        <v>5</v>
      </c>
      <c r="T36" s="65">
        <f>VLOOKUP($A36,'Return Data'!$B$7:$R$2843,13,0)</f>
        <v>3.5310000000000001</v>
      </c>
      <c r="U36" s="66">
        <f t="shared" si="20"/>
        <v>10</v>
      </c>
      <c r="V36" s="65">
        <f>VLOOKUP($A36,'Return Data'!$B$7:$R$2843,17,0)</f>
        <v>4.7808000000000002</v>
      </c>
      <c r="W36" s="66">
        <f t="shared" si="21"/>
        <v>15</v>
      </c>
      <c r="X36" s="65">
        <f>VLOOKUP($A36,'Return Data'!$B$7:$R$2843,14,0)</f>
        <v>5.6970999999999998</v>
      </c>
      <c r="Y36" s="66">
        <f t="shared" si="22"/>
        <v>17</v>
      </c>
      <c r="Z36" s="65">
        <f>VLOOKUP($A36,'Return Data'!$B$7:$R$2843,16,0)</f>
        <v>7.0720000000000001</v>
      </c>
      <c r="AA36" s="67">
        <f t="shared" si="23"/>
        <v>29</v>
      </c>
    </row>
    <row r="37" spans="1:27" x14ac:dyDescent="0.3">
      <c r="A37" s="63" t="s">
        <v>147</v>
      </c>
      <c r="B37" s="64">
        <f>VLOOKUP($A37,'Return Data'!$B$7:$R$2843,3,0)</f>
        <v>44315</v>
      </c>
      <c r="C37" s="65">
        <f>VLOOKUP($A37,'Return Data'!$B$7:$R$2843,4,0)</f>
        <v>11.0623</v>
      </c>
      <c r="D37" s="65">
        <f>VLOOKUP($A37,'Return Data'!$B$7:$R$2843,5,0)</f>
        <v>2.9698000000000002</v>
      </c>
      <c r="E37" s="66">
        <f t="shared" si="12"/>
        <v>31</v>
      </c>
      <c r="F37" s="65">
        <f>VLOOKUP($A37,'Return Data'!$B$7:$R$2843,6,0)</f>
        <v>2.4201000000000001</v>
      </c>
      <c r="G37" s="66">
        <f t="shared" si="13"/>
        <v>42</v>
      </c>
      <c r="H37" s="65">
        <f>VLOOKUP($A37,'Return Data'!$B$7:$R$2843,7,0)</f>
        <v>3.0655999999999999</v>
      </c>
      <c r="I37" s="66">
        <f t="shared" si="14"/>
        <v>34</v>
      </c>
      <c r="J37" s="65">
        <f>VLOOKUP($A37,'Return Data'!$B$7:$R$2843,8,0)</f>
        <v>2.8784000000000001</v>
      </c>
      <c r="K37" s="66">
        <f t="shared" si="15"/>
        <v>40</v>
      </c>
      <c r="L37" s="65">
        <f>VLOOKUP($A37,'Return Data'!$B$7:$R$2843,9,0)</f>
        <v>2.9449999999999998</v>
      </c>
      <c r="M37" s="66">
        <f t="shared" si="16"/>
        <v>39</v>
      </c>
      <c r="N37" s="65">
        <f>VLOOKUP($A37,'Return Data'!$B$7:$R$2843,10,0)</f>
        <v>3.0360999999999998</v>
      </c>
      <c r="O37" s="66">
        <f t="shared" si="17"/>
        <v>40</v>
      </c>
      <c r="P37" s="65">
        <f>VLOOKUP($A37,'Return Data'!$B$7:$R$2843,11,0)</f>
        <v>2.9207999999999998</v>
      </c>
      <c r="Q37" s="66">
        <f t="shared" si="18"/>
        <v>40</v>
      </c>
      <c r="R37" s="65">
        <f>VLOOKUP($A37,'Return Data'!$B$7:$R$2843,12,0)</f>
        <v>2.9756</v>
      </c>
      <c r="S37" s="66">
        <f t="shared" si="19"/>
        <v>40</v>
      </c>
      <c r="T37" s="65">
        <f>VLOOKUP($A37,'Return Data'!$B$7:$R$2843,13,0)</f>
        <v>3.0105</v>
      </c>
      <c r="U37" s="66">
        <f t="shared" si="20"/>
        <v>36</v>
      </c>
      <c r="V37" s="65"/>
      <c r="W37" s="66"/>
      <c r="X37" s="65"/>
      <c r="Y37" s="66"/>
      <c r="Z37" s="65">
        <f>VLOOKUP($A37,'Return Data'!$B$7:$R$2843,16,0)</f>
        <v>4.3676000000000004</v>
      </c>
      <c r="AA37" s="67">
        <f t="shared" si="23"/>
        <v>37</v>
      </c>
    </row>
    <row r="38" spans="1:27" x14ac:dyDescent="0.3">
      <c r="A38" s="63" t="s">
        <v>148</v>
      </c>
      <c r="B38" s="64">
        <f>VLOOKUP($A38,'Return Data'!$B$7:$R$2843,3,0)</f>
        <v>44315</v>
      </c>
      <c r="C38" s="65">
        <f>VLOOKUP($A38,'Return Data'!$B$7:$R$2843,4,0)</f>
        <v>5045.5883000000003</v>
      </c>
      <c r="D38" s="65">
        <f>VLOOKUP($A38,'Return Data'!$B$7:$R$2843,5,0)</f>
        <v>2.972</v>
      </c>
      <c r="E38" s="66">
        <f t="shared" si="12"/>
        <v>30</v>
      </c>
      <c r="F38" s="65">
        <f>VLOOKUP($A38,'Return Data'!$B$7:$R$2843,6,0)</f>
        <v>2.9270999999999998</v>
      </c>
      <c r="G38" s="66">
        <f t="shared" si="13"/>
        <v>30</v>
      </c>
      <c r="H38" s="65">
        <f>VLOOKUP($A38,'Return Data'!$B$7:$R$2843,7,0)</f>
        <v>3.1745999999999999</v>
      </c>
      <c r="I38" s="66">
        <f t="shared" si="14"/>
        <v>24</v>
      </c>
      <c r="J38" s="65">
        <f>VLOOKUP($A38,'Return Data'!$B$7:$R$2843,8,0)</f>
        <v>3.2989000000000002</v>
      </c>
      <c r="K38" s="66">
        <f t="shared" si="15"/>
        <v>19</v>
      </c>
      <c r="L38" s="65">
        <f>VLOOKUP($A38,'Return Data'!$B$7:$R$2843,9,0)</f>
        <v>3.3201999999999998</v>
      </c>
      <c r="M38" s="66">
        <f t="shared" si="16"/>
        <v>14</v>
      </c>
      <c r="N38" s="65">
        <f>VLOOKUP($A38,'Return Data'!$B$7:$R$2843,10,0)</f>
        <v>3.4007999999999998</v>
      </c>
      <c r="O38" s="66">
        <f t="shared" si="17"/>
        <v>13</v>
      </c>
      <c r="P38" s="65">
        <f>VLOOKUP($A38,'Return Data'!$B$7:$R$2843,11,0)</f>
        <v>3.1997</v>
      </c>
      <c r="Q38" s="66">
        <f t="shared" si="18"/>
        <v>17</v>
      </c>
      <c r="R38" s="65">
        <f>VLOOKUP($A38,'Return Data'!$B$7:$R$2843,12,0)</f>
        <v>3.2633999999999999</v>
      </c>
      <c r="S38" s="66">
        <f t="shared" si="19"/>
        <v>16</v>
      </c>
      <c r="T38" s="65">
        <f>VLOOKUP($A38,'Return Data'!$B$7:$R$2843,13,0)</f>
        <v>3.5369000000000002</v>
      </c>
      <c r="U38" s="66">
        <f t="shared" si="20"/>
        <v>9</v>
      </c>
      <c r="V38" s="65">
        <f>VLOOKUP($A38,'Return Data'!$B$7:$R$2843,17,0)</f>
        <v>4.8602999999999996</v>
      </c>
      <c r="W38" s="66">
        <f t="shared" si="21"/>
        <v>8</v>
      </c>
      <c r="X38" s="65">
        <f>VLOOKUP($A38,'Return Data'!$B$7:$R$2843,14,0)</f>
        <v>5.7717000000000001</v>
      </c>
      <c r="Y38" s="66">
        <f t="shared" si="22"/>
        <v>7</v>
      </c>
      <c r="Z38" s="65">
        <f>VLOOKUP($A38,'Return Data'!$B$7:$R$2843,16,0)</f>
        <v>7.3350999999999997</v>
      </c>
      <c r="AA38" s="67">
        <f t="shared" si="23"/>
        <v>5</v>
      </c>
    </row>
    <row r="39" spans="1:27" x14ac:dyDescent="0.3">
      <c r="A39" s="63" t="s">
        <v>149</v>
      </c>
      <c r="B39" s="64">
        <f>VLOOKUP($A39,'Return Data'!$B$7:$R$2843,3,0)</f>
        <v>44315</v>
      </c>
      <c r="C39" s="65">
        <f>VLOOKUP($A39,'Return Data'!$B$7:$R$2843,4,0)</f>
        <v>1155.8949</v>
      </c>
      <c r="D39" s="65">
        <f>VLOOKUP($A39,'Return Data'!$B$7:$R$2843,5,0)</f>
        <v>2.8548</v>
      </c>
      <c r="E39" s="66">
        <f t="shared" si="12"/>
        <v>35</v>
      </c>
      <c r="F39" s="65">
        <f>VLOOKUP($A39,'Return Data'!$B$7:$R$2843,6,0)</f>
        <v>2.7721</v>
      </c>
      <c r="G39" s="66">
        <f t="shared" si="13"/>
        <v>34</v>
      </c>
      <c r="H39" s="65">
        <f>VLOOKUP($A39,'Return Data'!$B$7:$R$2843,7,0)</f>
        <v>3.1036000000000001</v>
      </c>
      <c r="I39" s="66">
        <f t="shared" si="14"/>
        <v>32</v>
      </c>
      <c r="J39" s="65">
        <f>VLOOKUP($A39,'Return Data'!$B$7:$R$2843,8,0)</f>
        <v>3.1817000000000002</v>
      </c>
      <c r="K39" s="66">
        <f t="shared" si="15"/>
        <v>29</v>
      </c>
      <c r="L39" s="65">
        <f>VLOOKUP($A39,'Return Data'!$B$7:$R$2843,9,0)</f>
        <v>3.1408999999999998</v>
      </c>
      <c r="M39" s="66">
        <f t="shared" si="16"/>
        <v>32</v>
      </c>
      <c r="N39" s="65">
        <f>VLOOKUP($A39,'Return Data'!$B$7:$R$2843,10,0)</f>
        <v>3.1714000000000002</v>
      </c>
      <c r="O39" s="66">
        <f t="shared" si="17"/>
        <v>37</v>
      </c>
      <c r="P39" s="65">
        <f>VLOOKUP($A39,'Return Data'!$B$7:$R$2843,11,0)</f>
        <v>3.0358000000000001</v>
      </c>
      <c r="Q39" s="66">
        <f t="shared" si="18"/>
        <v>37</v>
      </c>
      <c r="R39" s="65">
        <f>VLOOKUP($A39,'Return Data'!$B$7:$R$2843,12,0)</f>
        <v>3.0853999999999999</v>
      </c>
      <c r="S39" s="66">
        <f t="shared" si="19"/>
        <v>36</v>
      </c>
      <c r="T39" s="65">
        <f>VLOOKUP($A39,'Return Data'!$B$7:$R$2843,13,0)</f>
        <v>3.1389</v>
      </c>
      <c r="U39" s="66">
        <f t="shared" si="20"/>
        <v>32</v>
      </c>
      <c r="V39" s="65">
        <f>VLOOKUP($A39,'Return Data'!$B$7:$R$2843,17,0)</f>
        <v>4.2845000000000004</v>
      </c>
      <c r="W39" s="66">
        <f t="shared" si="21"/>
        <v>32</v>
      </c>
      <c r="X39" s="65"/>
      <c r="Y39" s="66"/>
      <c r="Z39" s="65">
        <f>VLOOKUP($A39,'Return Data'!$B$7:$R$2843,16,0)</f>
        <v>4.9991000000000003</v>
      </c>
      <c r="AA39" s="67">
        <f t="shared" si="23"/>
        <v>35</v>
      </c>
    </row>
    <row r="40" spans="1:27" x14ac:dyDescent="0.3">
      <c r="A40" s="63" t="s">
        <v>150</v>
      </c>
      <c r="B40" s="64">
        <f>VLOOKUP($A40,'Return Data'!$B$7:$R$2843,3,0)</f>
        <v>44315</v>
      </c>
      <c r="C40" s="65">
        <f>VLOOKUP($A40,'Return Data'!$B$7:$R$2843,4,0)</f>
        <v>268.77800000000002</v>
      </c>
      <c r="D40" s="65">
        <f>VLOOKUP($A40,'Return Data'!$B$7:$R$2843,5,0)</f>
        <v>3.504</v>
      </c>
      <c r="E40" s="66">
        <f t="shared" si="12"/>
        <v>3</v>
      </c>
      <c r="F40" s="65">
        <f>VLOOKUP($A40,'Return Data'!$B$7:$R$2843,6,0)</f>
        <v>3.1151</v>
      </c>
      <c r="G40" s="66">
        <f t="shared" si="13"/>
        <v>14</v>
      </c>
      <c r="H40" s="65">
        <f>VLOOKUP($A40,'Return Data'!$B$7:$R$2843,7,0)</f>
        <v>3.3584000000000001</v>
      </c>
      <c r="I40" s="66">
        <f t="shared" si="14"/>
        <v>5</v>
      </c>
      <c r="J40" s="65">
        <f>VLOOKUP($A40,'Return Data'!$B$7:$R$2843,8,0)</f>
        <v>3.3605</v>
      </c>
      <c r="K40" s="66">
        <f t="shared" si="15"/>
        <v>9</v>
      </c>
      <c r="L40" s="65">
        <f>VLOOKUP($A40,'Return Data'!$B$7:$R$2843,9,0)</f>
        <v>3.4104999999999999</v>
      </c>
      <c r="M40" s="66">
        <f t="shared" si="16"/>
        <v>5</v>
      </c>
      <c r="N40" s="65">
        <f>VLOOKUP($A40,'Return Data'!$B$7:$R$2843,10,0)</f>
        <v>3.4064999999999999</v>
      </c>
      <c r="O40" s="66">
        <f t="shared" si="17"/>
        <v>12</v>
      </c>
      <c r="P40" s="65">
        <f>VLOOKUP($A40,'Return Data'!$B$7:$R$2843,11,0)</f>
        <v>3.2416</v>
      </c>
      <c r="Q40" s="66">
        <f t="shared" si="18"/>
        <v>14</v>
      </c>
      <c r="R40" s="65">
        <f>VLOOKUP($A40,'Return Data'!$B$7:$R$2843,12,0)</f>
        <v>3.2873999999999999</v>
      </c>
      <c r="S40" s="66">
        <f t="shared" si="19"/>
        <v>11</v>
      </c>
      <c r="T40" s="65">
        <f>VLOOKUP($A40,'Return Data'!$B$7:$R$2843,13,0)</f>
        <v>3.6008</v>
      </c>
      <c r="U40" s="66">
        <f t="shared" si="20"/>
        <v>3</v>
      </c>
      <c r="V40" s="65">
        <f>VLOOKUP($A40,'Return Data'!$B$7:$R$2843,17,0)</f>
        <v>4.8658999999999999</v>
      </c>
      <c r="W40" s="66">
        <f t="shared" si="21"/>
        <v>7</v>
      </c>
      <c r="X40" s="65">
        <f>VLOOKUP($A40,'Return Data'!$B$7:$R$2843,14,0)</f>
        <v>5.7827999999999999</v>
      </c>
      <c r="Y40" s="66">
        <f t="shared" si="22"/>
        <v>6</v>
      </c>
      <c r="Z40" s="65">
        <f>VLOOKUP($A40,'Return Data'!$B$7:$R$2843,16,0)</f>
        <v>7.3147000000000002</v>
      </c>
      <c r="AA40" s="67">
        <f t="shared" si="23"/>
        <v>8</v>
      </c>
    </row>
    <row r="41" spans="1:27" x14ac:dyDescent="0.3">
      <c r="A41" s="63" t="s">
        <v>151</v>
      </c>
      <c r="B41" s="64">
        <f>VLOOKUP($A41,'Return Data'!$B$7:$R$2843,3,0)</f>
        <v>44315</v>
      </c>
      <c r="C41" s="65">
        <f>VLOOKUP($A41,'Return Data'!$B$7:$R$2843,4,0)</f>
        <v>2915.0571199999999</v>
      </c>
      <c r="D41" s="65">
        <f>VLOOKUP($A41,'Return Data'!$B$7:$R$2843,5,0)</f>
        <v>3.0775000000000001</v>
      </c>
      <c r="E41" s="66">
        <f t="shared" si="12"/>
        <v>24</v>
      </c>
      <c r="F41" s="65">
        <f>VLOOKUP($A41,'Return Data'!$B$7:$R$2843,6,0)</f>
        <v>3.0318999999999998</v>
      </c>
      <c r="G41" s="66">
        <f t="shared" si="13"/>
        <v>24</v>
      </c>
      <c r="H41" s="65">
        <f>VLOOKUP($A41,'Return Data'!$B$7:$R$2843,7,0)</f>
        <v>3.0964999999999998</v>
      </c>
      <c r="I41" s="66">
        <f t="shared" si="14"/>
        <v>33</v>
      </c>
      <c r="J41" s="65">
        <f>VLOOKUP($A41,'Return Data'!$B$7:$R$2843,8,0)</f>
        <v>3.1619999999999999</v>
      </c>
      <c r="K41" s="66">
        <f t="shared" si="15"/>
        <v>32</v>
      </c>
      <c r="L41" s="65">
        <f>VLOOKUP($A41,'Return Data'!$B$7:$R$2843,9,0)</f>
        <v>3.1930999999999998</v>
      </c>
      <c r="M41" s="66">
        <f t="shared" si="16"/>
        <v>31</v>
      </c>
      <c r="N41" s="65">
        <f>VLOOKUP($A41,'Return Data'!$B$7:$R$2843,10,0)</f>
        <v>3.2282000000000002</v>
      </c>
      <c r="O41" s="66">
        <f t="shared" si="17"/>
        <v>34</v>
      </c>
      <c r="P41" s="65">
        <f>VLOOKUP($A41,'Return Data'!$B$7:$R$2843,11,0)</f>
        <v>3.1286999999999998</v>
      </c>
      <c r="Q41" s="66">
        <f t="shared" si="18"/>
        <v>31</v>
      </c>
      <c r="R41" s="65">
        <f>VLOOKUP($A41,'Return Data'!$B$7:$R$2843,12,0)</f>
        <v>3.1575000000000002</v>
      </c>
      <c r="S41" s="66">
        <f t="shared" si="19"/>
        <v>33</v>
      </c>
      <c r="T41" s="65">
        <f>VLOOKUP($A41,'Return Data'!$B$7:$R$2843,13,0)</f>
        <v>3.2728000000000002</v>
      </c>
      <c r="U41" s="66">
        <f t="shared" si="20"/>
        <v>30</v>
      </c>
      <c r="V41" s="65">
        <f>VLOOKUP($A41,'Return Data'!$B$7:$R$2843,17,0)</f>
        <v>4.3789999999999996</v>
      </c>
      <c r="W41" s="66">
        <f t="shared" si="21"/>
        <v>30</v>
      </c>
      <c r="X41" s="65">
        <f>VLOOKUP($A41,'Return Data'!$B$7:$R$2843,14,0)</f>
        <v>2.2852999999999999</v>
      </c>
      <c r="Y41" s="66">
        <f t="shared" si="22"/>
        <v>34</v>
      </c>
      <c r="Z41" s="65">
        <f>VLOOKUP($A41,'Return Data'!$B$7:$R$2843,16,0)</f>
        <v>6.0506000000000002</v>
      </c>
      <c r="AA41" s="67">
        <f t="shared" si="23"/>
        <v>34</v>
      </c>
    </row>
    <row r="42" spans="1:27" x14ac:dyDescent="0.3">
      <c r="A42" s="63" t="s">
        <v>152</v>
      </c>
      <c r="B42" s="64">
        <f>VLOOKUP($A42,'Return Data'!$B$7:$R$2843,3,0)</f>
        <v>44315</v>
      </c>
      <c r="C42" s="65">
        <f>VLOOKUP($A42,'Return Data'!$B$7:$R$2843,4,0)</f>
        <v>33.043199999999999</v>
      </c>
      <c r="D42" s="65">
        <f>VLOOKUP($A42,'Return Data'!$B$7:$R$2843,5,0)</f>
        <v>8.6180000000000003</v>
      </c>
      <c r="E42" s="66">
        <f t="shared" si="12"/>
        <v>1</v>
      </c>
      <c r="F42" s="65">
        <f>VLOOKUP($A42,'Return Data'!$B$7:$R$2843,6,0)</f>
        <v>5.8204000000000002</v>
      </c>
      <c r="G42" s="66">
        <f t="shared" si="13"/>
        <v>1</v>
      </c>
      <c r="H42" s="65">
        <f>VLOOKUP($A42,'Return Data'!$B$7:$R$2843,7,0)</f>
        <v>5.1810999999999998</v>
      </c>
      <c r="I42" s="66">
        <f t="shared" si="14"/>
        <v>1</v>
      </c>
      <c r="J42" s="65">
        <f>VLOOKUP($A42,'Return Data'!$B$7:$R$2843,8,0)</f>
        <v>5.0118999999999998</v>
      </c>
      <c r="K42" s="66">
        <f t="shared" si="15"/>
        <v>1</v>
      </c>
      <c r="L42" s="65">
        <f>VLOOKUP($A42,'Return Data'!$B$7:$R$2843,9,0)</f>
        <v>5.0026000000000002</v>
      </c>
      <c r="M42" s="66">
        <f t="shared" si="16"/>
        <v>1</v>
      </c>
      <c r="N42" s="65">
        <f>VLOOKUP($A42,'Return Data'!$B$7:$R$2843,10,0)</f>
        <v>4.6554000000000002</v>
      </c>
      <c r="O42" s="66">
        <f t="shared" si="17"/>
        <v>1</v>
      </c>
      <c r="P42" s="65">
        <f>VLOOKUP($A42,'Return Data'!$B$7:$R$2843,11,0)</f>
        <v>4.6069000000000004</v>
      </c>
      <c r="Q42" s="66">
        <f t="shared" si="18"/>
        <v>1</v>
      </c>
      <c r="R42" s="65">
        <f>VLOOKUP($A42,'Return Data'!$B$7:$R$2843,12,0)</f>
        <v>4.8080999999999996</v>
      </c>
      <c r="S42" s="66">
        <f t="shared" si="19"/>
        <v>1</v>
      </c>
      <c r="T42" s="65">
        <f>VLOOKUP($A42,'Return Data'!$B$7:$R$2843,13,0)</f>
        <v>4.9066999999999998</v>
      </c>
      <c r="U42" s="66">
        <f t="shared" si="20"/>
        <v>1</v>
      </c>
      <c r="V42" s="65">
        <f>VLOOKUP($A42,'Return Data'!$B$7:$R$2843,17,0)</f>
        <v>5.8327</v>
      </c>
      <c r="W42" s="66">
        <f t="shared" si="21"/>
        <v>1</v>
      </c>
      <c r="X42" s="65">
        <f>VLOOKUP($A42,'Return Data'!$B$7:$R$2843,14,0)</f>
        <v>6.4687999999999999</v>
      </c>
      <c r="Y42" s="66">
        <f t="shared" si="22"/>
        <v>1</v>
      </c>
      <c r="Z42" s="65">
        <f>VLOOKUP($A42,'Return Data'!$B$7:$R$2843,16,0)</f>
        <v>7.7786</v>
      </c>
      <c r="AA42" s="67">
        <f t="shared" si="23"/>
        <v>1</v>
      </c>
    </row>
    <row r="43" spans="1:27" x14ac:dyDescent="0.3">
      <c r="A43" s="63" t="s">
        <v>153</v>
      </c>
      <c r="B43" s="64">
        <f>VLOOKUP($A43,'Return Data'!$B$7:$R$2843,3,0)</f>
        <v>44315</v>
      </c>
      <c r="C43" s="65">
        <f>VLOOKUP($A43,'Return Data'!$B$7:$R$2843,4,0)</f>
        <v>27.854099999999999</v>
      </c>
      <c r="D43" s="65">
        <f>VLOOKUP($A43,'Return Data'!$B$7:$R$2843,5,0)</f>
        <v>2.8831000000000002</v>
      </c>
      <c r="E43" s="66">
        <f t="shared" si="12"/>
        <v>34</v>
      </c>
      <c r="F43" s="65">
        <f>VLOOKUP($A43,'Return Data'!$B$7:$R$2843,6,0)</f>
        <v>2.7961999999999998</v>
      </c>
      <c r="G43" s="66">
        <f t="shared" si="13"/>
        <v>33</v>
      </c>
      <c r="H43" s="65">
        <f>VLOOKUP($A43,'Return Data'!$B$7:$R$2843,7,0)</f>
        <v>3.1656</v>
      </c>
      <c r="I43" s="66">
        <f t="shared" si="14"/>
        <v>25</v>
      </c>
      <c r="J43" s="65">
        <f>VLOOKUP($A43,'Return Data'!$B$7:$R$2843,8,0)</f>
        <v>3.1581000000000001</v>
      </c>
      <c r="K43" s="66">
        <f t="shared" si="15"/>
        <v>33</v>
      </c>
      <c r="L43" s="65">
        <f>VLOOKUP($A43,'Return Data'!$B$7:$R$2843,9,0)</f>
        <v>3.1364000000000001</v>
      </c>
      <c r="M43" s="66">
        <f t="shared" si="16"/>
        <v>33</v>
      </c>
      <c r="N43" s="65">
        <f>VLOOKUP($A43,'Return Data'!$B$7:$R$2843,10,0)</f>
        <v>3.1547000000000001</v>
      </c>
      <c r="O43" s="66">
        <f t="shared" si="17"/>
        <v>38</v>
      </c>
      <c r="P43" s="65">
        <f>VLOOKUP($A43,'Return Data'!$B$7:$R$2843,11,0)</f>
        <v>3.0442999999999998</v>
      </c>
      <c r="Q43" s="66">
        <f t="shared" si="18"/>
        <v>36</v>
      </c>
      <c r="R43" s="65">
        <f>VLOOKUP($A43,'Return Data'!$B$7:$R$2843,12,0)</f>
        <v>3.0867</v>
      </c>
      <c r="S43" s="66">
        <f t="shared" si="19"/>
        <v>35</v>
      </c>
      <c r="T43" s="65">
        <f>VLOOKUP($A43,'Return Data'!$B$7:$R$2843,13,0)</f>
        <v>3.1225000000000001</v>
      </c>
      <c r="U43" s="66">
        <f t="shared" si="20"/>
        <v>33</v>
      </c>
      <c r="V43" s="65">
        <f>VLOOKUP($A43,'Return Data'!$B$7:$R$2843,17,0)</f>
        <v>4.2744</v>
      </c>
      <c r="W43" s="66">
        <f t="shared" si="21"/>
        <v>34</v>
      </c>
      <c r="X43" s="65">
        <f>VLOOKUP($A43,'Return Data'!$B$7:$R$2843,14,0)</f>
        <v>5.0841000000000003</v>
      </c>
      <c r="Y43" s="66">
        <f t="shared" si="22"/>
        <v>31</v>
      </c>
      <c r="Z43" s="65">
        <f>VLOOKUP($A43,'Return Data'!$B$7:$R$2843,16,0)</f>
        <v>7.0332999999999997</v>
      </c>
      <c r="AA43" s="67">
        <f t="shared" si="23"/>
        <v>30</v>
      </c>
    </row>
    <row r="44" spans="1:27" x14ac:dyDescent="0.3">
      <c r="A44" s="63" t="s">
        <v>156</v>
      </c>
      <c r="B44" s="64">
        <f>VLOOKUP($A44,'Return Data'!$B$7:$R$2843,3,0)</f>
        <v>44315</v>
      </c>
      <c r="C44" s="65">
        <f>VLOOKUP($A44,'Return Data'!$B$7:$R$2843,4,0)</f>
        <v>3229.8184999999999</v>
      </c>
      <c r="D44" s="65">
        <f>VLOOKUP($A44,'Return Data'!$B$7:$R$2843,5,0)</f>
        <v>3.0537999999999998</v>
      </c>
      <c r="E44" s="66">
        <f t="shared" si="12"/>
        <v>25</v>
      </c>
      <c r="F44" s="65">
        <f>VLOOKUP($A44,'Return Data'!$B$7:$R$2843,6,0)</f>
        <v>2.9110999999999998</v>
      </c>
      <c r="G44" s="66">
        <f t="shared" si="13"/>
        <v>32</v>
      </c>
      <c r="H44" s="65">
        <f>VLOOKUP($A44,'Return Data'!$B$7:$R$2843,7,0)</f>
        <v>3.1461000000000001</v>
      </c>
      <c r="I44" s="66">
        <f t="shared" si="14"/>
        <v>27</v>
      </c>
      <c r="J44" s="65">
        <f>VLOOKUP($A44,'Return Data'!$B$7:$R$2843,8,0)</f>
        <v>3.2307999999999999</v>
      </c>
      <c r="K44" s="66">
        <f t="shared" si="15"/>
        <v>25</v>
      </c>
      <c r="L44" s="65">
        <f>VLOOKUP($A44,'Return Data'!$B$7:$R$2843,9,0)</f>
        <v>3.2759999999999998</v>
      </c>
      <c r="M44" s="66">
        <f t="shared" si="16"/>
        <v>25</v>
      </c>
      <c r="N44" s="65">
        <f>VLOOKUP($A44,'Return Data'!$B$7:$R$2843,10,0)</f>
        <v>3.3441999999999998</v>
      </c>
      <c r="O44" s="66">
        <f t="shared" si="17"/>
        <v>20</v>
      </c>
      <c r="P44" s="65">
        <f>VLOOKUP($A44,'Return Data'!$B$7:$R$2843,11,0)</f>
        <v>3.1694</v>
      </c>
      <c r="Q44" s="66">
        <f t="shared" si="18"/>
        <v>25</v>
      </c>
      <c r="R44" s="65">
        <f>VLOOKUP($A44,'Return Data'!$B$7:$R$2843,12,0)</f>
        <v>3.2382</v>
      </c>
      <c r="S44" s="66">
        <f t="shared" si="19"/>
        <v>22</v>
      </c>
      <c r="T44" s="65">
        <f>VLOOKUP($A44,'Return Data'!$B$7:$R$2843,13,0)</f>
        <v>3.4681999999999999</v>
      </c>
      <c r="U44" s="66">
        <f t="shared" si="20"/>
        <v>15</v>
      </c>
      <c r="V44" s="65">
        <f>VLOOKUP($A44,'Return Data'!$B$7:$R$2843,17,0)</f>
        <v>4.7221000000000002</v>
      </c>
      <c r="W44" s="66">
        <f t="shared" si="21"/>
        <v>20</v>
      </c>
      <c r="X44" s="65">
        <f>VLOOKUP($A44,'Return Data'!$B$7:$R$2843,14,0)</f>
        <v>5.6410999999999998</v>
      </c>
      <c r="Y44" s="66">
        <f t="shared" si="22"/>
        <v>21</v>
      </c>
      <c r="Z44" s="65">
        <f>VLOOKUP($A44,'Return Data'!$B$7:$R$2843,16,0)</f>
        <v>7.2301000000000002</v>
      </c>
      <c r="AA44" s="67">
        <f t="shared" si="23"/>
        <v>25</v>
      </c>
    </row>
    <row r="45" spans="1:27" x14ac:dyDescent="0.3">
      <c r="A45" s="63" t="s">
        <v>157</v>
      </c>
      <c r="B45" s="64">
        <f>VLOOKUP($A45,'Return Data'!$B$7:$R$2843,3,0)</f>
        <v>44315</v>
      </c>
      <c r="C45" s="65">
        <f>VLOOKUP($A45,'Return Data'!$B$7:$R$2843,4,0)</f>
        <v>43.508299999999998</v>
      </c>
      <c r="D45" s="65">
        <f>VLOOKUP($A45,'Return Data'!$B$7:$R$2843,5,0)</f>
        <v>3.1042999999999998</v>
      </c>
      <c r="E45" s="66">
        <f t="shared" si="12"/>
        <v>22</v>
      </c>
      <c r="F45" s="65">
        <f>VLOOKUP($A45,'Return Data'!$B$7:$R$2843,6,0)</f>
        <v>3.1048</v>
      </c>
      <c r="G45" s="66">
        <f t="shared" si="13"/>
        <v>17</v>
      </c>
      <c r="H45" s="65">
        <f>VLOOKUP($A45,'Return Data'!$B$7:$R$2843,7,0)</f>
        <v>3.2378</v>
      </c>
      <c r="I45" s="66">
        <f t="shared" si="14"/>
        <v>16</v>
      </c>
      <c r="J45" s="65">
        <f>VLOOKUP($A45,'Return Data'!$B$7:$R$2843,8,0)</f>
        <v>3.2938999999999998</v>
      </c>
      <c r="K45" s="66">
        <f t="shared" si="15"/>
        <v>21</v>
      </c>
      <c r="L45" s="65">
        <f>VLOOKUP($A45,'Return Data'!$B$7:$R$2843,9,0)</f>
        <v>3.2863000000000002</v>
      </c>
      <c r="M45" s="66">
        <f t="shared" si="16"/>
        <v>24</v>
      </c>
      <c r="N45" s="65">
        <f>VLOOKUP($A45,'Return Data'!$B$7:$R$2843,10,0)</f>
        <v>3.3666</v>
      </c>
      <c r="O45" s="66">
        <f t="shared" si="17"/>
        <v>17</v>
      </c>
      <c r="P45" s="65">
        <f>VLOOKUP($A45,'Return Data'!$B$7:$R$2843,11,0)</f>
        <v>3.2418</v>
      </c>
      <c r="Q45" s="66">
        <f t="shared" si="18"/>
        <v>13</v>
      </c>
      <c r="R45" s="65">
        <f>VLOOKUP($A45,'Return Data'!$B$7:$R$2843,12,0)</f>
        <v>3.3052999999999999</v>
      </c>
      <c r="S45" s="66">
        <f t="shared" si="19"/>
        <v>7</v>
      </c>
      <c r="T45" s="65">
        <f>VLOOKUP($A45,'Return Data'!$B$7:$R$2843,13,0)</f>
        <v>3.4941</v>
      </c>
      <c r="U45" s="66">
        <f t="shared" si="20"/>
        <v>12</v>
      </c>
      <c r="V45" s="65">
        <f>VLOOKUP($A45,'Return Data'!$B$7:$R$2843,17,0)</f>
        <v>4.7670000000000003</v>
      </c>
      <c r="W45" s="66">
        <f t="shared" si="21"/>
        <v>18</v>
      </c>
      <c r="X45" s="65">
        <f>VLOOKUP($A45,'Return Data'!$B$7:$R$2843,14,0)</f>
        <v>5.7034000000000002</v>
      </c>
      <c r="Y45" s="66">
        <f t="shared" si="22"/>
        <v>15</v>
      </c>
      <c r="Z45" s="65">
        <f>VLOOKUP($A45,'Return Data'!$B$7:$R$2843,16,0)</f>
        <v>7.2847999999999997</v>
      </c>
      <c r="AA45" s="67">
        <f t="shared" si="23"/>
        <v>15</v>
      </c>
    </row>
    <row r="46" spans="1:27" x14ac:dyDescent="0.3">
      <c r="A46" s="63" t="s">
        <v>158</v>
      </c>
      <c r="B46" s="64">
        <f>VLOOKUP($A46,'Return Data'!$B$7:$R$2843,3,0)</f>
        <v>44315</v>
      </c>
      <c r="C46" s="65">
        <f>VLOOKUP($A46,'Return Data'!$B$7:$R$2843,4,0)</f>
        <v>3256.1487000000002</v>
      </c>
      <c r="D46" s="65">
        <f>VLOOKUP($A46,'Return Data'!$B$7:$R$2843,5,0)</f>
        <v>3.3889999999999998</v>
      </c>
      <c r="E46" s="66">
        <f t="shared" si="12"/>
        <v>7</v>
      </c>
      <c r="F46" s="65">
        <f>VLOOKUP($A46,'Return Data'!$B$7:$R$2843,6,0)</f>
        <v>2.9685999999999999</v>
      </c>
      <c r="G46" s="66">
        <f t="shared" si="13"/>
        <v>29</v>
      </c>
      <c r="H46" s="65">
        <f>VLOOKUP($A46,'Return Data'!$B$7:$R$2843,7,0)</f>
        <v>3.2744</v>
      </c>
      <c r="I46" s="66">
        <f t="shared" si="14"/>
        <v>10</v>
      </c>
      <c r="J46" s="65">
        <f>VLOOKUP($A46,'Return Data'!$B$7:$R$2843,8,0)</f>
        <v>3.3893</v>
      </c>
      <c r="K46" s="66">
        <f t="shared" si="15"/>
        <v>6</v>
      </c>
      <c r="L46" s="65">
        <f>VLOOKUP($A46,'Return Data'!$B$7:$R$2843,9,0)</f>
        <v>3.3664999999999998</v>
      </c>
      <c r="M46" s="66">
        <f t="shared" si="16"/>
        <v>7</v>
      </c>
      <c r="N46" s="65">
        <f>VLOOKUP($A46,'Return Data'!$B$7:$R$2843,10,0)</f>
        <v>3.3431000000000002</v>
      </c>
      <c r="O46" s="66">
        <f t="shared" si="17"/>
        <v>21</v>
      </c>
      <c r="P46" s="65">
        <f>VLOOKUP($A46,'Return Data'!$B$7:$R$2843,11,0)</f>
        <v>3.1709000000000001</v>
      </c>
      <c r="Q46" s="66">
        <f t="shared" si="18"/>
        <v>24</v>
      </c>
      <c r="R46" s="65">
        <f>VLOOKUP($A46,'Return Data'!$B$7:$R$2843,12,0)</f>
        <v>3.2603</v>
      </c>
      <c r="S46" s="66">
        <f t="shared" si="19"/>
        <v>18</v>
      </c>
      <c r="T46" s="65">
        <f>VLOOKUP($A46,'Return Data'!$B$7:$R$2843,13,0)</f>
        <v>3.4931999999999999</v>
      </c>
      <c r="U46" s="66">
        <f t="shared" si="20"/>
        <v>13</v>
      </c>
      <c r="V46" s="65">
        <f>VLOOKUP($A46,'Return Data'!$B$7:$R$2843,17,0)</f>
        <v>4.8536000000000001</v>
      </c>
      <c r="W46" s="66">
        <f t="shared" si="21"/>
        <v>9</v>
      </c>
      <c r="X46" s="65">
        <f>VLOOKUP($A46,'Return Data'!$B$7:$R$2843,14,0)</f>
        <v>5.7431999999999999</v>
      </c>
      <c r="Y46" s="66">
        <f t="shared" si="22"/>
        <v>10</v>
      </c>
      <c r="Z46" s="65">
        <f>VLOOKUP($A46,'Return Data'!$B$7:$R$2843,16,0)</f>
        <v>7.3350999999999997</v>
      </c>
      <c r="AA46" s="67">
        <f t="shared" si="23"/>
        <v>5</v>
      </c>
    </row>
    <row r="47" spans="1:27" x14ac:dyDescent="0.3">
      <c r="A47" s="63" t="s">
        <v>159</v>
      </c>
      <c r="B47" s="64">
        <f>VLOOKUP($A47,'Return Data'!$B$7:$R$2843,3,0)</f>
        <v>0</v>
      </c>
      <c r="C47" s="65">
        <f>VLOOKUP($A47,'Return Data'!$B$7:$R$2843,4,0)</f>
        <v>0</v>
      </c>
      <c r="D47" s="65">
        <f>VLOOKUP($A47,'Return Data'!$B$7:$R$2843,5,0)</f>
        <v>0</v>
      </c>
      <c r="E47" s="66">
        <f t="shared" si="12"/>
        <v>43</v>
      </c>
      <c r="F47" s="65">
        <f>VLOOKUP($A47,'Return Data'!$B$7:$R$2843,6,0)</f>
        <v>0</v>
      </c>
      <c r="G47" s="66">
        <f t="shared" si="13"/>
        <v>43</v>
      </c>
      <c r="H47" s="65">
        <f>VLOOKUP($A47,'Return Data'!$B$7:$R$2843,7,0)</f>
        <v>0</v>
      </c>
      <c r="I47" s="66">
        <f t="shared" si="14"/>
        <v>43</v>
      </c>
      <c r="J47" s="65">
        <f>VLOOKUP($A47,'Return Data'!$B$7:$R$2843,8,0)</f>
        <v>0</v>
      </c>
      <c r="K47" s="66">
        <f t="shared" si="15"/>
        <v>43</v>
      </c>
      <c r="L47" s="65">
        <f>VLOOKUP($A47,'Return Data'!$B$7:$R$2843,9,0)</f>
        <v>0</v>
      </c>
      <c r="M47" s="66">
        <f t="shared" si="16"/>
        <v>43</v>
      </c>
      <c r="N47" s="65">
        <f>VLOOKUP($A47,'Return Data'!$B$7:$R$2843,10,0)</f>
        <v>0</v>
      </c>
      <c r="O47" s="66">
        <f t="shared" si="17"/>
        <v>43</v>
      </c>
      <c r="P47" s="65">
        <f>VLOOKUP($A47,'Return Data'!$B$7:$R$2843,11,0)</f>
        <v>0</v>
      </c>
      <c r="Q47" s="66">
        <f t="shared" si="18"/>
        <v>43</v>
      </c>
      <c r="R47" s="65">
        <f>VLOOKUP($A47,'Return Data'!$B$7:$R$2843,12,0)</f>
        <v>0</v>
      </c>
      <c r="S47" s="66">
        <f t="shared" si="19"/>
        <v>43</v>
      </c>
      <c r="T47" s="65">
        <f>VLOOKUP($A47,'Return Data'!$B$7:$R$2843,13,0)</f>
        <v>0</v>
      </c>
      <c r="U47" s="66">
        <f t="shared" si="20"/>
        <v>39</v>
      </c>
      <c r="V47" s="65">
        <f>VLOOKUP($A47,'Return Data'!$B$7:$R$2843,17,0)</f>
        <v>0</v>
      </c>
      <c r="W47" s="66">
        <f t="shared" si="21"/>
        <v>36</v>
      </c>
      <c r="X47" s="65">
        <f>VLOOKUP($A47,'Return Data'!$B$7:$R$2843,14,0)</f>
        <v>0</v>
      </c>
      <c r="Y47" s="66">
        <f t="shared" si="22"/>
        <v>35</v>
      </c>
      <c r="Z47" s="65">
        <f>VLOOKUP($A47,'Return Data'!$B$7:$R$2843,16,0)</f>
        <v>0</v>
      </c>
      <c r="AA47" s="67">
        <f t="shared" si="23"/>
        <v>43</v>
      </c>
    </row>
    <row r="48" spans="1:27" x14ac:dyDescent="0.3">
      <c r="A48" s="63" t="s">
        <v>160</v>
      </c>
      <c r="B48" s="64">
        <f>VLOOKUP($A48,'Return Data'!$B$7:$R$2843,3,0)</f>
        <v>44315</v>
      </c>
      <c r="C48" s="65">
        <f>VLOOKUP($A48,'Return Data'!$B$7:$R$2843,4,0)</f>
        <v>1987.2610999999999</v>
      </c>
      <c r="D48" s="65">
        <f>VLOOKUP($A48,'Return Data'!$B$7:$R$2843,5,0)</f>
        <v>3.2421000000000002</v>
      </c>
      <c r="E48" s="66">
        <f t="shared" si="12"/>
        <v>10</v>
      </c>
      <c r="F48" s="65">
        <f>VLOOKUP($A48,'Return Data'!$B$7:$R$2843,6,0)</f>
        <v>3.1972999999999998</v>
      </c>
      <c r="G48" s="66">
        <f t="shared" si="13"/>
        <v>7</v>
      </c>
      <c r="H48" s="65">
        <f>VLOOKUP($A48,'Return Data'!$B$7:$R$2843,7,0)</f>
        <v>3.2332999999999998</v>
      </c>
      <c r="I48" s="66">
        <f t="shared" si="14"/>
        <v>17</v>
      </c>
      <c r="J48" s="65">
        <f>VLOOKUP($A48,'Return Data'!$B$7:$R$2843,8,0)</f>
        <v>3.3226</v>
      </c>
      <c r="K48" s="66">
        <f t="shared" si="15"/>
        <v>12</v>
      </c>
      <c r="L48" s="65">
        <f>VLOOKUP($A48,'Return Data'!$B$7:$R$2843,9,0)</f>
        <v>3.3610000000000002</v>
      </c>
      <c r="M48" s="66">
        <f t="shared" si="16"/>
        <v>9</v>
      </c>
      <c r="N48" s="65">
        <f>VLOOKUP($A48,'Return Data'!$B$7:$R$2843,10,0)</f>
        <v>3.3841999999999999</v>
      </c>
      <c r="O48" s="66">
        <f t="shared" si="17"/>
        <v>15</v>
      </c>
      <c r="P48" s="65">
        <f>VLOOKUP($A48,'Return Data'!$B$7:$R$2843,11,0)</f>
        <v>3.2267999999999999</v>
      </c>
      <c r="Q48" s="66">
        <f t="shared" si="18"/>
        <v>15</v>
      </c>
      <c r="R48" s="65">
        <f>VLOOKUP($A48,'Return Data'!$B$7:$R$2843,12,0)</f>
        <v>3.2896000000000001</v>
      </c>
      <c r="S48" s="66">
        <f t="shared" si="19"/>
        <v>10</v>
      </c>
      <c r="T48" s="65">
        <f>VLOOKUP($A48,'Return Data'!$B$7:$R$2843,13,0)</f>
        <v>3.5152000000000001</v>
      </c>
      <c r="U48" s="66">
        <f t="shared" si="20"/>
        <v>11</v>
      </c>
      <c r="V48" s="65">
        <f>VLOOKUP($A48,'Return Data'!$B$7:$R$2843,17,0)</f>
        <v>4.8059000000000003</v>
      </c>
      <c r="W48" s="66">
        <f t="shared" si="21"/>
        <v>13</v>
      </c>
      <c r="X48" s="65">
        <f>VLOOKUP($A48,'Return Data'!$B$7:$R$2843,14,0)</f>
        <v>4.4359999999999999</v>
      </c>
      <c r="Y48" s="66">
        <f t="shared" si="22"/>
        <v>33</v>
      </c>
      <c r="Z48" s="65">
        <f>VLOOKUP($A48,'Return Data'!$B$7:$R$2843,16,0)</f>
        <v>6.7779999999999996</v>
      </c>
      <c r="AA48" s="67">
        <f t="shared" si="23"/>
        <v>31</v>
      </c>
    </row>
    <row r="49" spans="1:27" x14ac:dyDescent="0.3">
      <c r="A49" s="63" t="s">
        <v>161</v>
      </c>
      <c r="B49" s="64">
        <f>VLOOKUP($A49,'Return Data'!$B$7:$R$2843,3,0)</f>
        <v>44315</v>
      </c>
      <c r="C49" s="65">
        <f>VLOOKUP($A49,'Return Data'!$B$7:$R$2843,4,0)</f>
        <v>3379.2029000000002</v>
      </c>
      <c r="D49" s="65">
        <f>VLOOKUP($A49,'Return Data'!$B$7:$R$2843,5,0)</f>
        <v>3.1640000000000001</v>
      </c>
      <c r="E49" s="66">
        <f t="shared" si="12"/>
        <v>17</v>
      </c>
      <c r="F49" s="65">
        <f>VLOOKUP($A49,'Return Data'!$B$7:$R$2843,6,0)</f>
        <v>3.113</v>
      </c>
      <c r="G49" s="66">
        <f t="shared" si="13"/>
        <v>15</v>
      </c>
      <c r="H49" s="65">
        <f>VLOOKUP($A49,'Return Data'!$B$7:$R$2843,7,0)</f>
        <v>3.2513999999999998</v>
      </c>
      <c r="I49" s="66">
        <f t="shared" si="14"/>
        <v>14</v>
      </c>
      <c r="J49" s="65">
        <f>VLOOKUP($A49,'Return Data'!$B$7:$R$2843,8,0)</f>
        <v>3.3147000000000002</v>
      </c>
      <c r="K49" s="66">
        <f t="shared" si="15"/>
        <v>15</v>
      </c>
      <c r="L49" s="65">
        <f>VLOOKUP($A49,'Return Data'!$B$7:$R$2843,9,0)</f>
        <v>3.3254999999999999</v>
      </c>
      <c r="M49" s="66">
        <f t="shared" si="16"/>
        <v>12</v>
      </c>
      <c r="N49" s="65">
        <f>VLOOKUP($A49,'Return Data'!$B$7:$R$2843,10,0)</f>
        <v>3.3462000000000001</v>
      </c>
      <c r="O49" s="66">
        <f t="shared" si="17"/>
        <v>19</v>
      </c>
      <c r="P49" s="65">
        <f>VLOOKUP($A49,'Return Data'!$B$7:$R$2843,11,0)</f>
        <v>3.1903999999999999</v>
      </c>
      <c r="Q49" s="66">
        <f t="shared" si="18"/>
        <v>18</v>
      </c>
      <c r="R49" s="65">
        <f>VLOOKUP($A49,'Return Data'!$B$7:$R$2843,12,0)</f>
        <v>3.2629999999999999</v>
      </c>
      <c r="S49" s="66">
        <f t="shared" si="19"/>
        <v>17</v>
      </c>
      <c r="T49" s="65">
        <f>VLOOKUP($A49,'Return Data'!$B$7:$R$2843,13,0)</f>
        <v>3.4906000000000001</v>
      </c>
      <c r="U49" s="66">
        <f t="shared" si="20"/>
        <v>14</v>
      </c>
      <c r="V49" s="65">
        <f>VLOOKUP($A49,'Return Data'!$B$7:$R$2843,17,0)</f>
        <v>4.7702</v>
      </c>
      <c r="W49" s="66">
        <f t="shared" si="21"/>
        <v>17</v>
      </c>
      <c r="X49" s="65">
        <f>VLOOKUP($A49,'Return Data'!$B$7:$R$2843,14,0)</f>
        <v>5.7008999999999999</v>
      </c>
      <c r="Y49" s="66">
        <f t="shared" si="22"/>
        <v>16</v>
      </c>
      <c r="Z49" s="65">
        <f>VLOOKUP($A49,'Return Data'!$B$7:$R$2843,16,0)</f>
        <v>7.2644000000000002</v>
      </c>
      <c r="AA49" s="67">
        <f t="shared" si="23"/>
        <v>20</v>
      </c>
    </row>
    <row r="50" spans="1:27" x14ac:dyDescent="0.3">
      <c r="A50" s="63" t="s">
        <v>162</v>
      </c>
      <c r="B50" s="64">
        <f>VLOOKUP($A50,'Return Data'!$B$7:$R$2843,3,0)</f>
        <v>44315</v>
      </c>
      <c r="C50" s="65">
        <f>VLOOKUP($A50,'Return Data'!$B$7:$R$2843,4,0)</f>
        <v>1114.7021</v>
      </c>
      <c r="D50" s="65">
        <f>VLOOKUP($A50,'Return Data'!$B$7:$R$2843,5,0)</f>
        <v>2.7867000000000002</v>
      </c>
      <c r="E50" s="66">
        <f t="shared" si="12"/>
        <v>36</v>
      </c>
      <c r="F50" s="65">
        <f>VLOOKUP($A50,'Return Data'!$B$7:$R$2843,6,0)</f>
        <v>2.7315</v>
      </c>
      <c r="G50" s="66">
        <f t="shared" si="13"/>
        <v>37</v>
      </c>
      <c r="H50" s="65">
        <f>VLOOKUP($A50,'Return Data'!$B$7:$R$2843,7,0)</f>
        <v>2.8704000000000001</v>
      </c>
      <c r="I50" s="66">
        <f t="shared" si="14"/>
        <v>38</v>
      </c>
      <c r="J50" s="65">
        <f>VLOOKUP($A50,'Return Data'!$B$7:$R$2843,8,0)</f>
        <v>2.9207999999999998</v>
      </c>
      <c r="K50" s="66">
        <f t="shared" si="15"/>
        <v>36</v>
      </c>
      <c r="L50" s="65">
        <f>VLOOKUP($A50,'Return Data'!$B$7:$R$2843,9,0)</f>
        <v>3.0472999999999999</v>
      </c>
      <c r="M50" s="66">
        <f t="shared" si="16"/>
        <v>34</v>
      </c>
      <c r="N50" s="65">
        <f>VLOOKUP($A50,'Return Data'!$B$7:$R$2843,10,0)</f>
        <v>3.0417999999999998</v>
      </c>
      <c r="O50" s="66">
        <f t="shared" si="17"/>
        <v>39</v>
      </c>
      <c r="P50" s="65">
        <f>VLOOKUP($A50,'Return Data'!$B$7:$R$2843,11,0)</f>
        <v>2.9944000000000002</v>
      </c>
      <c r="Q50" s="66">
        <f t="shared" si="18"/>
        <v>38</v>
      </c>
      <c r="R50" s="65">
        <f>VLOOKUP($A50,'Return Data'!$B$7:$R$2843,12,0)</f>
        <v>3.0196999999999998</v>
      </c>
      <c r="S50" s="66">
        <f t="shared" si="19"/>
        <v>38</v>
      </c>
      <c r="T50" s="65">
        <f>VLOOKUP($A50,'Return Data'!$B$7:$R$2843,13,0)</f>
        <v>3.0739999999999998</v>
      </c>
      <c r="U50" s="66">
        <f t="shared" si="20"/>
        <v>35</v>
      </c>
      <c r="V50" s="65"/>
      <c r="W50" s="66"/>
      <c r="X50" s="65"/>
      <c r="Y50" s="66"/>
      <c r="Z50" s="65">
        <f>VLOOKUP($A50,'Return Data'!$B$7:$R$2843,16,0)</f>
        <v>4.8563000000000001</v>
      </c>
      <c r="AA50" s="67">
        <f t="shared" si="23"/>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3.1290348837209292</v>
      </c>
      <c r="E52" s="74"/>
      <c r="F52" s="75">
        <f>AVERAGE(F8:F50)</f>
        <v>2.9945511627906973</v>
      </c>
      <c r="G52" s="74"/>
      <c r="H52" s="75">
        <f>AVERAGE(H8:H50)</f>
        <v>3.1358418604651166</v>
      </c>
      <c r="I52" s="74"/>
      <c r="J52" s="75">
        <f>AVERAGE(J8:J50)</f>
        <v>3.1812581395348842</v>
      </c>
      <c r="K52" s="74"/>
      <c r="L52" s="75">
        <f>AVERAGE(L8:L50)</f>
        <v>3.197004651162791</v>
      </c>
      <c r="M52" s="74"/>
      <c r="N52" s="75">
        <f>AVERAGE(N8:N50)</f>
        <v>3.2739511627906981</v>
      </c>
      <c r="O52" s="74"/>
      <c r="P52" s="75">
        <f>AVERAGE(P8:P50)</f>
        <v>3.1209139534883725</v>
      </c>
      <c r="Q52" s="74"/>
      <c r="R52" s="75">
        <f>AVERAGE(R8:R50)</f>
        <v>3.1712534883720935</v>
      </c>
      <c r="S52" s="74"/>
      <c r="T52" s="75">
        <f>AVERAGE(T8:T50)</f>
        <v>3.3347538461538466</v>
      </c>
      <c r="U52" s="74"/>
      <c r="V52" s="75">
        <f>AVERAGE(V8:V50)</f>
        <v>4.5911361111111111</v>
      </c>
      <c r="W52" s="74"/>
      <c r="X52" s="75">
        <f>AVERAGE(X8:X50)</f>
        <v>5.371848571428572</v>
      </c>
      <c r="Y52" s="74"/>
      <c r="Z52" s="75">
        <f>AVERAGE(Z8:Z50)</f>
        <v>6.4411418604651169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8.6180000000000003</v>
      </c>
      <c r="E54" s="78"/>
      <c r="F54" s="79">
        <f>MAX(F8:F50)</f>
        <v>5.8204000000000002</v>
      </c>
      <c r="G54" s="78"/>
      <c r="H54" s="79">
        <f>MAX(H8:H50)</f>
        <v>5.1810999999999998</v>
      </c>
      <c r="I54" s="78"/>
      <c r="J54" s="79">
        <f>MAX(J8:J50)</f>
        <v>5.0118999999999998</v>
      </c>
      <c r="K54" s="78"/>
      <c r="L54" s="79">
        <f>MAX(L8:L50)</f>
        <v>5.0026000000000002</v>
      </c>
      <c r="M54" s="78"/>
      <c r="N54" s="79">
        <f>MAX(N8:N50)</f>
        <v>4.6554000000000002</v>
      </c>
      <c r="O54" s="78"/>
      <c r="P54" s="79">
        <f>MAX(P8:P50)</f>
        <v>4.6069000000000004</v>
      </c>
      <c r="Q54" s="78"/>
      <c r="R54" s="79">
        <f>MAX(R8:R50)</f>
        <v>4.8080999999999996</v>
      </c>
      <c r="S54" s="78"/>
      <c r="T54" s="79">
        <f>MAX(T8:T50)</f>
        <v>4.9066999999999998</v>
      </c>
      <c r="U54" s="78"/>
      <c r="V54" s="79">
        <f>MAX(V8:V50)</f>
        <v>5.8327</v>
      </c>
      <c r="W54" s="78"/>
      <c r="X54" s="79">
        <f>MAX(X8:X50)</f>
        <v>6.4687999999999999</v>
      </c>
      <c r="Y54" s="78"/>
      <c r="Z54" s="79">
        <f>MAX(Z8:Z50)</f>
        <v>7.7786</v>
      </c>
      <c r="AA54" s="80"/>
    </row>
    <row r="55" spans="1:27" x14ac:dyDescent="0.3">
      <c r="A55" s="112" t="s">
        <v>433</v>
      </c>
    </row>
    <row r="56" spans="1:27" x14ac:dyDescent="0.3">
      <c r="A56" s="14" t="s">
        <v>340</v>
      </c>
    </row>
  </sheetData>
  <sheetProtection algorithmName="SHA-512" hashValue="vFbP8gSpy0UaKr4gGBfKYYDfPhlmVLp0V4BwE7Pu9OqYX2SBfFfb6D2JpgHia99Fk0CoXIwWMq11pSgHrGOVQA==" saltValue="+YUJnMeukeFYrpflmuW+u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44315</v>
      </c>
      <c r="C8" s="65">
        <f>VLOOKUP($A8,'Return Data'!$B$7:$R$2843,4,0)</f>
        <v>330.13369999999998</v>
      </c>
      <c r="D8" s="65">
        <f>VLOOKUP($A8,'Return Data'!$B$7:$R$2843,5,0)</f>
        <v>3.1181000000000001</v>
      </c>
      <c r="E8" s="66">
        <f>RANK(D8,D$8:D$45,0)</f>
        <v>13</v>
      </c>
      <c r="F8" s="65">
        <f>VLOOKUP($A8,'Return Data'!$B$7:$R$2843,6,0)</f>
        <v>3.0301</v>
      </c>
      <c r="G8" s="66">
        <f>RANK(F8,F$8:F$45,0)</f>
        <v>10</v>
      </c>
      <c r="H8" s="65">
        <f>VLOOKUP($A8,'Return Data'!$B$7:$R$2843,7,0)</f>
        <v>3.1023000000000001</v>
      </c>
      <c r="I8" s="66">
        <f>RANK(H8,H$8:H$45,0)</f>
        <v>22</v>
      </c>
      <c r="J8" s="65">
        <f>VLOOKUP($A8,'Return Data'!$B$7:$R$2843,8,0)</f>
        <v>3.2237</v>
      </c>
      <c r="K8" s="66">
        <f>RANK(J8,J$8:J$45,0)</f>
        <v>13</v>
      </c>
      <c r="L8" s="65">
        <f>VLOOKUP($A8,'Return Data'!$B$7:$R$2843,9,0)</f>
        <v>3.2185999999999999</v>
      </c>
      <c r="M8" s="66">
        <f>RANK(L8,L$8:L$45,0)</f>
        <v>16</v>
      </c>
      <c r="N8" s="65">
        <f>VLOOKUP($A8,'Return Data'!$B$7:$R$2843,10,0)</f>
        <v>3.2439</v>
      </c>
      <c r="O8" s="66">
        <f>RANK(N8,N$8:N$45,0)</f>
        <v>16</v>
      </c>
      <c r="P8" s="65">
        <f>VLOOKUP($A8,'Return Data'!$B$7:$R$2843,11,0)</f>
        <v>3.0747</v>
      </c>
      <c r="Q8" s="66">
        <f>RANK(P8,P$8:P$45,0)</f>
        <v>23</v>
      </c>
      <c r="R8" s="65">
        <f>VLOOKUP($A8,'Return Data'!$B$7:$R$2843,12,0)</f>
        <v>3.1585000000000001</v>
      </c>
      <c r="S8" s="66">
        <f>RANK(R8,R$8:R$45,0)</f>
        <v>12</v>
      </c>
      <c r="T8" s="65">
        <f>VLOOKUP($A8,'Return Data'!$B$7:$R$2843,13,0)</f>
        <v>3.4729000000000001</v>
      </c>
      <c r="U8" s="66">
        <f>RANK(T8,T$8:T$45,0)</f>
        <v>4</v>
      </c>
      <c r="V8" s="65">
        <f>VLOOKUP($A8,'Return Data'!$B$7:$R$2843,17,0)</f>
        <v>4.7774000000000001</v>
      </c>
      <c r="W8" s="66">
        <f>RANK(V8,V$8:V$45,0)</f>
        <v>4</v>
      </c>
      <c r="X8" s="65">
        <f>VLOOKUP($A8,'Return Data'!$B$7:$R$2843,14,0)</f>
        <v>5.6683000000000003</v>
      </c>
      <c r="Y8" s="66">
        <f>RANK(X8,X$8:X$45,0)</f>
        <v>5</v>
      </c>
      <c r="Z8" s="65">
        <f>VLOOKUP($A8,'Return Data'!$B$7:$R$2843,16,0)</f>
        <v>7.2363</v>
      </c>
      <c r="AA8" s="67">
        <f>RANK(Z8,Z$8:Z$45,0)</f>
        <v>16</v>
      </c>
    </row>
    <row r="9" spans="1:27" x14ac:dyDescent="0.3">
      <c r="A9" s="63" t="s">
        <v>228</v>
      </c>
      <c r="B9" s="64">
        <f>VLOOKUP($A9,'Return Data'!$B$7:$R$2843,3,0)</f>
        <v>44315</v>
      </c>
      <c r="C9" s="65">
        <f>VLOOKUP($A9,'Return Data'!$B$7:$R$2843,4,0)</f>
        <v>2278.4499999999998</v>
      </c>
      <c r="D9" s="65">
        <f>VLOOKUP($A9,'Return Data'!$B$7:$R$2843,5,0)</f>
        <v>2.8437000000000001</v>
      </c>
      <c r="E9" s="66">
        <f t="shared" ref="E9:E45" si="0">RANK(D9,D$8:D$45,0)</f>
        <v>29</v>
      </c>
      <c r="F9" s="65">
        <f>VLOOKUP($A9,'Return Data'!$B$7:$R$2843,6,0)</f>
        <v>2.9350000000000001</v>
      </c>
      <c r="G9" s="66">
        <f t="shared" ref="G9:G45" si="1">RANK(F9,F$8:F$45,0)</f>
        <v>25</v>
      </c>
      <c r="H9" s="65">
        <f>VLOOKUP($A9,'Return Data'!$B$7:$R$2843,7,0)</f>
        <v>3.1227</v>
      </c>
      <c r="I9" s="66">
        <f t="shared" ref="I9:I45" si="2">RANK(H9,H$8:H$45,0)</f>
        <v>19</v>
      </c>
      <c r="J9" s="65">
        <f>VLOOKUP($A9,'Return Data'!$B$7:$R$2843,8,0)</f>
        <v>3.1951000000000001</v>
      </c>
      <c r="K9" s="66">
        <f t="shared" ref="K9:K45" si="3">RANK(J9,J$8:J$45,0)</f>
        <v>20</v>
      </c>
      <c r="L9" s="65">
        <f>VLOOKUP($A9,'Return Data'!$B$7:$R$2843,9,0)</f>
        <v>3.2227999999999999</v>
      </c>
      <c r="M9" s="66">
        <f t="shared" ref="M9:M45" si="4">RANK(L9,L$8:L$45,0)</f>
        <v>15</v>
      </c>
      <c r="N9" s="65">
        <f>VLOOKUP($A9,'Return Data'!$B$7:$R$2843,10,0)</f>
        <v>3.2536999999999998</v>
      </c>
      <c r="O9" s="66">
        <f t="shared" ref="O9:O45" si="5">RANK(N9,N$8:N$45,0)</f>
        <v>14</v>
      </c>
      <c r="P9" s="65">
        <f>VLOOKUP($A9,'Return Data'!$B$7:$R$2843,11,0)</f>
        <v>3.1025999999999998</v>
      </c>
      <c r="Q9" s="66">
        <f t="shared" ref="Q9:Q45" si="6">RANK(P9,P$8:P$45,0)</f>
        <v>13</v>
      </c>
      <c r="R9" s="65">
        <f>VLOOKUP($A9,'Return Data'!$B$7:$R$2843,12,0)</f>
        <v>3.1836000000000002</v>
      </c>
      <c r="S9" s="66">
        <f t="shared" ref="S9:S45" si="7">RANK(R9,R$8:R$45,0)</f>
        <v>10</v>
      </c>
      <c r="T9" s="65">
        <f>VLOOKUP($A9,'Return Data'!$B$7:$R$2843,13,0)</f>
        <v>3.3955000000000002</v>
      </c>
      <c r="U9" s="66">
        <f t="shared" ref="U9:W45" si="8">RANK(T9,T$8:T$45,0)</f>
        <v>13</v>
      </c>
      <c r="V9" s="65">
        <f>VLOOKUP($A9,'Return Data'!$B$7:$R$2843,17,0)</f>
        <v>4.7385999999999999</v>
      </c>
      <c r="W9" s="66">
        <f t="shared" si="8"/>
        <v>6</v>
      </c>
      <c r="X9" s="65">
        <f>VLOOKUP($A9,'Return Data'!$B$7:$R$2843,14,0)</f>
        <v>5.6605999999999996</v>
      </c>
      <c r="Y9" s="66">
        <f t="shared" ref="Y9:Y44" si="9">RANK(X9,X$8:X$45,0)</f>
        <v>7</v>
      </c>
      <c r="Z9" s="65">
        <f>VLOOKUP($A9,'Return Data'!$B$7:$R$2843,16,0)</f>
        <v>7.3823999999999996</v>
      </c>
      <c r="AA9" s="67">
        <f t="shared" ref="AA9:AA45" si="10">RANK(Z9,Z$8:Z$45,0)</f>
        <v>9</v>
      </c>
    </row>
    <row r="10" spans="1:27" x14ac:dyDescent="0.3">
      <c r="A10" s="63" t="s">
        <v>229</v>
      </c>
      <c r="B10" s="64">
        <f>VLOOKUP($A10,'Return Data'!$B$7:$R$2843,3,0)</f>
        <v>44315</v>
      </c>
      <c r="C10" s="65">
        <f>VLOOKUP($A10,'Return Data'!$B$7:$R$2843,4,0)</f>
        <v>2356.7833000000001</v>
      </c>
      <c r="D10" s="65">
        <f>VLOOKUP($A10,'Return Data'!$B$7:$R$2843,5,0)</f>
        <v>3.1612</v>
      </c>
      <c r="E10" s="66">
        <f t="shared" si="0"/>
        <v>8</v>
      </c>
      <c r="F10" s="65">
        <f>VLOOKUP($A10,'Return Data'!$B$7:$R$2843,6,0)</f>
        <v>3.0253999999999999</v>
      </c>
      <c r="G10" s="66">
        <f t="shared" si="1"/>
        <v>11</v>
      </c>
      <c r="H10" s="65">
        <f>VLOOKUP($A10,'Return Data'!$B$7:$R$2843,7,0)</f>
        <v>3.2433000000000001</v>
      </c>
      <c r="I10" s="66">
        <f t="shared" si="2"/>
        <v>5</v>
      </c>
      <c r="J10" s="65">
        <f>VLOOKUP($A10,'Return Data'!$B$7:$R$2843,8,0)</f>
        <v>3.2684000000000002</v>
      </c>
      <c r="K10" s="66">
        <f t="shared" si="3"/>
        <v>7</v>
      </c>
      <c r="L10" s="65">
        <f>VLOOKUP($A10,'Return Data'!$B$7:$R$2843,9,0)</f>
        <v>3.2654999999999998</v>
      </c>
      <c r="M10" s="66">
        <f t="shared" si="4"/>
        <v>7</v>
      </c>
      <c r="N10" s="65">
        <f>VLOOKUP($A10,'Return Data'!$B$7:$R$2843,10,0)</f>
        <v>3.3328000000000002</v>
      </c>
      <c r="O10" s="66">
        <f t="shared" si="5"/>
        <v>4</v>
      </c>
      <c r="P10" s="65">
        <f>VLOOKUP($A10,'Return Data'!$B$7:$R$2843,11,0)</f>
        <v>3.1530999999999998</v>
      </c>
      <c r="Q10" s="66">
        <f t="shared" si="6"/>
        <v>7</v>
      </c>
      <c r="R10" s="65">
        <f>VLOOKUP($A10,'Return Data'!$B$7:$R$2843,12,0)</f>
        <v>3.2027000000000001</v>
      </c>
      <c r="S10" s="66">
        <f t="shared" si="7"/>
        <v>7</v>
      </c>
      <c r="T10" s="65">
        <f>VLOOKUP($A10,'Return Data'!$B$7:$R$2843,13,0)</f>
        <v>3.2627999999999999</v>
      </c>
      <c r="U10" s="66">
        <f t="shared" si="8"/>
        <v>27</v>
      </c>
      <c r="V10" s="65">
        <f>VLOOKUP($A10,'Return Data'!$B$7:$R$2843,17,0)</f>
        <v>4.6707999999999998</v>
      </c>
      <c r="W10" s="66">
        <f t="shared" si="8"/>
        <v>16</v>
      </c>
      <c r="X10" s="65">
        <f>VLOOKUP($A10,'Return Data'!$B$7:$R$2843,14,0)</f>
        <v>5.6212999999999997</v>
      </c>
      <c r="Y10" s="66">
        <f t="shared" si="9"/>
        <v>12</v>
      </c>
      <c r="Z10" s="65">
        <f>VLOOKUP($A10,'Return Data'!$B$7:$R$2843,16,0)</f>
        <v>7.2579000000000002</v>
      </c>
      <c r="AA10" s="67">
        <f t="shared" si="10"/>
        <v>15</v>
      </c>
    </row>
    <row r="11" spans="1:27" x14ac:dyDescent="0.3">
      <c r="A11" s="63" t="s">
        <v>230</v>
      </c>
      <c r="B11" s="64">
        <f>VLOOKUP($A11,'Return Data'!$B$7:$R$2843,3,0)</f>
        <v>44315</v>
      </c>
      <c r="C11" s="65">
        <f>VLOOKUP($A11,'Return Data'!$B$7:$R$2843,4,0)</f>
        <v>3149.2233000000001</v>
      </c>
      <c r="D11" s="65">
        <f>VLOOKUP($A11,'Return Data'!$B$7:$R$2843,5,0)</f>
        <v>3.1354000000000002</v>
      </c>
      <c r="E11" s="66">
        <f t="shared" si="0"/>
        <v>11</v>
      </c>
      <c r="F11" s="65">
        <f>VLOOKUP($A11,'Return Data'!$B$7:$R$2843,6,0)</f>
        <v>3.1486999999999998</v>
      </c>
      <c r="G11" s="66">
        <f t="shared" si="1"/>
        <v>4</v>
      </c>
      <c r="H11" s="65">
        <f>VLOOKUP($A11,'Return Data'!$B$7:$R$2843,7,0)</f>
        <v>3.2130999999999998</v>
      </c>
      <c r="I11" s="66">
        <f t="shared" si="2"/>
        <v>8</v>
      </c>
      <c r="J11" s="65">
        <f>VLOOKUP($A11,'Return Data'!$B$7:$R$2843,8,0)</f>
        <v>3.2170999999999998</v>
      </c>
      <c r="K11" s="66">
        <f t="shared" si="3"/>
        <v>16</v>
      </c>
      <c r="L11" s="65">
        <f>VLOOKUP($A11,'Return Data'!$B$7:$R$2843,9,0)</f>
        <v>3.2496</v>
      </c>
      <c r="M11" s="66">
        <f t="shared" si="4"/>
        <v>10</v>
      </c>
      <c r="N11" s="65">
        <f>VLOOKUP($A11,'Return Data'!$B$7:$R$2843,10,0)</f>
        <v>3.3138000000000001</v>
      </c>
      <c r="O11" s="66">
        <f t="shared" si="5"/>
        <v>5</v>
      </c>
      <c r="P11" s="65">
        <f>VLOOKUP($A11,'Return Data'!$B$7:$R$2843,11,0)</f>
        <v>3.1863999999999999</v>
      </c>
      <c r="Q11" s="66">
        <f t="shared" si="6"/>
        <v>5</v>
      </c>
      <c r="R11" s="65">
        <f>VLOOKUP($A11,'Return Data'!$B$7:$R$2843,12,0)</f>
        <v>3.2368999999999999</v>
      </c>
      <c r="S11" s="66">
        <f t="shared" si="7"/>
        <v>5</v>
      </c>
      <c r="T11" s="65">
        <f>VLOOKUP($A11,'Return Data'!$B$7:$R$2843,13,0)</f>
        <v>3.3313000000000001</v>
      </c>
      <c r="U11" s="66">
        <f t="shared" si="8"/>
        <v>20</v>
      </c>
      <c r="V11" s="65">
        <f>VLOOKUP($A11,'Return Data'!$B$7:$R$2843,17,0)</f>
        <v>4.7089999999999996</v>
      </c>
      <c r="W11" s="66">
        <f t="shared" si="8"/>
        <v>10</v>
      </c>
      <c r="X11" s="65">
        <f>VLOOKUP($A11,'Return Data'!$B$7:$R$2843,14,0)</f>
        <v>5.6326000000000001</v>
      </c>
      <c r="Y11" s="66">
        <f t="shared" si="9"/>
        <v>9</v>
      </c>
      <c r="Z11" s="65">
        <f>VLOOKUP($A11,'Return Data'!$B$7:$R$2843,16,0)</f>
        <v>7.1257000000000001</v>
      </c>
      <c r="AA11" s="67">
        <f t="shared" si="10"/>
        <v>18</v>
      </c>
    </row>
    <row r="12" spans="1:27" x14ac:dyDescent="0.3">
      <c r="A12" s="63" t="s">
        <v>231</v>
      </c>
      <c r="B12" s="64">
        <f>VLOOKUP($A12,'Return Data'!$B$7:$R$2843,3,0)</f>
        <v>44315</v>
      </c>
      <c r="C12" s="65">
        <f>VLOOKUP($A12,'Return Data'!$B$7:$R$2843,4,0)</f>
        <v>2354.7797999999998</v>
      </c>
      <c r="D12" s="65">
        <f>VLOOKUP($A12,'Return Data'!$B$7:$R$2843,5,0)</f>
        <v>3.1204999999999998</v>
      </c>
      <c r="E12" s="66">
        <f t="shared" si="0"/>
        <v>12</v>
      </c>
      <c r="F12" s="65">
        <f>VLOOKUP($A12,'Return Data'!$B$7:$R$2843,6,0)</f>
        <v>3.0745</v>
      </c>
      <c r="G12" s="66">
        <f t="shared" si="1"/>
        <v>8</v>
      </c>
      <c r="H12" s="65">
        <f>VLOOKUP($A12,'Return Data'!$B$7:$R$2843,7,0)</f>
        <v>3.0775000000000001</v>
      </c>
      <c r="I12" s="66">
        <f t="shared" si="2"/>
        <v>25</v>
      </c>
      <c r="J12" s="65">
        <f>VLOOKUP($A12,'Return Data'!$B$7:$R$2843,8,0)</f>
        <v>3.1301999999999999</v>
      </c>
      <c r="K12" s="66">
        <f t="shared" si="3"/>
        <v>28</v>
      </c>
      <c r="L12" s="65">
        <f>VLOOKUP($A12,'Return Data'!$B$7:$R$2843,9,0)</f>
        <v>3.1928999999999998</v>
      </c>
      <c r="M12" s="66">
        <f t="shared" si="4"/>
        <v>23</v>
      </c>
      <c r="N12" s="65">
        <f>VLOOKUP($A12,'Return Data'!$B$7:$R$2843,10,0)</f>
        <v>3.2444000000000002</v>
      </c>
      <c r="O12" s="66">
        <f t="shared" si="5"/>
        <v>15</v>
      </c>
      <c r="P12" s="65">
        <f>VLOOKUP($A12,'Return Data'!$B$7:$R$2843,11,0)</f>
        <v>3.0901999999999998</v>
      </c>
      <c r="Q12" s="66">
        <f t="shared" si="6"/>
        <v>18</v>
      </c>
      <c r="R12" s="65">
        <f>VLOOKUP($A12,'Return Data'!$B$7:$R$2843,12,0)</f>
        <v>3.1331000000000002</v>
      </c>
      <c r="S12" s="66">
        <f t="shared" si="7"/>
        <v>22</v>
      </c>
      <c r="T12" s="65">
        <f>VLOOKUP($A12,'Return Data'!$B$7:$R$2843,13,0)</f>
        <v>3.3574000000000002</v>
      </c>
      <c r="U12" s="66">
        <f t="shared" si="8"/>
        <v>17</v>
      </c>
      <c r="V12" s="65">
        <f>VLOOKUP($A12,'Return Data'!$B$7:$R$2843,17,0)</f>
        <v>4.5708000000000002</v>
      </c>
      <c r="W12" s="66">
        <f t="shared" si="8"/>
        <v>25</v>
      </c>
      <c r="X12" s="65">
        <f>VLOOKUP($A12,'Return Data'!$B$7:$R$2843,14,0)</f>
        <v>5.5218999999999996</v>
      </c>
      <c r="Y12" s="66">
        <f t="shared" si="9"/>
        <v>24</v>
      </c>
      <c r="Z12" s="65">
        <f>VLOOKUP($A12,'Return Data'!$B$7:$R$2843,16,0)</f>
        <v>6.923</v>
      </c>
      <c r="AA12" s="67">
        <f t="shared" si="10"/>
        <v>27</v>
      </c>
    </row>
    <row r="13" spans="1:27" x14ac:dyDescent="0.3">
      <c r="A13" s="63" t="s">
        <v>232</v>
      </c>
      <c r="B13" s="64">
        <f>VLOOKUP($A13,'Return Data'!$B$7:$R$2843,3,0)</f>
        <v>44315</v>
      </c>
      <c r="C13" s="65">
        <f>VLOOKUP($A13,'Return Data'!$B$7:$R$2843,4,0)</f>
        <v>2465.4049</v>
      </c>
      <c r="D13" s="65">
        <f>VLOOKUP($A13,'Return Data'!$B$7:$R$2843,5,0)</f>
        <v>2.9670999999999998</v>
      </c>
      <c r="E13" s="66">
        <f t="shared" si="0"/>
        <v>26</v>
      </c>
      <c r="F13" s="65">
        <f>VLOOKUP($A13,'Return Data'!$B$7:$R$2843,6,0)</f>
        <v>3.0253999999999999</v>
      </c>
      <c r="G13" s="66">
        <f t="shared" si="1"/>
        <v>11</v>
      </c>
      <c r="H13" s="65">
        <f>VLOOKUP($A13,'Return Data'!$B$7:$R$2843,7,0)</f>
        <v>3.1206</v>
      </c>
      <c r="I13" s="66">
        <f t="shared" si="2"/>
        <v>20</v>
      </c>
      <c r="J13" s="65">
        <f>VLOOKUP($A13,'Return Data'!$B$7:$R$2843,8,0)</f>
        <v>3.1541999999999999</v>
      </c>
      <c r="K13" s="66">
        <f t="shared" si="3"/>
        <v>25</v>
      </c>
      <c r="L13" s="65">
        <f>VLOOKUP($A13,'Return Data'!$B$7:$R$2843,9,0)</f>
        <v>3.1976</v>
      </c>
      <c r="M13" s="66">
        <f t="shared" si="4"/>
        <v>21</v>
      </c>
      <c r="N13" s="65">
        <f>VLOOKUP($A13,'Return Data'!$B$7:$R$2843,10,0)</f>
        <v>3.1762000000000001</v>
      </c>
      <c r="O13" s="66">
        <f t="shared" si="5"/>
        <v>28</v>
      </c>
      <c r="P13" s="65">
        <f>VLOOKUP($A13,'Return Data'!$B$7:$R$2843,11,0)</f>
        <v>3.0748000000000002</v>
      </c>
      <c r="Q13" s="66">
        <f t="shared" si="6"/>
        <v>22</v>
      </c>
      <c r="R13" s="65">
        <f>VLOOKUP($A13,'Return Data'!$B$7:$R$2843,12,0)</f>
        <v>3.1154000000000002</v>
      </c>
      <c r="S13" s="66">
        <f t="shared" si="7"/>
        <v>28</v>
      </c>
      <c r="T13" s="65">
        <f>VLOOKUP($A13,'Return Data'!$B$7:$R$2843,13,0)</f>
        <v>3.1459000000000001</v>
      </c>
      <c r="U13" s="66">
        <f t="shared" si="8"/>
        <v>30</v>
      </c>
      <c r="V13" s="65">
        <f>VLOOKUP($A13,'Return Data'!$B$7:$R$2843,17,0)</f>
        <v>4.3201000000000001</v>
      </c>
      <c r="W13" s="66">
        <f t="shared" si="8"/>
        <v>30</v>
      </c>
      <c r="X13" s="65">
        <f>VLOOKUP($A13,'Return Data'!$B$7:$R$2843,14,0)</f>
        <v>5.3449</v>
      </c>
      <c r="Y13" s="66">
        <f t="shared" si="9"/>
        <v>28</v>
      </c>
      <c r="Z13" s="65">
        <f>VLOOKUP($A13,'Return Data'!$B$7:$R$2843,16,0)</f>
        <v>7.2693000000000003</v>
      </c>
      <c r="AA13" s="67">
        <f t="shared" si="10"/>
        <v>14</v>
      </c>
    </row>
    <row r="14" spans="1:27" x14ac:dyDescent="0.3">
      <c r="A14" s="63" t="s">
        <v>233</v>
      </c>
      <c r="B14" s="64">
        <f>VLOOKUP($A14,'Return Data'!$B$7:$R$2843,3,0)</f>
        <v>44315</v>
      </c>
      <c r="C14" s="65">
        <f>VLOOKUP($A14,'Return Data'!$B$7:$R$2843,4,0)</f>
        <v>2927.0598</v>
      </c>
      <c r="D14" s="65">
        <f>VLOOKUP($A14,'Return Data'!$B$7:$R$2843,5,0)</f>
        <v>3.0828000000000002</v>
      </c>
      <c r="E14" s="66">
        <f t="shared" si="0"/>
        <v>15</v>
      </c>
      <c r="F14" s="65">
        <f>VLOOKUP($A14,'Return Data'!$B$7:$R$2843,6,0)</f>
        <v>2.9927000000000001</v>
      </c>
      <c r="G14" s="66">
        <f t="shared" si="1"/>
        <v>19</v>
      </c>
      <c r="H14" s="65">
        <f>VLOOKUP($A14,'Return Data'!$B$7:$R$2843,7,0)</f>
        <v>3.1631999999999998</v>
      </c>
      <c r="I14" s="66">
        <f t="shared" si="2"/>
        <v>12</v>
      </c>
      <c r="J14" s="65">
        <f>VLOOKUP($A14,'Return Data'!$B$7:$R$2843,8,0)</f>
        <v>3.2149000000000001</v>
      </c>
      <c r="K14" s="66">
        <f t="shared" si="3"/>
        <v>18</v>
      </c>
      <c r="L14" s="65">
        <f>VLOOKUP($A14,'Return Data'!$B$7:$R$2843,9,0)</f>
        <v>3.2250000000000001</v>
      </c>
      <c r="M14" s="66">
        <f t="shared" si="4"/>
        <v>14</v>
      </c>
      <c r="N14" s="65">
        <f>VLOOKUP($A14,'Return Data'!$B$7:$R$2843,10,0)</f>
        <v>3.2385000000000002</v>
      </c>
      <c r="O14" s="66">
        <f t="shared" si="5"/>
        <v>18</v>
      </c>
      <c r="P14" s="65">
        <f>VLOOKUP($A14,'Return Data'!$B$7:$R$2843,11,0)</f>
        <v>3.0924</v>
      </c>
      <c r="Q14" s="66">
        <f t="shared" si="6"/>
        <v>17</v>
      </c>
      <c r="R14" s="65">
        <f>VLOOKUP($A14,'Return Data'!$B$7:$R$2843,12,0)</f>
        <v>3.1545999999999998</v>
      </c>
      <c r="S14" s="66">
        <f t="shared" si="7"/>
        <v>15</v>
      </c>
      <c r="T14" s="65">
        <f>VLOOKUP($A14,'Return Data'!$B$7:$R$2843,13,0)</f>
        <v>3.3043</v>
      </c>
      <c r="U14" s="66">
        <f t="shared" si="8"/>
        <v>23</v>
      </c>
      <c r="V14" s="65">
        <f>VLOOKUP($A14,'Return Data'!$B$7:$R$2843,17,0)</f>
        <v>4.6318000000000001</v>
      </c>
      <c r="W14" s="66">
        <f t="shared" si="8"/>
        <v>20</v>
      </c>
      <c r="X14" s="65">
        <f>VLOOKUP($A14,'Return Data'!$B$7:$R$2843,14,0)</f>
        <v>5.5707000000000004</v>
      </c>
      <c r="Y14" s="66">
        <f t="shared" si="9"/>
        <v>19</v>
      </c>
      <c r="Z14" s="65">
        <f>VLOOKUP($A14,'Return Data'!$B$7:$R$2843,16,0)</f>
        <v>7.2016999999999998</v>
      </c>
      <c r="AA14" s="67">
        <f t="shared" si="10"/>
        <v>17</v>
      </c>
    </row>
    <row r="15" spans="1:27" x14ac:dyDescent="0.3">
      <c r="A15" s="63" t="s">
        <v>234</v>
      </c>
      <c r="B15" s="64">
        <f>VLOOKUP($A15,'Return Data'!$B$7:$R$2843,3,0)</f>
        <v>44315</v>
      </c>
      <c r="C15" s="65">
        <f>VLOOKUP($A15,'Return Data'!$B$7:$R$2843,4,0)</f>
        <v>2630.1714000000002</v>
      </c>
      <c r="D15" s="65">
        <f>VLOOKUP($A15,'Return Data'!$B$7:$R$2843,5,0)</f>
        <v>3.3016999999999999</v>
      </c>
      <c r="E15" s="66">
        <f t="shared" si="0"/>
        <v>5</v>
      </c>
      <c r="F15" s="65">
        <f>VLOOKUP($A15,'Return Data'!$B$7:$R$2843,6,0)</f>
        <v>3.0246</v>
      </c>
      <c r="G15" s="66">
        <f t="shared" si="1"/>
        <v>13</v>
      </c>
      <c r="H15" s="65">
        <f>VLOOKUP($A15,'Return Data'!$B$7:$R$2843,7,0)</f>
        <v>3.2198000000000002</v>
      </c>
      <c r="I15" s="66">
        <f t="shared" si="2"/>
        <v>7</v>
      </c>
      <c r="J15" s="65">
        <f>VLOOKUP($A15,'Return Data'!$B$7:$R$2843,8,0)</f>
        <v>3.2837000000000001</v>
      </c>
      <c r="K15" s="66">
        <f t="shared" si="3"/>
        <v>5</v>
      </c>
      <c r="L15" s="65">
        <f>VLOOKUP($A15,'Return Data'!$B$7:$R$2843,9,0)</f>
        <v>3.2679999999999998</v>
      </c>
      <c r="M15" s="66">
        <f t="shared" si="4"/>
        <v>6</v>
      </c>
      <c r="N15" s="65">
        <f>VLOOKUP($A15,'Return Data'!$B$7:$R$2843,10,0)</f>
        <v>3.2597</v>
      </c>
      <c r="O15" s="66">
        <f t="shared" si="5"/>
        <v>13</v>
      </c>
      <c r="P15" s="65">
        <f>VLOOKUP($A15,'Return Data'!$B$7:$R$2843,11,0)</f>
        <v>3.1006999999999998</v>
      </c>
      <c r="Q15" s="66">
        <f t="shared" si="6"/>
        <v>14</v>
      </c>
      <c r="R15" s="65">
        <f>VLOOKUP($A15,'Return Data'!$B$7:$R$2843,12,0)</f>
        <v>3.1322000000000001</v>
      </c>
      <c r="S15" s="66">
        <f t="shared" si="7"/>
        <v>24</v>
      </c>
      <c r="T15" s="65">
        <f>VLOOKUP($A15,'Return Data'!$B$7:$R$2843,13,0)</f>
        <v>3.306</v>
      </c>
      <c r="U15" s="66">
        <f t="shared" si="8"/>
        <v>22</v>
      </c>
      <c r="V15" s="65">
        <f>VLOOKUP($A15,'Return Data'!$B$7:$R$2843,17,0)</f>
        <v>4.6581999999999999</v>
      </c>
      <c r="W15" s="66">
        <f t="shared" si="8"/>
        <v>18</v>
      </c>
      <c r="X15" s="65">
        <f>VLOOKUP($A15,'Return Data'!$B$7:$R$2843,14,0)</f>
        <v>5.5974000000000004</v>
      </c>
      <c r="Y15" s="66">
        <f t="shared" si="9"/>
        <v>15</v>
      </c>
      <c r="Z15" s="65">
        <f>VLOOKUP($A15,'Return Data'!$B$7:$R$2843,16,0)</f>
        <v>7.2770000000000001</v>
      </c>
      <c r="AA15" s="67">
        <f t="shared" si="10"/>
        <v>13</v>
      </c>
    </row>
    <row r="16" spans="1:27" x14ac:dyDescent="0.3">
      <c r="A16" s="63" t="s">
        <v>235</v>
      </c>
      <c r="B16" s="64">
        <f>VLOOKUP($A16,'Return Data'!$B$7:$R$2843,3,0)</f>
        <v>44315</v>
      </c>
      <c r="C16" s="65">
        <f>VLOOKUP($A16,'Return Data'!$B$7:$R$2843,4,0)</f>
        <v>2238.7305999999999</v>
      </c>
      <c r="D16" s="65">
        <f>VLOOKUP($A16,'Return Data'!$B$7:$R$2843,5,0)</f>
        <v>3.16</v>
      </c>
      <c r="E16" s="66">
        <f t="shared" si="0"/>
        <v>9</v>
      </c>
      <c r="F16" s="65">
        <f>VLOOKUP($A16,'Return Data'!$B$7:$R$2843,6,0)</f>
        <v>3.1322000000000001</v>
      </c>
      <c r="G16" s="66">
        <f t="shared" si="1"/>
        <v>5</v>
      </c>
      <c r="H16" s="65">
        <f>VLOOKUP($A16,'Return Data'!$B$7:$R$2843,7,0)</f>
        <v>3.1137999999999999</v>
      </c>
      <c r="I16" s="66">
        <f t="shared" si="2"/>
        <v>21</v>
      </c>
      <c r="J16" s="65">
        <f>VLOOKUP($A16,'Return Data'!$B$7:$R$2843,8,0)</f>
        <v>3.2673000000000001</v>
      </c>
      <c r="K16" s="66">
        <f t="shared" si="3"/>
        <v>8</v>
      </c>
      <c r="L16" s="65">
        <f>VLOOKUP($A16,'Return Data'!$B$7:$R$2843,9,0)</f>
        <v>3.2421000000000002</v>
      </c>
      <c r="M16" s="66">
        <f t="shared" si="4"/>
        <v>12</v>
      </c>
      <c r="N16" s="65">
        <f>VLOOKUP($A16,'Return Data'!$B$7:$R$2843,10,0)</f>
        <v>3.161</v>
      </c>
      <c r="O16" s="66">
        <f t="shared" si="5"/>
        <v>29</v>
      </c>
      <c r="P16" s="65">
        <f>VLOOKUP($A16,'Return Data'!$B$7:$R$2843,11,0)</f>
        <v>2.9944000000000002</v>
      </c>
      <c r="Q16" s="66">
        <f t="shared" si="6"/>
        <v>30</v>
      </c>
      <c r="R16" s="65">
        <f>VLOOKUP($A16,'Return Data'!$B$7:$R$2843,12,0)</f>
        <v>3.0004</v>
      </c>
      <c r="S16" s="66">
        <f t="shared" si="7"/>
        <v>31</v>
      </c>
      <c r="T16" s="65">
        <f>VLOOKUP($A16,'Return Data'!$B$7:$R$2843,13,0)</f>
        <v>3.0565000000000002</v>
      </c>
      <c r="U16" s="66">
        <f t="shared" si="8"/>
        <v>31</v>
      </c>
      <c r="V16" s="65">
        <f>VLOOKUP($A16,'Return Data'!$B$7:$R$2843,17,0)</f>
        <v>4.2117000000000004</v>
      </c>
      <c r="W16" s="66">
        <f t="shared" si="8"/>
        <v>31</v>
      </c>
      <c r="X16" s="65">
        <f>VLOOKUP($A16,'Return Data'!$B$7:$R$2843,14,0)</f>
        <v>5.3146000000000004</v>
      </c>
      <c r="Y16" s="66">
        <f t="shared" si="9"/>
        <v>29</v>
      </c>
      <c r="Z16" s="65">
        <f>VLOOKUP($A16,'Return Data'!$B$7:$R$2843,16,0)</f>
        <v>7.4626999999999999</v>
      </c>
      <c r="AA16" s="67">
        <f t="shared" si="10"/>
        <v>5</v>
      </c>
    </row>
    <row r="17" spans="1:27" x14ac:dyDescent="0.3">
      <c r="A17" s="63" t="s">
        <v>236</v>
      </c>
      <c r="B17" s="64">
        <f>VLOOKUP($A17,'Return Data'!$B$7:$R$2843,3,0)</f>
        <v>44315</v>
      </c>
      <c r="C17" s="65">
        <f>VLOOKUP($A17,'Return Data'!$B$7:$R$2843,4,0)</f>
        <v>4027.3213000000001</v>
      </c>
      <c r="D17" s="65">
        <f>VLOOKUP($A17,'Return Data'!$B$7:$R$2843,5,0)</f>
        <v>2.8025000000000002</v>
      </c>
      <c r="E17" s="66">
        <f t="shared" si="0"/>
        <v>31</v>
      </c>
      <c r="F17" s="65">
        <f>VLOOKUP($A17,'Return Data'!$B$7:$R$2843,6,0)</f>
        <v>2.8235000000000001</v>
      </c>
      <c r="G17" s="66">
        <f t="shared" si="1"/>
        <v>30</v>
      </c>
      <c r="H17" s="65">
        <f>VLOOKUP($A17,'Return Data'!$B$7:$R$2843,7,0)</f>
        <v>3.0322</v>
      </c>
      <c r="I17" s="66">
        <f t="shared" si="2"/>
        <v>30</v>
      </c>
      <c r="J17" s="65">
        <f>VLOOKUP($A17,'Return Data'!$B$7:$R$2843,8,0)</f>
        <v>3.0709</v>
      </c>
      <c r="K17" s="66">
        <f t="shared" si="3"/>
        <v>31</v>
      </c>
      <c r="L17" s="65">
        <f>VLOOKUP($A17,'Return Data'!$B$7:$R$2843,9,0)</f>
        <v>3.1031</v>
      </c>
      <c r="M17" s="66">
        <f t="shared" si="4"/>
        <v>29</v>
      </c>
      <c r="N17" s="65">
        <f>VLOOKUP($A17,'Return Data'!$B$7:$R$2843,10,0)</f>
        <v>3.1322000000000001</v>
      </c>
      <c r="O17" s="66">
        <f t="shared" si="5"/>
        <v>31</v>
      </c>
      <c r="P17" s="65">
        <f>VLOOKUP($A17,'Return Data'!$B$7:$R$2843,11,0)</f>
        <v>2.9878999999999998</v>
      </c>
      <c r="Q17" s="66">
        <f t="shared" si="6"/>
        <v>31</v>
      </c>
      <c r="R17" s="65">
        <f>VLOOKUP($A17,'Return Data'!$B$7:$R$2843,12,0)</f>
        <v>3.0693999999999999</v>
      </c>
      <c r="S17" s="66">
        <f t="shared" si="7"/>
        <v>30</v>
      </c>
      <c r="T17" s="65">
        <f>VLOOKUP($A17,'Return Data'!$B$7:$R$2843,13,0)</f>
        <v>3.2820999999999998</v>
      </c>
      <c r="U17" s="66">
        <f t="shared" si="8"/>
        <v>26</v>
      </c>
      <c r="V17" s="65">
        <f>VLOOKUP($A17,'Return Data'!$B$7:$R$2843,17,0)</f>
        <v>4.5971000000000002</v>
      </c>
      <c r="W17" s="66">
        <f t="shared" si="8"/>
        <v>23</v>
      </c>
      <c r="X17" s="65">
        <f>VLOOKUP($A17,'Return Data'!$B$7:$R$2843,14,0)</f>
        <v>5.5076000000000001</v>
      </c>
      <c r="Y17" s="66">
        <f t="shared" si="9"/>
        <v>25</v>
      </c>
      <c r="Z17" s="65">
        <f>VLOOKUP($A17,'Return Data'!$B$7:$R$2843,16,0)</f>
        <v>7.0157999999999996</v>
      </c>
      <c r="AA17" s="67">
        <f t="shared" si="10"/>
        <v>24</v>
      </c>
    </row>
    <row r="18" spans="1:27" x14ac:dyDescent="0.3">
      <c r="A18" s="63" t="s">
        <v>237</v>
      </c>
      <c r="B18" s="64">
        <f>VLOOKUP($A18,'Return Data'!$B$7:$R$2843,3,0)</f>
        <v>44315</v>
      </c>
      <c r="C18" s="65">
        <f>VLOOKUP($A18,'Return Data'!$B$7:$R$2843,4,0)</f>
        <v>2043.5191</v>
      </c>
      <c r="D18" s="65">
        <f>VLOOKUP($A18,'Return Data'!$B$7:$R$2843,5,0)</f>
        <v>3.0169999999999999</v>
      </c>
      <c r="E18" s="66">
        <f t="shared" si="0"/>
        <v>20</v>
      </c>
      <c r="F18" s="65">
        <f>VLOOKUP($A18,'Return Data'!$B$7:$R$2843,6,0)</f>
        <v>2.9733999999999998</v>
      </c>
      <c r="G18" s="66">
        <f t="shared" si="1"/>
        <v>20</v>
      </c>
      <c r="H18" s="65">
        <f>VLOOKUP($A18,'Return Data'!$B$7:$R$2843,7,0)</f>
        <v>3.1692999999999998</v>
      </c>
      <c r="I18" s="66">
        <f t="shared" si="2"/>
        <v>10</v>
      </c>
      <c r="J18" s="65">
        <f>VLOOKUP($A18,'Return Data'!$B$7:$R$2843,8,0)</f>
        <v>3.2153</v>
      </c>
      <c r="K18" s="66">
        <f t="shared" si="3"/>
        <v>17</v>
      </c>
      <c r="L18" s="65">
        <f>VLOOKUP($A18,'Return Data'!$B$7:$R$2843,9,0)</f>
        <v>3.1943999999999999</v>
      </c>
      <c r="M18" s="66">
        <f t="shared" si="4"/>
        <v>22</v>
      </c>
      <c r="N18" s="65">
        <f>VLOOKUP($A18,'Return Data'!$B$7:$R$2843,10,0)</f>
        <v>3.2157</v>
      </c>
      <c r="O18" s="66">
        <f t="shared" si="5"/>
        <v>22</v>
      </c>
      <c r="P18" s="65">
        <f>VLOOKUP($A18,'Return Data'!$B$7:$R$2843,11,0)</f>
        <v>3.0573000000000001</v>
      </c>
      <c r="Q18" s="66">
        <f t="shared" si="6"/>
        <v>25</v>
      </c>
      <c r="R18" s="65">
        <f>VLOOKUP($A18,'Return Data'!$B$7:$R$2843,12,0)</f>
        <v>3.1280999999999999</v>
      </c>
      <c r="S18" s="66">
        <f t="shared" si="7"/>
        <v>25</v>
      </c>
      <c r="T18" s="65">
        <f>VLOOKUP($A18,'Return Data'!$B$7:$R$2843,13,0)</f>
        <v>3.3182</v>
      </c>
      <c r="U18" s="66">
        <f t="shared" si="8"/>
        <v>21</v>
      </c>
      <c r="V18" s="65">
        <f>VLOOKUP($A18,'Return Data'!$B$7:$R$2843,17,0)</f>
        <v>4.6203000000000003</v>
      </c>
      <c r="W18" s="66">
        <f t="shared" si="8"/>
        <v>21</v>
      </c>
      <c r="X18" s="65">
        <f>VLOOKUP($A18,'Return Data'!$B$7:$R$2843,14,0)</f>
        <v>5.5824999999999996</v>
      </c>
      <c r="Y18" s="66">
        <f t="shared" si="9"/>
        <v>18</v>
      </c>
      <c r="Z18" s="65">
        <f>VLOOKUP($A18,'Return Data'!$B$7:$R$2843,16,0)</f>
        <v>4.3141999999999996</v>
      </c>
      <c r="AA18" s="67">
        <f t="shared" si="10"/>
        <v>35</v>
      </c>
    </row>
    <row r="19" spans="1:27" x14ac:dyDescent="0.3">
      <c r="A19" s="63" t="s">
        <v>238</v>
      </c>
      <c r="B19" s="64">
        <f>VLOOKUP($A19,'Return Data'!$B$7:$R$2843,3,0)</f>
        <v>44315</v>
      </c>
      <c r="C19" s="65">
        <f>VLOOKUP($A19,'Return Data'!$B$7:$R$2843,4,0)</f>
        <v>303.78620000000001</v>
      </c>
      <c r="D19" s="65">
        <f>VLOOKUP($A19,'Return Data'!$B$7:$R$2843,5,0)</f>
        <v>2.98</v>
      </c>
      <c r="E19" s="66">
        <f t="shared" si="0"/>
        <v>24</v>
      </c>
      <c r="F19" s="65">
        <f>VLOOKUP($A19,'Return Data'!$B$7:$R$2843,6,0)</f>
        <v>2.9443999999999999</v>
      </c>
      <c r="G19" s="66">
        <f t="shared" si="1"/>
        <v>23</v>
      </c>
      <c r="H19" s="65">
        <f>VLOOKUP($A19,'Return Data'!$B$7:$R$2843,7,0)</f>
        <v>3.0655999999999999</v>
      </c>
      <c r="I19" s="66">
        <f t="shared" si="2"/>
        <v>27</v>
      </c>
      <c r="J19" s="65">
        <f>VLOOKUP($A19,'Return Data'!$B$7:$R$2843,8,0)</f>
        <v>3.1688999999999998</v>
      </c>
      <c r="K19" s="66">
        <f t="shared" si="3"/>
        <v>22</v>
      </c>
      <c r="L19" s="65">
        <f>VLOOKUP($A19,'Return Data'!$B$7:$R$2843,9,0)</f>
        <v>3.1684999999999999</v>
      </c>
      <c r="M19" s="66">
        <f t="shared" si="4"/>
        <v>28</v>
      </c>
      <c r="N19" s="65">
        <f>VLOOKUP($A19,'Return Data'!$B$7:$R$2843,10,0)</f>
        <v>3.1962000000000002</v>
      </c>
      <c r="O19" s="66">
        <f t="shared" si="5"/>
        <v>27</v>
      </c>
      <c r="P19" s="65">
        <f>VLOOKUP($A19,'Return Data'!$B$7:$R$2843,11,0)</f>
        <v>3.0781000000000001</v>
      </c>
      <c r="Q19" s="66">
        <f t="shared" si="6"/>
        <v>21</v>
      </c>
      <c r="R19" s="65">
        <f>VLOOKUP($A19,'Return Data'!$B$7:$R$2843,12,0)</f>
        <v>3.1488999999999998</v>
      </c>
      <c r="S19" s="66">
        <f t="shared" si="7"/>
        <v>17</v>
      </c>
      <c r="T19" s="65">
        <f>VLOOKUP($A19,'Return Data'!$B$7:$R$2843,13,0)</f>
        <v>3.4277000000000002</v>
      </c>
      <c r="U19" s="66">
        <f t="shared" si="8"/>
        <v>7</v>
      </c>
      <c r="V19" s="65">
        <f>VLOOKUP($A19,'Return Data'!$B$7:$R$2843,17,0)</f>
        <v>4.7243000000000004</v>
      </c>
      <c r="W19" s="66">
        <f t="shared" si="8"/>
        <v>8</v>
      </c>
      <c r="X19" s="65">
        <f>VLOOKUP($A19,'Return Data'!$B$7:$R$2843,14,0)</f>
        <v>5.6235999999999997</v>
      </c>
      <c r="Y19" s="66">
        <f t="shared" si="9"/>
        <v>10</v>
      </c>
      <c r="Z19" s="65">
        <f>VLOOKUP($A19,'Return Data'!$B$7:$R$2843,16,0)</f>
        <v>7.4531000000000001</v>
      </c>
      <c r="AA19" s="67">
        <f t="shared" si="10"/>
        <v>6</v>
      </c>
    </row>
    <row r="20" spans="1:27" x14ac:dyDescent="0.3">
      <c r="A20" s="63" t="s">
        <v>239</v>
      </c>
      <c r="B20" s="64">
        <f>VLOOKUP($A20,'Return Data'!$B$7:$R$2843,3,0)</f>
        <v>44315</v>
      </c>
      <c r="C20" s="65">
        <f>VLOOKUP($A20,'Return Data'!$B$7:$R$2843,4,0)</f>
        <v>2202.1626999999999</v>
      </c>
      <c r="D20" s="65">
        <f>VLOOKUP($A20,'Return Data'!$B$7:$R$2843,5,0)</f>
        <v>3.4047000000000001</v>
      </c>
      <c r="E20" s="66">
        <f t="shared" si="0"/>
        <v>2</v>
      </c>
      <c r="F20" s="65">
        <f>VLOOKUP($A20,'Return Data'!$B$7:$R$2843,6,0)</f>
        <v>3.2622</v>
      </c>
      <c r="G20" s="66">
        <f t="shared" si="1"/>
        <v>2</v>
      </c>
      <c r="H20" s="65">
        <f>VLOOKUP($A20,'Return Data'!$B$7:$R$2843,7,0)</f>
        <v>3.3380999999999998</v>
      </c>
      <c r="I20" s="66">
        <f t="shared" si="2"/>
        <v>2</v>
      </c>
      <c r="J20" s="65">
        <f>VLOOKUP($A20,'Return Data'!$B$7:$R$2843,8,0)</f>
        <v>3.4828000000000001</v>
      </c>
      <c r="K20" s="66">
        <f t="shared" si="3"/>
        <v>2</v>
      </c>
      <c r="L20" s="65">
        <f>VLOOKUP($A20,'Return Data'!$B$7:$R$2843,9,0)</f>
        <v>3.4527000000000001</v>
      </c>
      <c r="M20" s="66">
        <f t="shared" si="4"/>
        <v>2</v>
      </c>
      <c r="N20" s="65">
        <f>VLOOKUP($A20,'Return Data'!$B$7:$R$2843,10,0)</f>
        <v>3.3997999999999999</v>
      </c>
      <c r="O20" s="66">
        <f t="shared" si="5"/>
        <v>3</v>
      </c>
      <c r="P20" s="65">
        <f>VLOOKUP($A20,'Return Data'!$B$7:$R$2843,11,0)</f>
        <v>3.2801</v>
      </c>
      <c r="Q20" s="66">
        <f t="shared" si="6"/>
        <v>2</v>
      </c>
      <c r="R20" s="65">
        <f>VLOOKUP($A20,'Return Data'!$B$7:$R$2843,12,0)</f>
        <v>3.3755999999999999</v>
      </c>
      <c r="S20" s="66">
        <f t="shared" si="7"/>
        <v>2</v>
      </c>
      <c r="T20" s="65">
        <f>VLOOKUP($A20,'Return Data'!$B$7:$R$2843,13,0)</f>
        <v>3.6577000000000002</v>
      </c>
      <c r="U20" s="66">
        <f t="shared" si="8"/>
        <v>2</v>
      </c>
      <c r="V20" s="65">
        <f>VLOOKUP($A20,'Return Data'!$B$7:$R$2843,17,0)</f>
        <v>4.9055</v>
      </c>
      <c r="W20" s="66">
        <f t="shared" si="8"/>
        <v>2</v>
      </c>
      <c r="X20" s="65">
        <f>VLOOKUP($A20,'Return Data'!$B$7:$R$2843,14,0)</f>
        <v>5.7728000000000002</v>
      </c>
      <c r="Y20" s="66">
        <f t="shared" si="9"/>
        <v>2</v>
      </c>
      <c r="Z20" s="65">
        <f>VLOOKUP($A20,'Return Data'!$B$7:$R$2843,16,0)</f>
        <v>7.5735000000000001</v>
      </c>
      <c r="AA20" s="67">
        <f t="shared" si="10"/>
        <v>3</v>
      </c>
    </row>
    <row r="21" spans="1:27" x14ac:dyDescent="0.3">
      <c r="A21" s="63" t="s">
        <v>240</v>
      </c>
      <c r="B21" s="64">
        <f>VLOOKUP($A21,'Return Data'!$B$7:$R$2843,3,0)</f>
        <v>44315</v>
      </c>
      <c r="C21" s="65">
        <f>VLOOKUP($A21,'Return Data'!$B$7:$R$2843,4,0)</f>
        <v>2479.7001</v>
      </c>
      <c r="D21" s="65">
        <f>VLOOKUP($A21,'Return Data'!$B$7:$R$2843,5,0)</f>
        <v>3.0310000000000001</v>
      </c>
      <c r="E21" s="66">
        <f t="shared" si="0"/>
        <v>19</v>
      </c>
      <c r="F21" s="65">
        <f>VLOOKUP($A21,'Return Data'!$B$7:$R$2843,6,0)</f>
        <v>3.0668000000000002</v>
      </c>
      <c r="G21" s="66">
        <f t="shared" si="1"/>
        <v>9</v>
      </c>
      <c r="H21" s="65">
        <f>VLOOKUP($A21,'Return Data'!$B$7:$R$2843,7,0)</f>
        <v>3.1968999999999999</v>
      </c>
      <c r="I21" s="66">
        <f t="shared" si="2"/>
        <v>9</v>
      </c>
      <c r="J21" s="65">
        <f>VLOOKUP($A21,'Return Data'!$B$7:$R$2843,8,0)</f>
        <v>3.2435</v>
      </c>
      <c r="K21" s="66">
        <f t="shared" si="3"/>
        <v>11</v>
      </c>
      <c r="L21" s="65">
        <f>VLOOKUP($A21,'Return Data'!$B$7:$R$2843,9,0)</f>
        <v>3.2368000000000001</v>
      </c>
      <c r="M21" s="66">
        <f t="shared" si="4"/>
        <v>13</v>
      </c>
      <c r="N21" s="65">
        <f>VLOOKUP($A21,'Return Data'!$B$7:$R$2843,10,0)</f>
        <v>3.2067999999999999</v>
      </c>
      <c r="O21" s="66">
        <f t="shared" si="5"/>
        <v>24</v>
      </c>
      <c r="P21" s="65">
        <f>VLOOKUP($A21,'Return Data'!$B$7:$R$2843,11,0)</f>
        <v>3.0644</v>
      </c>
      <c r="Q21" s="66">
        <f t="shared" si="6"/>
        <v>24</v>
      </c>
      <c r="R21" s="65">
        <f>VLOOKUP($A21,'Return Data'!$B$7:$R$2843,12,0)</f>
        <v>3.1230000000000002</v>
      </c>
      <c r="S21" s="66">
        <f t="shared" si="7"/>
        <v>27</v>
      </c>
      <c r="T21" s="65">
        <f>VLOOKUP($A21,'Return Data'!$B$7:$R$2843,13,0)</f>
        <v>3.2907999999999999</v>
      </c>
      <c r="U21" s="66">
        <f t="shared" si="8"/>
        <v>25</v>
      </c>
      <c r="V21" s="65">
        <f>VLOOKUP($A21,'Return Data'!$B$7:$R$2843,17,0)</f>
        <v>4.5141</v>
      </c>
      <c r="W21" s="66">
        <f t="shared" si="8"/>
        <v>28</v>
      </c>
      <c r="X21" s="65">
        <f>VLOOKUP($A21,'Return Data'!$B$7:$R$2843,14,0)</f>
        <v>5.444</v>
      </c>
      <c r="Y21" s="66">
        <f t="shared" si="9"/>
        <v>27</v>
      </c>
      <c r="Z21" s="65">
        <f>VLOOKUP($A21,'Return Data'!$B$7:$R$2843,16,0)</f>
        <v>5.4584000000000001</v>
      </c>
      <c r="AA21" s="67">
        <f t="shared" si="10"/>
        <v>32</v>
      </c>
    </row>
    <row r="22" spans="1:27" x14ac:dyDescent="0.3">
      <c r="A22" s="63" t="s">
        <v>241</v>
      </c>
      <c r="B22" s="64">
        <f>VLOOKUP($A22,'Return Data'!$B$7:$R$2843,3,0)</f>
        <v>44315</v>
      </c>
      <c r="C22" s="65">
        <f>VLOOKUP($A22,'Return Data'!$B$7:$R$2843,4,0)</f>
        <v>1587.7262000000001</v>
      </c>
      <c r="D22" s="65">
        <f>VLOOKUP($A22,'Return Data'!$B$7:$R$2843,5,0)</f>
        <v>2.6278000000000001</v>
      </c>
      <c r="E22" s="66">
        <f t="shared" si="0"/>
        <v>36</v>
      </c>
      <c r="F22" s="65">
        <f>VLOOKUP($A22,'Return Data'!$B$7:$R$2843,6,0)</f>
        <v>2.6573000000000002</v>
      </c>
      <c r="G22" s="66">
        <f t="shared" si="1"/>
        <v>34</v>
      </c>
      <c r="H22" s="65">
        <f>VLOOKUP($A22,'Return Data'!$B$7:$R$2843,7,0)</f>
        <v>2.7812000000000001</v>
      </c>
      <c r="I22" s="66">
        <f t="shared" si="2"/>
        <v>36</v>
      </c>
      <c r="J22" s="65">
        <f>VLOOKUP($A22,'Return Data'!$B$7:$R$2843,8,0)</f>
        <v>2.8210000000000002</v>
      </c>
      <c r="K22" s="66">
        <f t="shared" si="3"/>
        <v>35</v>
      </c>
      <c r="L22" s="65">
        <f>VLOOKUP($A22,'Return Data'!$B$7:$R$2843,9,0)</f>
        <v>2.9033000000000002</v>
      </c>
      <c r="M22" s="66">
        <f t="shared" si="4"/>
        <v>34</v>
      </c>
      <c r="N22" s="65">
        <f>VLOOKUP($A22,'Return Data'!$B$7:$R$2843,10,0)</f>
        <v>2.8119000000000001</v>
      </c>
      <c r="O22" s="66">
        <f t="shared" si="5"/>
        <v>37</v>
      </c>
      <c r="P22" s="65">
        <f>VLOOKUP($A22,'Return Data'!$B$7:$R$2843,11,0)</f>
        <v>2.7299000000000002</v>
      </c>
      <c r="Q22" s="66">
        <f t="shared" si="6"/>
        <v>37</v>
      </c>
      <c r="R22" s="65">
        <f>VLOOKUP($A22,'Return Data'!$B$7:$R$2843,12,0)</f>
        <v>2.8003999999999998</v>
      </c>
      <c r="S22" s="66">
        <f t="shared" si="7"/>
        <v>37</v>
      </c>
      <c r="T22" s="65">
        <f>VLOOKUP($A22,'Return Data'!$B$7:$R$2843,13,0)</f>
        <v>2.9083999999999999</v>
      </c>
      <c r="U22" s="66">
        <f t="shared" si="8"/>
        <v>35</v>
      </c>
      <c r="V22" s="65">
        <f>VLOOKUP($A22,'Return Data'!$B$7:$R$2843,17,0)</f>
        <v>4.0316999999999998</v>
      </c>
      <c r="W22" s="66">
        <f t="shared" si="8"/>
        <v>34</v>
      </c>
      <c r="X22" s="65">
        <f>VLOOKUP($A22,'Return Data'!$B$7:$R$2843,14,0)</f>
        <v>4.9538000000000002</v>
      </c>
      <c r="Y22" s="66">
        <f t="shared" si="9"/>
        <v>31</v>
      </c>
      <c r="Z22" s="65">
        <f>VLOOKUP($A22,'Return Data'!$B$7:$R$2843,16,0)</f>
        <v>6.3872</v>
      </c>
      <c r="AA22" s="67">
        <f t="shared" si="10"/>
        <v>30</v>
      </c>
    </row>
    <row r="23" spans="1:27" x14ac:dyDescent="0.3">
      <c r="A23" s="63" t="s">
        <v>242</v>
      </c>
      <c r="B23" s="64">
        <f>VLOOKUP($A23,'Return Data'!$B$7:$R$2843,3,0)</f>
        <v>44315</v>
      </c>
      <c r="C23" s="65">
        <f>VLOOKUP($A23,'Return Data'!$B$7:$R$2843,4,0)</f>
        <v>1994.5413000000001</v>
      </c>
      <c r="D23" s="65">
        <f>VLOOKUP($A23,'Return Data'!$B$7:$R$2843,5,0)</f>
        <v>2.4670000000000001</v>
      </c>
      <c r="E23" s="66">
        <f t="shared" si="0"/>
        <v>37</v>
      </c>
      <c r="F23" s="65">
        <f>VLOOKUP($A23,'Return Data'!$B$7:$R$2843,6,0)</f>
        <v>2.5424000000000002</v>
      </c>
      <c r="G23" s="66">
        <f t="shared" si="1"/>
        <v>36</v>
      </c>
      <c r="H23" s="65">
        <f>VLOOKUP($A23,'Return Data'!$B$7:$R$2843,7,0)</f>
        <v>2.7660999999999998</v>
      </c>
      <c r="I23" s="66">
        <f t="shared" si="2"/>
        <v>37</v>
      </c>
      <c r="J23" s="65">
        <f>VLOOKUP($A23,'Return Data'!$B$7:$R$2843,8,0)</f>
        <v>2.8033000000000001</v>
      </c>
      <c r="K23" s="66">
        <f t="shared" si="3"/>
        <v>36</v>
      </c>
      <c r="L23" s="65">
        <f>VLOOKUP($A23,'Return Data'!$B$7:$R$2843,9,0)</f>
        <v>2.8361999999999998</v>
      </c>
      <c r="M23" s="66">
        <f t="shared" si="4"/>
        <v>36</v>
      </c>
      <c r="N23" s="65">
        <f>VLOOKUP($A23,'Return Data'!$B$7:$R$2843,10,0)</f>
        <v>3.4661</v>
      </c>
      <c r="O23" s="66">
        <f t="shared" si="5"/>
        <v>2</v>
      </c>
      <c r="P23" s="65">
        <f>VLOOKUP($A23,'Return Data'!$B$7:$R$2843,11,0)</f>
        <v>3.2067999999999999</v>
      </c>
      <c r="Q23" s="66">
        <f t="shared" si="6"/>
        <v>4</v>
      </c>
      <c r="R23" s="65">
        <f>VLOOKUP($A23,'Return Data'!$B$7:$R$2843,12,0)</f>
        <v>3.1682999999999999</v>
      </c>
      <c r="S23" s="66">
        <f t="shared" si="7"/>
        <v>11</v>
      </c>
      <c r="T23" s="65">
        <f>VLOOKUP($A23,'Return Data'!$B$7:$R$2843,13,0)</f>
        <v>3.1871999999999998</v>
      </c>
      <c r="U23" s="66">
        <f t="shared" si="8"/>
        <v>28</v>
      </c>
      <c r="V23" s="65">
        <f>VLOOKUP($A23,'Return Data'!$B$7:$R$2843,17,0)</f>
        <v>4.5521000000000003</v>
      </c>
      <c r="W23" s="66">
        <f t="shared" si="8"/>
        <v>27</v>
      </c>
      <c r="X23" s="65">
        <f>VLOOKUP($A23,'Return Data'!$B$7:$R$2843,14,0)</f>
        <v>5.4878999999999998</v>
      </c>
      <c r="Y23" s="66">
        <f t="shared" si="9"/>
        <v>26</v>
      </c>
      <c r="Z23" s="65">
        <f>VLOOKUP($A23,'Return Data'!$B$7:$R$2843,16,0)</f>
        <v>7.5235000000000003</v>
      </c>
      <c r="AA23" s="67">
        <f t="shared" si="10"/>
        <v>4</v>
      </c>
    </row>
    <row r="24" spans="1:27" x14ac:dyDescent="0.3">
      <c r="A24" s="63" t="s">
        <v>243</v>
      </c>
      <c r="B24" s="64">
        <f>VLOOKUP($A24,'Return Data'!$B$7:$R$2843,3,0)</f>
        <v>44315</v>
      </c>
      <c r="C24" s="65">
        <f>VLOOKUP($A24,'Return Data'!$B$7:$R$2843,4,0)</f>
        <v>2817.2024999999999</v>
      </c>
      <c r="D24" s="65">
        <f>VLOOKUP($A24,'Return Data'!$B$7:$R$2843,5,0)</f>
        <v>3.0501</v>
      </c>
      <c r="E24" s="66">
        <f t="shared" si="0"/>
        <v>17</v>
      </c>
      <c r="F24" s="65">
        <f>VLOOKUP($A24,'Return Data'!$B$7:$R$2843,6,0)</f>
        <v>2.9996</v>
      </c>
      <c r="G24" s="66">
        <f t="shared" si="1"/>
        <v>18</v>
      </c>
      <c r="H24" s="65">
        <f>VLOOKUP($A24,'Return Data'!$B$7:$R$2843,7,0)</f>
        <v>3.1307999999999998</v>
      </c>
      <c r="I24" s="66">
        <f t="shared" si="2"/>
        <v>18</v>
      </c>
      <c r="J24" s="65">
        <f>VLOOKUP($A24,'Return Data'!$B$7:$R$2843,8,0)</f>
        <v>3.1589999999999998</v>
      </c>
      <c r="K24" s="66">
        <f t="shared" si="3"/>
        <v>24</v>
      </c>
      <c r="L24" s="65">
        <f>VLOOKUP($A24,'Return Data'!$B$7:$R$2843,9,0)</f>
        <v>3.1888000000000001</v>
      </c>
      <c r="M24" s="66">
        <f t="shared" si="4"/>
        <v>25</v>
      </c>
      <c r="N24" s="65">
        <f>VLOOKUP($A24,'Return Data'!$B$7:$R$2843,10,0)</f>
        <v>3.1974</v>
      </c>
      <c r="O24" s="66">
        <f t="shared" si="5"/>
        <v>26</v>
      </c>
      <c r="P24" s="65">
        <f>VLOOKUP($A24,'Return Data'!$B$7:$R$2843,11,0)</f>
        <v>3.0882000000000001</v>
      </c>
      <c r="Q24" s="66">
        <f t="shared" si="6"/>
        <v>20</v>
      </c>
      <c r="R24" s="65">
        <f>VLOOKUP($A24,'Return Data'!$B$7:$R$2843,12,0)</f>
        <v>3.1486000000000001</v>
      </c>
      <c r="S24" s="66">
        <f t="shared" si="7"/>
        <v>18</v>
      </c>
      <c r="T24" s="65">
        <f>VLOOKUP($A24,'Return Data'!$B$7:$R$2843,13,0)</f>
        <v>3.343</v>
      </c>
      <c r="U24" s="66">
        <f t="shared" si="8"/>
        <v>19</v>
      </c>
      <c r="V24" s="65">
        <f>VLOOKUP($A24,'Return Data'!$B$7:$R$2843,17,0)</f>
        <v>4.5732999999999997</v>
      </c>
      <c r="W24" s="66">
        <f t="shared" si="8"/>
        <v>24</v>
      </c>
      <c r="X24" s="65">
        <f>VLOOKUP($A24,'Return Data'!$B$7:$R$2843,14,0)</f>
        <v>5.5316999999999998</v>
      </c>
      <c r="Y24" s="66">
        <f t="shared" si="9"/>
        <v>23</v>
      </c>
      <c r="Z24" s="65">
        <f>VLOOKUP($A24,'Return Data'!$B$7:$R$2843,16,0)</f>
        <v>7.4268999999999998</v>
      </c>
      <c r="AA24" s="67">
        <f t="shared" si="10"/>
        <v>8</v>
      </c>
    </row>
    <row r="25" spans="1:27" x14ac:dyDescent="0.3">
      <c r="A25" s="63" t="s">
        <v>244</v>
      </c>
      <c r="B25" s="64">
        <f>VLOOKUP($A25,'Return Data'!$B$7:$R$2843,3,0)</f>
        <v>44315</v>
      </c>
      <c r="C25" s="65">
        <f>VLOOKUP($A25,'Return Data'!$B$7:$R$2843,4,0)</f>
        <v>1080.1655000000001</v>
      </c>
      <c r="D25" s="65">
        <f>VLOOKUP($A25,'Return Data'!$B$7:$R$2843,5,0)</f>
        <v>2.9232</v>
      </c>
      <c r="E25" s="66">
        <f t="shared" si="0"/>
        <v>27</v>
      </c>
      <c r="F25" s="65">
        <f>VLOOKUP($A25,'Return Data'!$B$7:$R$2843,6,0)</f>
        <v>2.9180000000000001</v>
      </c>
      <c r="G25" s="66">
        <f t="shared" si="1"/>
        <v>27</v>
      </c>
      <c r="H25" s="65">
        <f>VLOOKUP($A25,'Return Data'!$B$7:$R$2843,7,0)</f>
        <v>2.9125000000000001</v>
      </c>
      <c r="I25" s="66">
        <f t="shared" si="2"/>
        <v>33</v>
      </c>
      <c r="J25" s="65">
        <f>VLOOKUP($A25,'Return Data'!$B$7:$R$2843,8,0)</f>
        <v>2.9310999999999998</v>
      </c>
      <c r="K25" s="66">
        <f t="shared" si="3"/>
        <v>33</v>
      </c>
      <c r="L25" s="65">
        <f>VLOOKUP($A25,'Return Data'!$B$7:$R$2843,9,0)</f>
        <v>2.8988999999999998</v>
      </c>
      <c r="M25" s="66">
        <f t="shared" si="4"/>
        <v>35</v>
      </c>
      <c r="N25" s="65">
        <f>VLOOKUP($A25,'Return Data'!$B$7:$R$2843,10,0)</f>
        <v>2.8733</v>
      </c>
      <c r="O25" s="66">
        <f t="shared" si="5"/>
        <v>36</v>
      </c>
      <c r="P25" s="65">
        <f>VLOOKUP($A25,'Return Data'!$B$7:$R$2843,11,0)</f>
        <v>2.8315999999999999</v>
      </c>
      <c r="Q25" s="66">
        <f t="shared" si="6"/>
        <v>35</v>
      </c>
      <c r="R25" s="65">
        <f>VLOOKUP($A25,'Return Data'!$B$7:$R$2843,12,0)</f>
        <v>2.8702000000000001</v>
      </c>
      <c r="S25" s="66">
        <f t="shared" si="7"/>
        <v>35</v>
      </c>
      <c r="T25" s="65">
        <f>VLOOKUP($A25,'Return Data'!$B$7:$R$2843,13,0)</f>
        <v>2.8626999999999998</v>
      </c>
      <c r="U25" s="66">
        <f t="shared" si="8"/>
        <v>36</v>
      </c>
      <c r="V25" s="65"/>
      <c r="W25" s="66"/>
      <c r="X25" s="65"/>
      <c r="Y25" s="66"/>
      <c r="Z25" s="65">
        <f>VLOOKUP($A25,'Return Data'!$B$7:$R$2843,16,0)</f>
        <v>3.8940000000000001</v>
      </c>
      <c r="AA25" s="67">
        <f t="shared" si="10"/>
        <v>37</v>
      </c>
    </row>
    <row r="26" spans="1:27" x14ac:dyDescent="0.3">
      <c r="A26" s="63" t="s">
        <v>245</v>
      </c>
      <c r="B26" s="64">
        <f>VLOOKUP($A26,'Return Data'!$B$7:$R$2843,3,0)</f>
        <v>44315</v>
      </c>
      <c r="C26" s="65">
        <f>VLOOKUP($A26,'Return Data'!$B$7:$R$2843,4,0)</f>
        <v>56.020299999999999</v>
      </c>
      <c r="D26" s="65">
        <f>VLOOKUP($A26,'Return Data'!$B$7:$R$2843,5,0)</f>
        <v>2.9973999999999998</v>
      </c>
      <c r="E26" s="66">
        <f t="shared" si="0"/>
        <v>21</v>
      </c>
      <c r="F26" s="65">
        <f>VLOOKUP($A26,'Return Data'!$B$7:$R$2843,6,0)</f>
        <v>2.9327000000000001</v>
      </c>
      <c r="G26" s="66">
        <f t="shared" si="1"/>
        <v>26</v>
      </c>
      <c r="H26" s="65">
        <f>VLOOKUP($A26,'Return Data'!$B$7:$R$2843,7,0)</f>
        <v>3.1480000000000001</v>
      </c>
      <c r="I26" s="66">
        <f t="shared" si="2"/>
        <v>16</v>
      </c>
      <c r="J26" s="65">
        <f>VLOOKUP($A26,'Return Data'!$B$7:$R$2843,8,0)</f>
        <v>3.2524999999999999</v>
      </c>
      <c r="K26" s="66">
        <f t="shared" si="3"/>
        <v>10</v>
      </c>
      <c r="L26" s="65">
        <f>VLOOKUP($A26,'Return Data'!$B$7:$R$2843,9,0)</f>
        <v>3.214</v>
      </c>
      <c r="M26" s="66">
        <f t="shared" si="4"/>
        <v>17</v>
      </c>
      <c r="N26" s="65">
        <f>VLOOKUP($A26,'Return Data'!$B$7:$R$2843,10,0)</f>
        <v>3.2378</v>
      </c>
      <c r="O26" s="66">
        <f t="shared" si="5"/>
        <v>19</v>
      </c>
      <c r="P26" s="65">
        <f>VLOOKUP($A26,'Return Data'!$B$7:$R$2843,11,0)</f>
        <v>3.1082999999999998</v>
      </c>
      <c r="Q26" s="66">
        <f t="shared" si="6"/>
        <v>11</v>
      </c>
      <c r="R26" s="65">
        <f>VLOOKUP($A26,'Return Data'!$B$7:$R$2843,12,0)</f>
        <v>3.1518000000000002</v>
      </c>
      <c r="S26" s="66">
        <f t="shared" si="7"/>
        <v>16</v>
      </c>
      <c r="T26" s="65">
        <f>VLOOKUP($A26,'Return Data'!$B$7:$R$2843,13,0)</f>
        <v>3.2964000000000002</v>
      </c>
      <c r="U26" s="66">
        <f t="shared" si="8"/>
        <v>24</v>
      </c>
      <c r="V26" s="65">
        <f>VLOOKUP($A26,'Return Data'!$B$7:$R$2843,17,0)</f>
        <v>4.5621999999999998</v>
      </c>
      <c r="W26" s="66">
        <f t="shared" si="8"/>
        <v>26</v>
      </c>
      <c r="X26" s="65">
        <f>VLOOKUP($A26,'Return Data'!$B$7:$R$2843,14,0)</f>
        <v>5.5502000000000002</v>
      </c>
      <c r="Y26" s="66">
        <f t="shared" si="9"/>
        <v>21</v>
      </c>
      <c r="Z26" s="65">
        <f>VLOOKUP($A26,'Return Data'!$B$7:$R$2843,16,0)</f>
        <v>7.6612</v>
      </c>
      <c r="AA26" s="67">
        <f t="shared" si="10"/>
        <v>2</v>
      </c>
    </row>
    <row r="27" spans="1:27" x14ac:dyDescent="0.3">
      <c r="A27" s="63" t="s">
        <v>246</v>
      </c>
      <c r="B27" s="64">
        <f>VLOOKUP($A27,'Return Data'!$B$7:$R$2843,3,0)</f>
        <v>44315</v>
      </c>
      <c r="C27" s="65">
        <f>VLOOKUP($A27,'Return Data'!$B$7:$R$2843,4,0)</f>
        <v>4151.0820999999996</v>
      </c>
      <c r="D27" s="65">
        <f>VLOOKUP($A27,'Return Data'!$B$7:$R$2843,5,0)</f>
        <v>2.9098000000000002</v>
      </c>
      <c r="E27" s="66">
        <f t="shared" si="0"/>
        <v>28</v>
      </c>
      <c r="F27" s="65">
        <f>VLOOKUP($A27,'Return Data'!$B$7:$R$2843,6,0)</f>
        <v>2.9455</v>
      </c>
      <c r="G27" s="66">
        <f t="shared" si="1"/>
        <v>22</v>
      </c>
      <c r="H27" s="65">
        <f>VLOOKUP($A27,'Return Data'!$B$7:$R$2843,7,0)</f>
        <v>3.0815000000000001</v>
      </c>
      <c r="I27" s="66">
        <f t="shared" si="2"/>
        <v>24</v>
      </c>
      <c r="J27" s="65">
        <f>VLOOKUP($A27,'Return Data'!$B$7:$R$2843,8,0)</f>
        <v>3.1831</v>
      </c>
      <c r="K27" s="66">
        <f t="shared" si="3"/>
        <v>21</v>
      </c>
      <c r="L27" s="65">
        <f>VLOOKUP($A27,'Return Data'!$B$7:$R$2843,9,0)</f>
        <v>3.1991999999999998</v>
      </c>
      <c r="M27" s="66">
        <f t="shared" si="4"/>
        <v>19</v>
      </c>
      <c r="N27" s="65">
        <f>VLOOKUP($A27,'Return Data'!$B$7:$R$2843,10,0)</f>
        <v>3.2010999999999998</v>
      </c>
      <c r="O27" s="66">
        <f t="shared" si="5"/>
        <v>25</v>
      </c>
      <c r="P27" s="65">
        <f>VLOOKUP($A27,'Return Data'!$B$7:$R$2843,11,0)</f>
        <v>3.0480999999999998</v>
      </c>
      <c r="Q27" s="66">
        <f t="shared" si="6"/>
        <v>28</v>
      </c>
      <c r="R27" s="65">
        <f>VLOOKUP($A27,'Return Data'!$B$7:$R$2843,12,0)</f>
        <v>3.1272000000000002</v>
      </c>
      <c r="S27" s="66">
        <f t="shared" si="7"/>
        <v>26</v>
      </c>
      <c r="T27" s="65">
        <f>VLOOKUP($A27,'Return Data'!$B$7:$R$2843,13,0)</f>
        <v>3.3593000000000002</v>
      </c>
      <c r="U27" s="66">
        <f t="shared" si="8"/>
        <v>16</v>
      </c>
      <c r="V27" s="65">
        <f>VLOOKUP($A27,'Return Data'!$B$7:$R$2843,17,0)</f>
        <v>4.6014999999999997</v>
      </c>
      <c r="W27" s="66">
        <f t="shared" si="8"/>
        <v>22</v>
      </c>
      <c r="X27" s="65">
        <f>VLOOKUP($A27,'Return Data'!$B$7:$R$2843,14,0)</f>
        <v>5.5331000000000001</v>
      </c>
      <c r="Y27" s="66">
        <f t="shared" si="9"/>
        <v>22</v>
      </c>
      <c r="Z27" s="65">
        <f>VLOOKUP($A27,'Return Data'!$B$7:$R$2843,16,0)</f>
        <v>7.1113</v>
      </c>
      <c r="AA27" s="67">
        <f t="shared" si="10"/>
        <v>19</v>
      </c>
    </row>
    <row r="28" spans="1:27" x14ac:dyDescent="0.3">
      <c r="A28" s="63" t="s">
        <v>247</v>
      </c>
      <c r="B28" s="64">
        <f>VLOOKUP($A28,'Return Data'!$B$7:$R$2843,3,0)</f>
        <v>44315</v>
      </c>
      <c r="C28" s="65">
        <f>VLOOKUP($A28,'Return Data'!$B$7:$R$2843,4,0)</f>
        <v>2813.1878999999999</v>
      </c>
      <c r="D28" s="65">
        <f>VLOOKUP($A28,'Return Data'!$B$7:$R$2843,5,0)</f>
        <v>2.9817999999999998</v>
      </c>
      <c r="E28" s="66">
        <f t="shared" si="0"/>
        <v>23</v>
      </c>
      <c r="F28" s="65">
        <f>VLOOKUP($A28,'Return Data'!$B$7:$R$2843,6,0)</f>
        <v>2.9645999999999999</v>
      </c>
      <c r="G28" s="66">
        <f t="shared" si="1"/>
        <v>21</v>
      </c>
      <c r="H28" s="65">
        <f>VLOOKUP($A28,'Return Data'!$B$7:$R$2843,7,0)</f>
        <v>3.0924</v>
      </c>
      <c r="I28" s="66">
        <f t="shared" si="2"/>
        <v>23</v>
      </c>
      <c r="J28" s="65">
        <f>VLOOKUP($A28,'Return Data'!$B$7:$R$2843,8,0)</f>
        <v>3.1511</v>
      </c>
      <c r="K28" s="66">
        <f t="shared" si="3"/>
        <v>26</v>
      </c>
      <c r="L28" s="65">
        <f>VLOOKUP($A28,'Return Data'!$B$7:$R$2843,9,0)</f>
        <v>3.2080000000000002</v>
      </c>
      <c r="M28" s="66">
        <f t="shared" si="4"/>
        <v>18</v>
      </c>
      <c r="N28" s="65">
        <f>VLOOKUP($A28,'Return Data'!$B$7:$R$2843,10,0)</f>
        <v>3.2101000000000002</v>
      </c>
      <c r="O28" s="66">
        <f t="shared" si="5"/>
        <v>23</v>
      </c>
      <c r="P28" s="65">
        <f>VLOOKUP($A28,'Return Data'!$B$7:$R$2843,11,0)</f>
        <v>3.0958999999999999</v>
      </c>
      <c r="Q28" s="66">
        <f t="shared" si="6"/>
        <v>16</v>
      </c>
      <c r="R28" s="65">
        <f>VLOOKUP($A28,'Return Data'!$B$7:$R$2843,12,0)</f>
        <v>3.1482000000000001</v>
      </c>
      <c r="S28" s="66">
        <f t="shared" si="7"/>
        <v>19</v>
      </c>
      <c r="T28" s="65">
        <f>VLOOKUP($A28,'Return Data'!$B$7:$R$2843,13,0)</f>
        <v>3.3512</v>
      </c>
      <c r="U28" s="66">
        <f t="shared" si="8"/>
        <v>18</v>
      </c>
      <c r="V28" s="65">
        <f>VLOOKUP($A28,'Return Data'!$B$7:$R$2843,17,0)</f>
        <v>4.6616</v>
      </c>
      <c r="W28" s="66">
        <f t="shared" si="8"/>
        <v>17</v>
      </c>
      <c r="X28" s="65">
        <f>VLOOKUP($A28,'Return Data'!$B$7:$R$2843,14,0)</f>
        <v>5.5964999999999998</v>
      </c>
      <c r="Y28" s="66">
        <f t="shared" si="9"/>
        <v>16</v>
      </c>
      <c r="Z28" s="65">
        <f>VLOOKUP($A28,'Return Data'!$B$7:$R$2843,16,0)</f>
        <v>7.3513000000000002</v>
      </c>
      <c r="AA28" s="67">
        <f t="shared" si="10"/>
        <v>11</v>
      </c>
    </row>
    <row r="29" spans="1:27" x14ac:dyDescent="0.3">
      <c r="A29" s="63" t="s">
        <v>248</v>
      </c>
      <c r="B29" s="64">
        <f>VLOOKUP($A29,'Return Data'!$B$7:$R$2843,3,0)</f>
        <v>44315</v>
      </c>
      <c r="C29" s="65">
        <f>VLOOKUP($A29,'Return Data'!$B$7:$R$2843,4,0)</f>
        <v>3712.1066000000001</v>
      </c>
      <c r="D29" s="65">
        <f>VLOOKUP($A29,'Return Data'!$B$7:$R$2843,5,0)</f>
        <v>3.2913000000000001</v>
      </c>
      <c r="E29" s="66">
        <f t="shared" si="0"/>
        <v>6</v>
      </c>
      <c r="F29" s="65">
        <f>VLOOKUP($A29,'Return Data'!$B$7:$R$2843,6,0)</f>
        <v>3.0112000000000001</v>
      </c>
      <c r="G29" s="66">
        <f t="shared" si="1"/>
        <v>17</v>
      </c>
      <c r="H29" s="65">
        <f>VLOOKUP($A29,'Return Data'!$B$7:$R$2843,7,0)</f>
        <v>3.1497999999999999</v>
      </c>
      <c r="I29" s="66">
        <f t="shared" si="2"/>
        <v>15</v>
      </c>
      <c r="J29" s="65">
        <f>VLOOKUP($A29,'Return Data'!$B$7:$R$2843,8,0)</f>
        <v>3.2225999999999999</v>
      </c>
      <c r="K29" s="66">
        <f t="shared" si="3"/>
        <v>14</v>
      </c>
      <c r="L29" s="65">
        <f>VLOOKUP($A29,'Return Data'!$B$7:$R$2843,9,0)</f>
        <v>3.1785000000000001</v>
      </c>
      <c r="M29" s="66">
        <f t="shared" si="4"/>
        <v>26</v>
      </c>
      <c r="N29" s="65">
        <f>VLOOKUP($A29,'Return Data'!$B$7:$R$2843,10,0)</f>
        <v>3.2387999999999999</v>
      </c>
      <c r="O29" s="66">
        <f t="shared" si="5"/>
        <v>17</v>
      </c>
      <c r="P29" s="65">
        <f>VLOOKUP($A29,'Return Data'!$B$7:$R$2843,11,0)</f>
        <v>3.1061999999999999</v>
      </c>
      <c r="Q29" s="66">
        <f t="shared" si="6"/>
        <v>12</v>
      </c>
      <c r="R29" s="65">
        <f>VLOOKUP($A29,'Return Data'!$B$7:$R$2843,12,0)</f>
        <v>3.1576</v>
      </c>
      <c r="S29" s="66">
        <f t="shared" si="7"/>
        <v>13</v>
      </c>
      <c r="T29" s="65">
        <f>VLOOKUP($A29,'Return Data'!$B$7:$R$2843,13,0)</f>
        <v>3.3976999999999999</v>
      </c>
      <c r="U29" s="66">
        <f t="shared" si="8"/>
        <v>12</v>
      </c>
      <c r="V29" s="65">
        <f>VLOOKUP($A29,'Return Data'!$B$7:$R$2843,17,0)</f>
        <v>4.7023000000000001</v>
      </c>
      <c r="W29" s="66">
        <f t="shared" si="8"/>
        <v>12</v>
      </c>
      <c r="X29" s="65">
        <f>VLOOKUP($A29,'Return Data'!$B$7:$R$2843,14,0)</f>
        <v>5.5907999999999998</v>
      </c>
      <c r="Y29" s="66">
        <f t="shared" si="9"/>
        <v>17</v>
      </c>
      <c r="Z29" s="65">
        <f>VLOOKUP($A29,'Return Data'!$B$7:$R$2843,16,0)</f>
        <v>7.0919999999999996</v>
      </c>
      <c r="AA29" s="67">
        <f t="shared" si="10"/>
        <v>22</v>
      </c>
    </row>
    <row r="30" spans="1:27" x14ac:dyDescent="0.3">
      <c r="A30" s="63" t="s">
        <v>437</v>
      </c>
      <c r="B30" s="64">
        <f>VLOOKUP($A30,'Return Data'!$B$7:$R$2843,3,0)</f>
        <v>44315</v>
      </c>
      <c r="C30" s="65">
        <f>VLOOKUP($A30,'Return Data'!$B$7:$R$2843,4,0)</f>
        <v>1332.6596</v>
      </c>
      <c r="D30" s="65">
        <f>VLOOKUP($A30,'Return Data'!$B$7:$R$2843,5,0)</f>
        <v>3.3609</v>
      </c>
      <c r="E30" s="66">
        <f t="shared" si="0"/>
        <v>4</v>
      </c>
      <c r="F30" s="65">
        <f>VLOOKUP($A30,'Return Data'!$B$7:$R$2843,6,0)</f>
        <v>3.1888999999999998</v>
      </c>
      <c r="G30" s="66">
        <f t="shared" si="1"/>
        <v>3</v>
      </c>
      <c r="H30" s="65">
        <f>VLOOKUP($A30,'Return Data'!$B$7:$R$2843,7,0)</f>
        <v>3.2816999999999998</v>
      </c>
      <c r="I30" s="66">
        <f t="shared" si="2"/>
        <v>3</v>
      </c>
      <c r="J30" s="65">
        <f>VLOOKUP($A30,'Return Data'!$B$7:$R$2843,8,0)</f>
        <v>3.3155000000000001</v>
      </c>
      <c r="K30" s="66">
        <f t="shared" si="3"/>
        <v>3</v>
      </c>
      <c r="L30" s="65">
        <f>VLOOKUP($A30,'Return Data'!$B$7:$R$2843,9,0)</f>
        <v>3.3010999999999999</v>
      </c>
      <c r="M30" s="66">
        <f t="shared" si="4"/>
        <v>4</v>
      </c>
      <c r="N30" s="65">
        <f>VLOOKUP($A30,'Return Data'!$B$7:$R$2843,10,0)</f>
        <v>3.3026</v>
      </c>
      <c r="O30" s="66">
        <f t="shared" si="5"/>
        <v>7</v>
      </c>
      <c r="P30" s="65">
        <f>VLOOKUP($A30,'Return Data'!$B$7:$R$2843,11,0)</f>
        <v>3.1614</v>
      </c>
      <c r="Q30" s="66">
        <f t="shared" si="6"/>
        <v>6</v>
      </c>
      <c r="R30" s="65">
        <f>VLOOKUP($A30,'Return Data'!$B$7:$R$2843,12,0)</f>
        <v>3.2578999999999998</v>
      </c>
      <c r="S30" s="66">
        <f t="shared" si="7"/>
        <v>4</v>
      </c>
      <c r="T30" s="65">
        <f>VLOOKUP($A30,'Return Data'!$B$7:$R$2843,13,0)</f>
        <v>3.4857</v>
      </c>
      <c r="U30" s="66">
        <f t="shared" si="8"/>
        <v>3</v>
      </c>
      <c r="V30" s="65">
        <f>VLOOKUP($A30,'Return Data'!$B$7:$R$2843,17,0)</f>
        <v>4.7789000000000001</v>
      </c>
      <c r="W30" s="66">
        <f t="shared" si="8"/>
        <v>3</v>
      </c>
      <c r="X30" s="65">
        <f>VLOOKUP($A30,'Return Data'!$B$7:$R$2843,14,0)</f>
        <v>5.7</v>
      </c>
      <c r="Y30" s="66">
        <f t="shared" si="9"/>
        <v>3</v>
      </c>
      <c r="Z30" s="65">
        <f>VLOOKUP($A30,'Return Data'!$B$7:$R$2843,16,0)</f>
        <v>6.1330999999999998</v>
      </c>
      <c r="AA30" s="67">
        <f t="shared" si="10"/>
        <v>31</v>
      </c>
    </row>
    <row r="31" spans="1:27" x14ac:dyDescent="0.3">
      <c r="A31" s="63" t="s">
        <v>250</v>
      </c>
      <c r="B31" s="64">
        <f>VLOOKUP($A31,'Return Data'!$B$7:$R$2843,3,0)</f>
        <v>44315</v>
      </c>
      <c r="C31" s="65">
        <f>VLOOKUP($A31,'Return Data'!$B$7:$R$2843,4,0)</f>
        <v>2149.3312999999998</v>
      </c>
      <c r="D31" s="65">
        <f>VLOOKUP($A31,'Return Data'!$B$7:$R$2843,5,0)</f>
        <v>3.0960999999999999</v>
      </c>
      <c r="E31" s="66">
        <f t="shared" si="0"/>
        <v>14</v>
      </c>
      <c r="F31" s="65">
        <f>VLOOKUP($A31,'Return Data'!$B$7:$R$2843,6,0)</f>
        <v>3.1158999999999999</v>
      </c>
      <c r="G31" s="66">
        <f t="shared" si="1"/>
        <v>6</v>
      </c>
      <c r="H31" s="65">
        <f>VLOOKUP($A31,'Return Data'!$B$7:$R$2843,7,0)</f>
        <v>3.24</v>
      </c>
      <c r="I31" s="66">
        <f t="shared" si="2"/>
        <v>6</v>
      </c>
      <c r="J31" s="65">
        <f>VLOOKUP($A31,'Return Data'!$B$7:$R$2843,8,0)</f>
        <v>3.2942</v>
      </c>
      <c r="K31" s="66">
        <f t="shared" si="3"/>
        <v>4</v>
      </c>
      <c r="L31" s="65">
        <f>VLOOKUP($A31,'Return Data'!$B$7:$R$2843,9,0)</f>
        <v>3.2974999999999999</v>
      </c>
      <c r="M31" s="66">
        <f t="shared" si="4"/>
        <v>5</v>
      </c>
      <c r="N31" s="65">
        <f>VLOOKUP($A31,'Return Data'!$B$7:$R$2843,10,0)</f>
        <v>3.3052999999999999</v>
      </c>
      <c r="O31" s="66">
        <f t="shared" si="5"/>
        <v>6</v>
      </c>
      <c r="P31" s="65">
        <f>VLOOKUP($A31,'Return Data'!$B$7:$R$2843,11,0)</f>
        <v>3.2124999999999999</v>
      </c>
      <c r="Q31" s="66">
        <f t="shared" si="6"/>
        <v>3</v>
      </c>
      <c r="R31" s="65">
        <f>VLOOKUP($A31,'Return Data'!$B$7:$R$2843,12,0)</f>
        <v>3.2633999999999999</v>
      </c>
      <c r="S31" s="66">
        <f t="shared" si="7"/>
        <v>3</v>
      </c>
      <c r="T31" s="65">
        <f>VLOOKUP($A31,'Return Data'!$B$7:$R$2843,13,0)</f>
        <v>3.4325000000000001</v>
      </c>
      <c r="U31" s="66">
        <f t="shared" si="8"/>
        <v>6</v>
      </c>
      <c r="V31" s="65">
        <f>VLOOKUP($A31,'Return Data'!$B$7:$R$2843,17,0)</f>
        <v>4.6786000000000003</v>
      </c>
      <c r="W31" s="66">
        <f t="shared" si="8"/>
        <v>14</v>
      </c>
      <c r="X31" s="65">
        <f>VLOOKUP($A31,'Return Data'!$B$7:$R$2843,14,0)</f>
        <v>5.6081000000000003</v>
      </c>
      <c r="Y31" s="66">
        <f t="shared" si="9"/>
        <v>14</v>
      </c>
      <c r="Z31" s="65">
        <f>VLOOKUP($A31,'Return Data'!$B$7:$R$2843,16,0)</f>
        <v>6.4176000000000002</v>
      </c>
      <c r="AA31" s="67">
        <f t="shared" si="10"/>
        <v>29</v>
      </c>
    </row>
    <row r="32" spans="1:27" x14ac:dyDescent="0.3">
      <c r="A32" s="63" t="s">
        <v>251</v>
      </c>
      <c r="B32" s="64">
        <f>VLOOKUP($A32,'Return Data'!$B$7:$R$2843,3,0)</f>
        <v>44315</v>
      </c>
      <c r="C32" s="65">
        <f>VLOOKUP($A32,'Return Data'!$B$7:$R$2843,4,0)</f>
        <v>11.023099999999999</v>
      </c>
      <c r="D32" s="65">
        <f>VLOOKUP($A32,'Return Data'!$B$7:$R$2843,5,0)</f>
        <v>2.6492</v>
      </c>
      <c r="E32" s="66">
        <f t="shared" si="0"/>
        <v>35</v>
      </c>
      <c r="F32" s="65">
        <f>VLOOKUP($A32,'Return Data'!$B$7:$R$2843,6,0)</f>
        <v>2.2079</v>
      </c>
      <c r="G32" s="66">
        <f t="shared" si="1"/>
        <v>37</v>
      </c>
      <c r="H32" s="65">
        <f>VLOOKUP($A32,'Return Data'!$B$7:$R$2843,7,0)</f>
        <v>2.8871000000000002</v>
      </c>
      <c r="I32" s="66">
        <f t="shared" si="2"/>
        <v>34</v>
      </c>
      <c r="J32" s="65">
        <f>VLOOKUP($A32,'Return Data'!$B$7:$R$2843,8,0)</f>
        <v>2.7227999999999999</v>
      </c>
      <c r="K32" s="66">
        <f t="shared" si="3"/>
        <v>37</v>
      </c>
      <c r="L32" s="65">
        <f>VLOOKUP($A32,'Return Data'!$B$7:$R$2843,9,0)</f>
        <v>2.7945000000000002</v>
      </c>
      <c r="M32" s="66">
        <f t="shared" si="4"/>
        <v>37</v>
      </c>
      <c r="N32" s="65">
        <f>VLOOKUP($A32,'Return Data'!$B$7:$R$2843,10,0)</f>
        <v>2.8826999999999998</v>
      </c>
      <c r="O32" s="66">
        <f t="shared" si="5"/>
        <v>35</v>
      </c>
      <c r="P32" s="65">
        <f>VLOOKUP($A32,'Return Data'!$B$7:$R$2843,11,0)</f>
        <v>2.7667000000000002</v>
      </c>
      <c r="Q32" s="66">
        <f t="shared" si="6"/>
        <v>36</v>
      </c>
      <c r="R32" s="65">
        <f>VLOOKUP($A32,'Return Data'!$B$7:$R$2843,12,0)</f>
        <v>2.8210999999999999</v>
      </c>
      <c r="S32" s="66">
        <f t="shared" si="7"/>
        <v>36</v>
      </c>
      <c r="T32" s="65">
        <f>VLOOKUP($A32,'Return Data'!$B$7:$R$2843,13,0)</f>
        <v>2.8553000000000002</v>
      </c>
      <c r="U32" s="66">
        <f t="shared" si="8"/>
        <v>37</v>
      </c>
      <c r="V32" s="65"/>
      <c r="W32" s="66"/>
      <c r="X32" s="65"/>
      <c r="Y32" s="66"/>
      <c r="Z32" s="65">
        <f>VLOOKUP($A32,'Return Data'!$B$7:$R$2843,16,0)</f>
        <v>4.2107999999999999</v>
      </c>
      <c r="AA32" s="67">
        <f t="shared" si="10"/>
        <v>36</v>
      </c>
    </row>
    <row r="33" spans="1:27" x14ac:dyDescent="0.3">
      <c r="A33" s="63" t="s">
        <v>252</v>
      </c>
      <c r="B33" s="64">
        <f>VLOOKUP($A33,'Return Data'!$B$7:$R$2843,3,0)</f>
        <v>44315</v>
      </c>
      <c r="C33" s="65">
        <f>VLOOKUP($A33,'Return Data'!$B$7:$R$2843,4,0)</f>
        <v>5009.7876999999999</v>
      </c>
      <c r="D33" s="65">
        <f>VLOOKUP($A33,'Return Data'!$B$7:$R$2843,5,0)</f>
        <v>2.8329</v>
      </c>
      <c r="E33" s="66">
        <f t="shared" si="0"/>
        <v>30</v>
      </c>
      <c r="F33" s="65">
        <f>VLOOKUP($A33,'Return Data'!$B$7:$R$2843,6,0)</f>
        <v>2.7877000000000001</v>
      </c>
      <c r="G33" s="66">
        <f t="shared" si="1"/>
        <v>31</v>
      </c>
      <c r="H33" s="65">
        <f>VLOOKUP($A33,'Return Data'!$B$7:$R$2843,7,0)</f>
        <v>3.0350000000000001</v>
      </c>
      <c r="I33" s="66">
        <f t="shared" si="2"/>
        <v>29</v>
      </c>
      <c r="J33" s="65">
        <f>VLOOKUP($A33,'Return Data'!$B$7:$R$2843,8,0)</f>
        <v>3.1591</v>
      </c>
      <c r="K33" s="66">
        <f t="shared" si="3"/>
        <v>23</v>
      </c>
      <c r="L33" s="65">
        <f>VLOOKUP($A33,'Return Data'!$B$7:$R$2843,9,0)</f>
        <v>3.1760000000000002</v>
      </c>
      <c r="M33" s="66">
        <f t="shared" si="4"/>
        <v>27</v>
      </c>
      <c r="N33" s="65">
        <f>VLOOKUP($A33,'Return Data'!$B$7:$R$2843,10,0)</f>
        <v>3.2355</v>
      </c>
      <c r="O33" s="66">
        <f t="shared" si="5"/>
        <v>20</v>
      </c>
      <c r="P33" s="65">
        <f>VLOOKUP($A33,'Return Data'!$B$7:$R$2843,11,0)</f>
        <v>3.0562</v>
      </c>
      <c r="Q33" s="66">
        <f t="shared" si="6"/>
        <v>26</v>
      </c>
      <c r="R33" s="65">
        <f>VLOOKUP($A33,'Return Data'!$B$7:$R$2843,12,0)</f>
        <v>3.133</v>
      </c>
      <c r="S33" s="66">
        <f t="shared" si="7"/>
        <v>23</v>
      </c>
      <c r="T33" s="65">
        <f>VLOOKUP($A33,'Return Data'!$B$7:$R$2843,13,0)</f>
        <v>3.4148000000000001</v>
      </c>
      <c r="U33" s="66">
        <f t="shared" si="8"/>
        <v>9</v>
      </c>
      <c r="V33" s="65">
        <f>VLOOKUP($A33,'Return Data'!$B$7:$R$2843,17,0)</f>
        <v>4.7516999999999996</v>
      </c>
      <c r="W33" s="66">
        <f t="shared" si="8"/>
        <v>5</v>
      </c>
      <c r="X33" s="65">
        <f>VLOOKUP($A33,'Return Data'!$B$7:$R$2843,14,0)</f>
        <v>5.6704999999999997</v>
      </c>
      <c r="Y33" s="66">
        <f t="shared" si="9"/>
        <v>4</v>
      </c>
      <c r="Z33" s="65">
        <f>VLOOKUP($A33,'Return Data'!$B$7:$R$2843,16,0)</f>
        <v>7.0932000000000004</v>
      </c>
      <c r="AA33" s="67">
        <f t="shared" si="10"/>
        <v>21</v>
      </c>
    </row>
    <row r="34" spans="1:27" x14ac:dyDescent="0.3">
      <c r="A34" s="63" t="s">
        <v>253</v>
      </c>
      <c r="B34" s="64">
        <f>VLOOKUP($A34,'Return Data'!$B$7:$R$2843,3,0)</f>
        <v>44315</v>
      </c>
      <c r="C34" s="65">
        <f>VLOOKUP($A34,'Return Data'!$B$7:$R$2843,4,0)</f>
        <v>1152.3417999999999</v>
      </c>
      <c r="D34" s="65">
        <f>VLOOKUP($A34,'Return Data'!$B$7:$R$2843,5,0)</f>
        <v>2.7559</v>
      </c>
      <c r="E34" s="66">
        <f t="shared" si="0"/>
        <v>33</v>
      </c>
      <c r="F34" s="65">
        <f>VLOOKUP($A34,'Return Data'!$B$7:$R$2843,6,0)</f>
        <v>2.6718000000000002</v>
      </c>
      <c r="G34" s="66">
        <f t="shared" si="1"/>
        <v>33</v>
      </c>
      <c r="H34" s="65">
        <f>VLOOKUP($A34,'Return Data'!$B$7:$R$2843,7,0)</f>
        <v>3.004</v>
      </c>
      <c r="I34" s="66">
        <f t="shared" si="2"/>
        <v>32</v>
      </c>
      <c r="J34" s="65">
        <f>VLOOKUP($A34,'Return Data'!$B$7:$R$2843,8,0)</f>
        <v>3.0817000000000001</v>
      </c>
      <c r="K34" s="66">
        <f t="shared" si="3"/>
        <v>29</v>
      </c>
      <c r="L34" s="65">
        <f>VLOOKUP($A34,'Return Data'!$B$7:$R$2843,9,0)</f>
        <v>3.0409000000000002</v>
      </c>
      <c r="M34" s="66">
        <f t="shared" si="4"/>
        <v>31</v>
      </c>
      <c r="N34" s="65">
        <f>VLOOKUP($A34,'Return Data'!$B$7:$R$2843,10,0)</f>
        <v>3.0718000000000001</v>
      </c>
      <c r="O34" s="66">
        <f t="shared" si="5"/>
        <v>32</v>
      </c>
      <c r="P34" s="65">
        <f>VLOOKUP($A34,'Return Data'!$B$7:$R$2843,11,0)</f>
        <v>2.9350999999999998</v>
      </c>
      <c r="Q34" s="66">
        <f t="shared" si="6"/>
        <v>33</v>
      </c>
      <c r="R34" s="65">
        <f>VLOOKUP($A34,'Return Data'!$B$7:$R$2843,12,0)</f>
        <v>2.9836</v>
      </c>
      <c r="S34" s="66">
        <f t="shared" si="7"/>
        <v>33</v>
      </c>
      <c r="T34" s="65">
        <f>VLOOKUP($A34,'Return Data'!$B$7:$R$2843,13,0)</f>
        <v>3.0360999999999998</v>
      </c>
      <c r="U34" s="66">
        <f t="shared" si="8"/>
        <v>32</v>
      </c>
      <c r="V34" s="65">
        <f>VLOOKUP($A34,'Return Data'!$B$7:$R$2843,17,0)</f>
        <v>4.1805000000000003</v>
      </c>
      <c r="W34" s="66">
        <f t="shared" si="8"/>
        <v>33</v>
      </c>
      <c r="X34" s="65"/>
      <c r="Y34" s="66"/>
      <c r="Z34" s="65">
        <f>VLOOKUP($A34,'Return Data'!$B$7:$R$2843,16,0)</f>
        <v>4.8902999999999999</v>
      </c>
      <c r="AA34" s="67">
        <f t="shared" si="10"/>
        <v>33</v>
      </c>
    </row>
    <row r="35" spans="1:27" x14ac:dyDescent="0.3">
      <c r="A35" s="63" t="s">
        <v>254</v>
      </c>
      <c r="B35" s="64">
        <f>VLOOKUP($A35,'Return Data'!$B$7:$R$2843,3,0)</f>
        <v>44315</v>
      </c>
      <c r="C35" s="65">
        <f>VLOOKUP($A35,'Return Data'!$B$7:$R$2843,4,0)</f>
        <v>266.94159999999999</v>
      </c>
      <c r="D35" s="65">
        <f>VLOOKUP($A35,'Return Data'!$B$7:$R$2843,5,0)</f>
        <v>3.3913000000000002</v>
      </c>
      <c r="E35" s="66">
        <f t="shared" si="0"/>
        <v>3</v>
      </c>
      <c r="F35" s="65">
        <f>VLOOKUP($A35,'Return Data'!$B$7:$R$2843,6,0)</f>
        <v>3.0135000000000001</v>
      </c>
      <c r="G35" s="66">
        <f t="shared" si="1"/>
        <v>15</v>
      </c>
      <c r="H35" s="65">
        <f>VLOOKUP($A35,'Return Data'!$B$7:$R$2843,7,0)</f>
        <v>3.2543000000000002</v>
      </c>
      <c r="I35" s="66">
        <f t="shared" si="2"/>
        <v>4</v>
      </c>
      <c r="J35" s="65">
        <f>VLOOKUP($A35,'Return Data'!$B$7:$R$2843,8,0)</f>
        <v>3.2583000000000002</v>
      </c>
      <c r="K35" s="66">
        <f t="shared" si="3"/>
        <v>9</v>
      </c>
      <c r="L35" s="65">
        <f>VLOOKUP($A35,'Return Data'!$B$7:$R$2843,9,0)</f>
        <v>3.3045</v>
      </c>
      <c r="M35" s="66">
        <f t="shared" si="4"/>
        <v>3</v>
      </c>
      <c r="N35" s="65">
        <f>VLOOKUP($A35,'Return Data'!$B$7:$R$2843,10,0)</f>
        <v>3.2696000000000001</v>
      </c>
      <c r="O35" s="66">
        <f t="shared" si="5"/>
        <v>10</v>
      </c>
      <c r="P35" s="65">
        <f>VLOOKUP($A35,'Return Data'!$B$7:$R$2843,11,0)</f>
        <v>3.0964999999999998</v>
      </c>
      <c r="Q35" s="66">
        <f t="shared" si="6"/>
        <v>15</v>
      </c>
      <c r="R35" s="65">
        <f>VLOOKUP($A35,'Return Data'!$B$7:$R$2843,12,0)</f>
        <v>3.1427</v>
      </c>
      <c r="S35" s="66">
        <f t="shared" si="7"/>
        <v>20</v>
      </c>
      <c r="T35" s="65">
        <f>VLOOKUP($A35,'Return Data'!$B$7:$R$2843,13,0)</f>
        <v>3.4426000000000001</v>
      </c>
      <c r="U35" s="66">
        <f t="shared" si="8"/>
        <v>5</v>
      </c>
      <c r="V35" s="65">
        <f>VLOOKUP($A35,'Return Data'!$B$7:$R$2843,17,0)</f>
        <v>4.7213000000000003</v>
      </c>
      <c r="W35" s="66">
        <f t="shared" si="8"/>
        <v>9</v>
      </c>
      <c r="X35" s="65">
        <f>VLOOKUP($A35,'Return Data'!$B$7:$R$2843,14,0)</f>
        <v>5.6670999999999996</v>
      </c>
      <c r="Y35" s="66">
        <f t="shared" si="9"/>
        <v>6</v>
      </c>
      <c r="Z35" s="65">
        <f>VLOOKUP($A35,'Return Data'!$B$7:$R$2843,16,0)</f>
        <v>7.4523000000000001</v>
      </c>
      <c r="AA35" s="67">
        <f t="shared" si="10"/>
        <v>7</v>
      </c>
    </row>
    <row r="36" spans="1:27" x14ac:dyDescent="0.3">
      <c r="A36" s="63" t="s">
        <v>255</v>
      </c>
      <c r="B36" s="64">
        <f>VLOOKUP($A36,'Return Data'!$B$7:$R$2843,3,0)</f>
        <v>44315</v>
      </c>
      <c r="C36" s="65">
        <f>VLOOKUP($A36,'Return Data'!$B$7:$R$2843,4,0)</f>
        <v>2897.5033600000002</v>
      </c>
      <c r="D36" s="65">
        <f>VLOOKUP($A36,'Return Data'!$B$7:$R$2843,5,0)</f>
        <v>2.9851999999999999</v>
      </c>
      <c r="E36" s="66">
        <f t="shared" si="0"/>
        <v>22</v>
      </c>
      <c r="F36" s="65">
        <f>VLOOKUP($A36,'Return Data'!$B$7:$R$2843,6,0)</f>
        <v>2.9407000000000001</v>
      </c>
      <c r="G36" s="66">
        <f t="shared" si="1"/>
        <v>24</v>
      </c>
      <c r="H36" s="65">
        <f>VLOOKUP($A36,'Return Data'!$B$7:$R$2843,7,0)</f>
        <v>3.0059999999999998</v>
      </c>
      <c r="I36" s="66">
        <f t="shared" si="2"/>
        <v>31</v>
      </c>
      <c r="J36" s="65">
        <f>VLOOKUP($A36,'Return Data'!$B$7:$R$2843,8,0)</f>
        <v>3.0720999999999998</v>
      </c>
      <c r="K36" s="66">
        <f t="shared" si="3"/>
        <v>30</v>
      </c>
      <c r="L36" s="65">
        <f>VLOOKUP($A36,'Return Data'!$B$7:$R$2843,9,0)</f>
        <v>3.1030000000000002</v>
      </c>
      <c r="M36" s="66">
        <f t="shared" si="4"/>
        <v>30</v>
      </c>
      <c r="N36" s="65">
        <f>VLOOKUP($A36,'Return Data'!$B$7:$R$2843,10,0)</f>
        <v>3.1387</v>
      </c>
      <c r="O36" s="66">
        <f t="shared" si="5"/>
        <v>30</v>
      </c>
      <c r="P36" s="65">
        <f>VLOOKUP($A36,'Return Data'!$B$7:$R$2843,11,0)</f>
        <v>3.0421999999999998</v>
      </c>
      <c r="Q36" s="66">
        <f t="shared" si="6"/>
        <v>29</v>
      </c>
      <c r="R36" s="65">
        <f>VLOOKUP($A36,'Return Data'!$B$7:$R$2843,12,0)</f>
        <v>3.0758000000000001</v>
      </c>
      <c r="S36" s="66">
        <f t="shared" si="7"/>
        <v>29</v>
      </c>
      <c r="T36" s="65">
        <f>VLOOKUP($A36,'Return Data'!$B$7:$R$2843,13,0)</f>
        <v>3.1852999999999998</v>
      </c>
      <c r="U36" s="66">
        <f t="shared" si="8"/>
        <v>29</v>
      </c>
      <c r="V36" s="65">
        <f>VLOOKUP($A36,'Return Data'!$B$7:$R$2843,17,0)</f>
        <v>4.3216000000000001</v>
      </c>
      <c r="W36" s="66">
        <f t="shared" si="8"/>
        <v>29</v>
      </c>
      <c r="X36" s="65">
        <f>VLOOKUP($A36,'Return Data'!$B$7:$R$2843,14,0)</f>
        <v>2.2214999999999998</v>
      </c>
      <c r="Y36" s="66">
        <f t="shared" si="9"/>
        <v>33</v>
      </c>
      <c r="Z36" s="65">
        <f>VLOOKUP($A36,'Return Data'!$B$7:$R$2843,16,0)</f>
        <v>6.5881999999999996</v>
      </c>
      <c r="AA36" s="67">
        <f t="shared" si="10"/>
        <v>28</v>
      </c>
    </row>
    <row r="37" spans="1:27" x14ac:dyDescent="0.3">
      <c r="A37" s="63" t="s">
        <v>256</v>
      </c>
      <c r="B37" s="64">
        <f>VLOOKUP($A37,'Return Data'!$B$7:$R$2843,3,0)</f>
        <v>44315</v>
      </c>
      <c r="C37" s="65">
        <f>VLOOKUP($A37,'Return Data'!$B$7:$R$2843,4,0)</f>
        <v>32.557699999999997</v>
      </c>
      <c r="D37" s="65">
        <f>VLOOKUP($A37,'Return Data'!$B$7:$R$2843,5,0)</f>
        <v>8.2979000000000003</v>
      </c>
      <c r="E37" s="66">
        <f t="shared" si="0"/>
        <v>1</v>
      </c>
      <c r="F37" s="65">
        <f>VLOOKUP($A37,'Return Data'!$B$7:$R$2843,6,0)</f>
        <v>5.4584000000000001</v>
      </c>
      <c r="G37" s="66">
        <f t="shared" si="1"/>
        <v>1</v>
      </c>
      <c r="H37" s="65">
        <f>VLOOKUP($A37,'Return Data'!$B$7:$R$2843,7,0)</f>
        <v>4.8250999999999999</v>
      </c>
      <c r="I37" s="66">
        <f t="shared" si="2"/>
        <v>1</v>
      </c>
      <c r="J37" s="65">
        <f>VLOOKUP($A37,'Return Data'!$B$7:$R$2843,8,0)</f>
        <v>4.6528</v>
      </c>
      <c r="K37" s="66">
        <f t="shared" si="3"/>
        <v>1</v>
      </c>
      <c r="L37" s="65">
        <f>VLOOKUP($A37,'Return Data'!$B$7:$R$2843,9,0)</f>
        <v>4.6473000000000004</v>
      </c>
      <c r="M37" s="66">
        <f t="shared" si="4"/>
        <v>1</v>
      </c>
      <c r="N37" s="65">
        <f>VLOOKUP($A37,'Return Data'!$B$7:$R$2843,10,0)</f>
        <v>4.3014999999999999</v>
      </c>
      <c r="O37" s="66">
        <f t="shared" si="5"/>
        <v>1</v>
      </c>
      <c r="P37" s="65">
        <f>VLOOKUP($A37,'Return Data'!$B$7:$R$2843,11,0)</f>
        <v>4.2497999999999996</v>
      </c>
      <c r="Q37" s="66">
        <f t="shared" si="6"/>
        <v>1</v>
      </c>
      <c r="R37" s="65">
        <f>VLOOKUP($A37,'Return Data'!$B$7:$R$2843,12,0)</f>
        <v>4.4480000000000004</v>
      </c>
      <c r="S37" s="66">
        <f t="shared" si="7"/>
        <v>1</v>
      </c>
      <c r="T37" s="65">
        <f>VLOOKUP($A37,'Return Data'!$B$7:$R$2843,13,0)</f>
        <v>4.5426000000000002</v>
      </c>
      <c r="U37" s="66">
        <f t="shared" si="8"/>
        <v>1</v>
      </c>
      <c r="V37" s="65">
        <f>VLOOKUP($A37,'Return Data'!$B$7:$R$2843,17,0)</f>
        <v>5.4730999999999996</v>
      </c>
      <c r="W37" s="66">
        <f t="shared" si="8"/>
        <v>1</v>
      </c>
      <c r="X37" s="65">
        <f>VLOOKUP($A37,'Return Data'!$B$7:$R$2843,14,0)</f>
        <v>6.1390000000000002</v>
      </c>
      <c r="Y37" s="66">
        <f t="shared" si="9"/>
        <v>1</v>
      </c>
      <c r="Z37" s="65">
        <f>VLOOKUP($A37,'Return Data'!$B$7:$R$2843,16,0)</f>
        <v>7.8647999999999998</v>
      </c>
      <c r="AA37" s="67">
        <f t="shared" si="10"/>
        <v>1</v>
      </c>
    </row>
    <row r="38" spans="1:27" x14ac:dyDescent="0.3">
      <c r="A38" s="63" t="s">
        <v>257</v>
      </c>
      <c r="B38" s="64">
        <f>VLOOKUP($A38,'Return Data'!$B$7:$R$2843,3,0)</f>
        <v>44315</v>
      </c>
      <c r="C38" s="65">
        <f>VLOOKUP($A38,'Return Data'!$B$7:$R$2843,4,0)</f>
        <v>27.775200000000002</v>
      </c>
      <c r="D38" s="65">
        <f>VLOOKUP($A38,'Return Data'!$B$7:$R$2843,5,0)</f>
        <v>2.7599</v>
      </c>
      <c r="E38" s="66">
        <f t="shared" si="0"/>
        <v>32</v>
      </c>
      <c r="F38" s="65">
        <f>VLOOKUP($A38,'Return Data'!$B$7:$R$2843,6,0)</f>
        <v>2.7164999999999999</v>
      </c>
      <c r="G38" s="66">
        <f t="shared" si="1"/>
        <v>32</v>
      </c>
      <c r="H38" s="65">
        <f>VLOOKUP($A38,'Return Data'!$B$7:$R$2843,7,0)</f>
        <v>3.0617999999999999</v>
      </c>
      <c r="I38" s="66">
        <f t="shared" si="2"/>
        <v>28</v>
      </c>
      <c r="J38" s="65">
        <f>VLOOKUP($A38,'Return Data'!$B$7:$R$2843,8,0)</f>
        <v>3.0541999999999998</v>
      </c>
      <c r="K38" s="66">
        <f t="shared" si="3"/>
        <v>32</v>
      </c>
      <c r="L38" s="65">
        <f>VLOOKUP($A38,'Return Data'!$B$7:$R$2843,9,0)</f>
        <v>3.0345</v>
      </c>
      <c r="M38" s="66">
        <f t="shared" si="4"/>
        <v>32</v>
      </c>
      <c r="N38" s="65">
        <f>VLOOKUP($A38,'Return Data'!$B$7:$R$2843,10,0)</f>
        <v>3.0526</v>
      </c>
      <c r="O38" s="66">
        <f t="shared" si="5"/>
        <v>33</v>
      </c>
      <c r="P38" s="65">
        <f>VLOOKUP($A38,'Return Data'!$B$7:$R$2843,11,0)</f>
        <v>2.9430000000000001</v>
      </c>
      <c r="Q38" s="66">
        <f t="shared" si="6"/>
        <v>32</v>
      </c>
      <c r="R38" s="65">
        <f>VLOOKUP($A38,'Return Data'!$B$7:$R$2843,12,0)</f>
        <v>2.9843000000000002</v>
      </c>
      <c r="S38" s="66">
        <f t="shared" si="7"/>
        <v>32</v>
      </c>
      <c r="T38" s="65">
        <f>VLOOKUP($A38,'Return Data'!$B$7:$R$2843,13,0)</f>
        <v>3.0194999999999999</v>
      </c>
      <c r="U38" s="66">
        <f t="shared" si="8"/>
        <v>33</v>
      </c>
      <c r="V38" s="65">
        <f>VLOOKUP($A38,'Return Data'!$B$7:$R$2843,17,0)</f>
        <v>4.1860999999999997</v>
      </c>
      <c r="W38" s="66">
        <f t="shared" si="8"/>
        <v>32</v>
      </c>
      <c r="X38" s="65">
        <f>VLOOKUP($A38,'Return Data'!$B$7:$R$2843,14,0)</f>
        <v>5.0049000000000001</v>
      </c>
      <c r="Y38" s="66">
        <f t="shared" si="9"/>
        <v>30</v>
      </c>
      <c r="Z38" s="65">
        <f>VLOOKUP($A38,'Return Data'!$B$7:$R$2843,16,0)</f>
        <v>6.9741999999999997</v>
      </c>
      <c r="AA38" s="67">
        <f t="shared" si="10"/>
        <v>25</v>
      </c>
    </row>
    <row r="39" spans="1:27" x14ac:dyDescent="0.3">
      <c r="A39" s="63" t="s">
        <v>260</v>
      </c>
      <c r="B39" s="64">
        <f>VLOOKUP($A39,'Return Data'!$B$7:$R$2843,3,0)</f>
        <v>44315</v>
      </c>
      <c r="C39" s="65">
        <f>VLOOKUP($A39,'Return Data'!$B$7:$R$2843,4,0)</f>
        <v>3211.0434</v>
      </c>
      <c r="D39" s="65">
        <f>VLOOKUP($A39,'Return Data'!$B$7:$R$2843,5,0)</f>
        <v>2.9727000000000001</v>
      </c>
      <c r="E39" s="66">
        <f t="shared" si="0"/>
        <v>25</v>
      </c>
      <c r="F39" s="65">
        <f>VLOOKUP($A39,'Return Data'!$B$7:$R$2843,6,0)</f>
        <v>2.8302999999999998</v>
      </c>
      <c r="G39" s="66">
        <f t="shared" si="1"/>
        <v>29</v>
      </c>
      <c r="H39" s="65">
        <f>VLOOKUP($A39,'Return Data'!$B$7:$R$2843,7,0)</f>
        <v>3.0657000000000001</v>
      </c>
      <c r="I39" s="66">
        <f t="shared" si="2"/>
        <v>26</v>
      </c>
      <c r="J39" s="65">
        <f>VLOOKUP($A39,'Return Data'!$B$7:$R$2843,8,0)</f>
        <v>3.1505999999999998</v>
      </c>
      <c r="K39" s="66">
        <f t="shared" si="3"/>
        <v>27</v>
      </c>
      <c r="L39" s="65">
        <f>VLOOKUP($A39,'Return Data'!$B$7:$R$2843,9,0)</f>
        <v>3.1979000000000002</v>
      </c>
      <c r="M39" s="66">
        <f t="shared" si="4"/>
        <v>20</v>
      </c>
      <c r="N39" s="65">
        <f>VLOOKUP($A39,'Return Data'!$B$7:$R$2843,10,0)</f>
        <v>3.2642000000000002</v>
      </c>
      <c r="O39" s="66">
        <f t="shared" si="5"/>
        <v>12</v>
      </c>
      <c r="P39" s="65">
        <f>VLOOKUP($A39,'Return Data'!$B$7:$R$2843,11,0)</f>
        <v>3.0884</v>
      </c>
      <c r="Q39" s="66">
        <f t="shared" si="6"/>
        <v>19</v>
      </c>
      <c r="R39" s="65">
        <f>VLOOKUP($A39,'Return Data'!$B$7:$R$2843,12,0)</f>
        <v>3.1564999999999999</v>
      </c>
      <c r="S39" s="66">
        <f t="shared" si="7"/>
        <v>14</v>
      </c>
      <c r="T39" s="65">
        <f>VLOOKUP($A39,'Return Data'!$B$7:$R$2843,13,0)</f>
        <v>3.3855</v>
      </c>
      <c r="U39" s="66">
        <f t="shared" si="8"/>
        <v>14</v>
      </c>
      <c r="V39" s="65">
        <f>VLOOKUP($A39,'Return Data'!$B$7:$R$2843,17,0)</f>
        <v>4.6407999999999996</v>
      </c>
      <c r="W39" s="66">
        <f t="shared" si="8"/>
        <v>19</v>
      </c>
      <c r="X39" s="65">
        <f>VLOOKUP($A39,'Return Data'!$B$7:$R$2843,14,0)</f>
        <v>5.5528000000000004</v>
      </c>
      <c r="Y39" s="66">
        <f t="shared" si="9"/>
        <v>20</v>
      </c>
      <c r="Z39" s="65">
        <f>VLOOKUP($A39,'Return Data'!$B$7:$R$2843,16,0)</f>
        <v>6.9531000000000001</v>
      </c>
      <c r="AA39" s="67">
        <f t="shared" si="10"/>
        <v>26</v>
      </c>
    </row>
    <row r="40" spans="1:27" x14ac:dyDescent="0.3">
      <c r="A40" s="63" t="s">
        <v>261</v>
      </c>
      <c r="B40" s="64">
        <f>VLOOKUP($A40,'Return Data'!$B$7:$R$2843,3,0)</f>
        <v>44315</v>
      </c>
      <c r="C40" s="65">
        <f>VLOOKUP($A40,'Return Data'!$B$7:$R$2843,4,0)</f>
        <v>43.227699999999999</v>
      </c>
      <c r="D40" s="65">
        <f>VLOOKUP($A40,'Return Data'!$B$7:$R$2843,5,0)</f>
        <v>3.04</v>
      </c>
      <c r="E40" s="66">
        <f t="shared" si="0"/>
        <v>18</v>
      </c>
      <c r="F40" s="65">
        <f>VLOOKUP($A40,'Return Data'!$B$7:$R$2843,6,0)</f>
        <v>3.0123000000000002</v>
      </c>
      <c r="G40" s="66">
        <f t="shared" si="1"/>
        <v>16</v>
      </c>
      <c r="H40" s="65">
        <f>VLOOKUP($A40,'Return Data'!$B$7:$R$2843,7,0)</f>
        <v>3.1501999999999999</v>
      </c>
      <c r="I40" s="66">
        <f t="shared" si="2"/>
        <v>14</v>
      </c>
      <c r="J40" s="65">
        <f>VLOOKUP($A40,'Return Data'!$B$7:$R$2843,8,0)</f>
        <v>3.2004999999999999</v>
      </c>
      <c r="K40" s="66">
        <f t="shared" si="3"/>
        <v>19</v>
      </c>
      <c r="L40" s="65">
        <f>VLOOKUP($A40,'Return Data'!$B$7:$R$2843,9,0)</f>
        <v>3.1926999999999999</v>
      </c>
      <c r="M40" s="66">
        <f t="shared" si="4"/>
        <v>24</v>
      </c>
      <c r="N40" s="65">
        <f>VLOOKUP($A40,'Return Data'!$B$7:$R$2843,10,0)</f>
        <v>3.2742</v>
      </c>
      <c r="O40" s="66">
        <f t="shared" si="5"/>
        <v>9</v>
      </c>
      <c r="P40" s="65">
        <f>VLOOKUP($A40,'Return Data'!$B$7:$R$2843,11,0)</f>
        <v>3.1497000000000002</v>
      </c>
      <c r="Q40" s="66">
        <f t="shared" si="6"/>
        <v>8</v>
      </c>
      <c r="R40" s="65">
        <f>VLOOKUP($A40,'Return Data'!$B$7:$R$2843,12,0)</f>
        <v>3.2128000000000001</v>
      </c>
      <c r="S40" s="66">
        <f t="shared" si="7"/>
        <v>6</v>
      </c>
      <c r="T40" s="65">
        <f>VLOOKUP($A40,'Return Data'!$B$7:$R$2843,13,0)</f>
        <v>3.4005000000000001</v>
      </c>
      <c r="U40" s="66">
        <f t="shared" si="8"/>
        <v>11</v>
      </c>
      <c r="V40" s="65">
        <f>VLOOKUP($A40,'Return Data'!$B$7:$R$2843,17,0)</f>
        <v>4.6776999999999997</v>
      </c>
      <c r="W40" s="66">
        <f t="shared" si="8"/>
        <v>15</v>
      </c>
      <c r="X40" s="65">
        <f>VLOOKUP($A40,'Return Data'!$B$7:$R$2843,14,0)</f>
        <v>5.6176000000000004</v>
      </c>
      <c r="Y40" s="66">
        <f t="shared" si="9"/>
        <v>13</v>
      </c>
      <c r="Z40" s="65">
        <f>VLOOKUP($A40,'Return Data'!$B$7:$R$2843,16,0)</f>
        <v>7.3593999999999999</v>
      </c>
      <c r="AA40" s="67">
        <f t="shared" si="10"/>
        <v>10</v>
      </c>
    </row>
    <row r="41" spans="1:27" x14ac:dyDescent="0.3">
      <c r="A41" s="63" t="s">
        <v>262</v>
      </c>
      <c r="B41" s="64">
        <f>VLOOKUP($A41,'Return Data'!$B$7:$R$2843,3,0)</f>
        <v>44315</v>
      </c>
      <c r="C41" s="65">
        <f>VLOOKUP($A41,'Return Data'!$B$7:$R$2843,4,0)</f>
        <v>3232.9389999999999</v>
      </c>
      <c r="D41" s="65">
        <f>VLOOKUP($A41,'Return Data'!$B$7:$R$2843,5,0)</f>
        <v>3.2801</v>
      </c>
      <c r="E41" s="66">
        <f t="shared" si="0"/>
        <v>7</v>
      </c>
      <c r="F41" s="65">
        <f>VLOOKUP($A41,'Return Data'!$B$7:$R$2843,6,0)</f>
        <v>2.8589000000000002</v>
      </c>
      <c r="G41" s="66">
        <f t="shared" si="1"/>
        <v>28</v>
      </c>
      <c r="H41" s="65">
        <f>VLOOKUP($A41,'Return Data'!$B$7:$R$2843,7,0)</f>
        <v>3.1644000000000001</v>
      </c>
      <c r="I41" s="66">
        <f t="shared" si="2"/>
        <v>11</v>
      </c>
      <c r="J41" s="65">
        <f>VLOOKUP($A41,'Return Data'!$B$7:$R$2843,8,0)</f>
        <v>3.2791000000000001</v>
      </c>
      <c r="K41" s="66">
        <f t="shared" si="3"/>
        <v>6</v>
      </c>
      <c r="L41" s="65">
        <f>VLOOKUP($A41,'Return Data'!$B$7:$R$2843,9,0)</f>
        <v>3.2511999999999999</v>
      </c>
      <c r="M41" s="66">
        <f t="shared" si="4"/>
        <v>9</v>
      </c>
      <c r="N41" s="65">
        <f>VLOOKUP($A41,'Return Data'!$B$7:$R$2843,10,0)</f>
        <v>3.2246999999999999</v>
      </c>
      <c r="O41" s="66">
        <f t="shared" si="5"/>
        <v>21</v>
      </c>
      <c r="P41" s="65">
        <f>VLOOKUP($A41,'Return Data'!$B$7:$R$2843,11,0)</f>
        <v>3.0497999999999998</v>
      </c>
      <c r="Q41" s="66">
        <f t="shared" si="6"/>
        <v>27</v>
      </c>
      <c r="R41" s="65">
        <f>VLOOKUP($A41,'Return Data'!$B$7:$R$2843,12,0)</f>
        <v>3.1414</v>
      </c>
      <c r="S41" s="66">
        <f t="shared" si="7"/>
        <v>21</v>
      </c>
      <c r="T41" s="65">
        <f>VLOOKUP($A41,'Return Data'!$B$7:$R$2843,13,0)</f>
        <v>3.3742000000000001</v>
      </c>
      <c r="U41" s="66">
        <f t="shared" si="8"/>
        <v>15</v>
      </c>
      <c r="V41" s="65">
        <f>VLOOKUP($A41,'Return Data'!$B$7:$R$2843,17,0)</f>
        <v>4.7304000000000004</v>
      </c>
      <c r="W41" s="66">
        <f t="shared" si="8"/>
        <v>7</v>
      </c>
      <c r="X41" s="65">
        <f>VLOOKUP($A41,'Return Data'!$B$7:$R$2843,14,0)</f>
        <v>5.6401000000000003</v>
      </c>
      <c r="Y41" s="66">
        <f t="shared" si="9"/>
        <v>8</v>
      </c>
      <c r="Z41" s="65">
        <f>VLOOKUP($A41,'Return Data'!$B$7:$R$2843,16,0)</f>
        <v>7.2933000000000003</v>
      </c>
      <c r="AA41" s="67">
        <f t="shared" si="10"/>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8"/>
        <v>35</v>
      </c>
      <c r="X42" s="65">
        <f>VLOOKUP($A42,'Return Data'!$B$7:$R$2843,14,0)</f>
        <v>0</v>
      </c>
      <c r="Y42" s="66">
        <f t="shared" si="9"/>
        <v>34</v>
      </c>
      <c r="Z42" s="65">
        <f>VLOOKUP($A42,'Return Data'!$B$7:$R$2843,16,0)</f>
        <v>0</v>
      </c>
      <c r="AA42" s="67">
        <f t="shared" si="10"/>
        <v>38</v>
      </c>
    </row>
    <row r="43" spans="1:27" x14ac:dyDescent="0.3">
      <c r="A43" s="63" t="s">
        <v>263</v>
      </c>
      <c r="B43" s="64">
        <f>VLOOKUP($A43,'Return Data'!$B$7:$R$2843,3,0)</f>
        <v>44315</v>
      </c>
      <c r="C43" s="65">
        <f>VLOOKUP($A43,'Return Data'!$B$7:$R$2843,4,0)</f>
        <v>1971.1657</v>
      </c>
      <c r="D43" s="65">
        <f>VLOOKUP($A43,'Return Data'!$B$7:$R$2843,5,0)</f>
        <v>3.1425999999999998</v>
      </c>
      <c r="E43" s="66">
        <f t="shared" si="0"/>
        <v>10</v>
      </c>
      <c r="F43" s="65">
        <f>VLOOKUP($A43,'Return Data'!$B$7:$R$2843,6,0)</f>
        <v>3.0968</v>
      </c>
      <c r="G43" s="66">
        <f t="shared" si="1"/>
        <v>7</v>
      </c>
      <c r="H43" s="65">
        <f>VLOOKUP($A43,'Return Data'!$B$7:$R$2843,7,0)</f>
        <v>3.1322999999999999</v>
      </c>
      <c r="I43" s="66">
        <f t="shared" si="2"/>
        <v>17</v>
      </c>
      <c r="J43" s="65">
        <f>VLOOKUP($A43,'Return Data'!$B$7:$R$2843,8,0)</f>
        <v>3.2225000000000001</v>
      </c>
      <c r="K43" s="66">
        <f t="shared" si="3"/>
        <v>15</v>
      </c>
      <c r="L43" s="65">
        <f>VLOOKUP($A43,'Return Data'!$B$7:$R$2843,9,0)</f>
        <v>3.2610000000000001</v>
      </c>
      <c r="M43" s="66">
        <f t="shared" si="4"/>
        <v>8</v>
      </c>
      <c r="N43" s="65">
        <f>VLOOKUP($A43,'Return Data'!$B$7:$R$2843,10,0)</f>
        <v>3.3001</v>
      </c>
      <c r="O43" s="66">
        <f t="shared" si="5"/>
        <v>8</v>
      </c>
      <c r="P43" s="65">
        <f>VLOOKUP($A43,'Return Data'!$B$7:$R$2843,11,0)</f>
        <v>3.1356000000000002</v>
      </c>
      <c r="Q43" s="66">
        <f t="shared" si="6"/>
        <v>9</v>
      </c>
      <c r="R43" s="65">
        <f>VLOOKUP($A43,'Return Data'!$B$7:$R$2843,12,0)</f>
        <v>3.1941000000000002</v>
      </c>
      <c r="S43" s="66">
        <f t="shared" si="7"/>
        <v>8</v>
      </c>
      <c r="T43" s="65">
        <f>VLOOKUP($A43,'Return Data'!$B$7:$R$2843,13,0)</f>
        <v>3.4169999999999998</v>
      </c>
      <c r="U43" s="66">
        <f t="shared" si="8"/>
        <v>8</v>
      </c>
      <c r="V43" s="65">
        <f>VLOOKUP($A43,'Return Data'!$B$7:$R$2843,17,0)</f>
        <v>4.7039999999999997</v>
      </c>
      <c r="W43" s="66">
        <f t="shared" si="8"/>
        <v>11</v>
      </c>
      <c r="X43" s="65">
        <f>VLOOKUP($A43,'Return Data'!$B$7:$R$2843,14,0)</f>
        <v>4.3319999999999999</v>
      </c>
      <c r="Y43" s="66">
        <f t="shared" si="9"/>
        <v>32</v>
      </c>
      <c r="Z43" s="65">
        <f>VLOOKUP($A43,'Return Data'!$B$7:$R$2843,16,0)</f>
        <v>7.1085000000000003</v>
      </c>
      <c r="AA43" s="67">
        <f t="shared" si="10"/>
        <v>20</v>
      </c>
    </row>
    <row r="44" spans="1:27" x14ac:dyDescent="0.3">
      <c r="A44" s="63" t="s">
        <v>264</v>
      </c>
      <c r="B44" s="64">
        <f>VLOOKUP($A44,'Return Data'!$B$7:$R$2843,3,0)</f>
        <v>44315</v>
      </c>
      <c r="C44" s="65">
        <f>VLOOKUP($A44,'Return Data'!$B$7:$R$2843,4,0)</f>
        <v>3361.5857000000001</v>
      </c>
      <c r="D44" s="65">
        <f>VLOOKUP($A44,'Return Data'!$B$7:$R$2843,5,0)</f>
        <v>3.0752000000000002</v>
      </c>
      <c r="E44" s="66">
        <f t="shared" si="0"/>
        <v>16</v>
      </c>
      <c r="F44" s="65">
        <f>VLOOKUP($A44,'Return Data'!$B$7:$R$2843,6,0)</f>
        <v>3.0232000000000001</v>
      </c>
      <c r="G44" s="66">
        <f t="shared" si="1"/>
        <v>14</v>
      </c>
      <c r="H44" s="65">
        <f>VLOOKUP($A44,'Return Data'!$B$7:$R$2843,7,0)</f>
        <v>3.1614</v>
      </c>
      <c r="I44" s="66">
        <f t="shared" si="2"/>
        <v>13</v>
      </c>
      <c r="J44" s="65">
        <f>VLOOKUP($A44,'Return Data'!$B$7:$R$2843,8,0)</f>
        <v>3.2246999999999999</v>
      </c>
      <c r="K44" s="66">
        <f t="shared" si="3"/>
        <v>12</v>
      </c>
      <c r="L44" s="65">
        <f>VLOOKUP($A44,'Return Data'!$B$7:$R$2843,9,0)</f>
        <v>3.2471000000000001</v>
      </c>
      <c r="M44" s="66">
        <f t="shared" si="4"/>
        <v>11</v>
      </c>
      <c r="N44" s="65">
        <f>VLOOKUP($A44,'Return Data'!$B$7:$R$2843,10,0)</f>
        <v>3.2660999999999998</v>
      </c>
      <c r="O44" s="66">
        <f t="shared" si="5"/>
        <v>11</v>
      </c>
      <c r="P44" s="65">
        <f>VLOOKUP($A44,'Return Data'!$B$7:$R$2843,11,0)</f>
        <v>3.1095000000000002</v>
      </c>
      <c r="Q44" s="66">
        <f t="shared" si="6"/>
        <v>10</v>
      </c>
      <c r="R44" s="65">
        <f>VLOOKUP($A44,'Return Data'!$B$7:$R$2843,12,0)</f>
        <v>3.1840999999999999</v>
      </c>
      <c r="S44" s="66">
        <f t="shared" si="7"/>
        <v>9</v>
      </c>
      <c r="T44" s="65">
        <f>VLOOKUP($A44,'Return Data'!$B$7:$R$2843,13,0)</f>
        <v>3.4068999999999998</v>
      </c>
      <c r="U44" s="66">
        <f t="shared" si="8"/>
        <v>10</v>
      </c>
      <c r="V44" s="65">
        <f>VLOOKUP($A44,'Return Data'!$B$7:$R$2843,17,0)</f>
        <v>4.6844000000000001</v>
      </c>
      <c r="W44" s="66">
        <f t="shared" si="8"/>
        <v>13</v>
      </c>
      <c r="X44" s="65">
        <f>VLOOKUP($A44,'Return Data'!$B$7:$R$2843,14,0)</f>
        <v>5.6218000000000004</v>
      </c>
      <c r="Y44" s="66">
        <f t="shared" si="9"/>
        <v>11</v>
      </c>
      <c r="Z44" s="65">
        <f>VLOOKUP($A44,'Return Data'!$B$7:$R$2843,16,0)</f>
        <v>7.0811000000000002</v>
      </c>
      <c r="AA44" s="67">
        <f t="shared" si="10"/>
        <v>23</v>
      </c>
    </row>
    <row r="45" spans="1:27" x14ac:dyDescent="0.3">
      <c r="A45" s="63" t="s">
        <v>265</v>
      </c>
      <c r="B45" s="64">
        <f>VLOOKUP($A45,'Return Data'!$B$7:$R$2843,3,0)</f>
        <v>44315</v>
      </c>
      <c r="C45" s="65">
        <f>VLOOKUP($A45,'Return Data'!$B$7:$R$2843,4,0)</f>
        <v>1112.6862000000001</v>
      </c>
      <c r="D45" s="65">
        <f>VLOOKUP($A45,'Return Data'!$B$7:$R$2843,5,0)</f>
        <v>2.7098</v>
      </c>
      <c r="E45" s="66">
        <f t="shared" si="0"/>
        <v>34</v>
      </c>
      <c r="F45" s="65">
        <f>VLOOKUP($A45,'Return Data'!$B$7:$R$2843,6,0)</f>
        <v>2.6522000000000001</v>
      </c>
      <c r="G45" s="66">
        <f t="shared" si="1"/>
        <v>35</v>
      </c>
      <c r="H45" s="65">
        <f>VLOOKUP($A45,'Return Data'!$B$7:$R$2843,7,0)</f>
        <v>2.7907000000000002</v>
      </c>
      <c r="I45" s="66">
        <f t="shared" si="2"/>
        <v>35</v>
      </c>
      <c r="J45" s="65">
        <f>VLOOKUP($A45,'Return Data'!$B$7:$R$2843,8,0)</f>
        <v>2.8412999999999999</v>
      </c>
      <c r="K45" s="66">
        <f t="shared" si="3"/>
        <v>34</v>
      </c>
      <c r="L45" s="65">
        <f>VLOOKUP($A45,'Return Data'!$B$7:$R$2843,9,0)</f>
        <v>2.9676999999999998</v>
      </c>
      <c r="M45" s="66">
        <f t="shared" si="4"/>
        <v>33</v>
      </c>
      <c r="N45" s="65">
        <f>VLOOKUP($A45,'Return Data'!$B$7:$R$2843,10,0)</f>
        <v>2.9611000000000001</v>
      </c>
      <c r="O45" s="66">
        <f t="shared" si="5"/>
        <v>34</v>
      </c>
      <c r="P45" s="65">
        <f>VLOOKUP($A45,'Return Data'!$B$7:$R$2843,11,0)</f>
        <v>2.9134000000000002</v>
      </c>
      <c r="Q45" s="66">
        <f t="shared" si="6"/>
        <v>34</v>
      </c>
      <c r="R45" s="65">
        <f>VLOOKUP($A45,'Return Data'!$B$7:$R$2843,12,0)</f>
        <v>2.9382000000000001</v>
      </c>
      <c r="S45" s="66">
        <f t="shared" si="7"/>
        <v>34</v>
      </c>
      <c r="T45" s="65">
        <f>VLOOKUP($A45,'Return Data'!$B$7:$R$2843,13,0)</f>
        <v>2.9916999999999998</v>
      </c>
      <c r="U45" s="66">
        <f t="shared" si="8"/>
        <v>34</v>
      </c>
      <c r="V45" s="65"/>
      <c r="W45" s="66"/>
      <c r="X45" s="65"/>
      <c r="Y45" s="66"/>
      <c r="Z45" s="65">
        <f>VLOOKUP($A45,'Return Data'!$B$7:$R$2843,16,0)</f>
        <v>4.7732999999999999</v>
      </c>
      <c r="AA45" s="67">
        <f t="shared" si="10"/>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3.071678947368421</v>
      </c>
      <c r="E47" s="65"/>
      <c r="F47" s="75">
        <f>AVERAGE(F8:F45)</f>
        <v>2.9211894736842101</v>
      </c>
      <c r="G47" s="65"/>
      <c r="H47" s="75">
        <f>AVERAGE(H8:H45)</f>
        <v>3.0605368421052637</v>
      </c>
      <c r="I47" s="65"/>
      <c r="J47" s="75">
        <f>AVERAGE(J8:J45)</f>
        <v>3.1102394736842109</v>
      </c>
      <c r="K47" s="65"/>
      <c r="L47" s="75">
        <f>AVERAGE(L8:L45)</f>
        <v>3.1231947368421054</v>
      </c>
      <c r="M47" s="65"/>
      <c r="N47" s="75">
        <f>AVERAGE(N8:N45)</f>
        <v>3.1437342105263153</v>
      </c>
      <c r="O47" s="65"/>
      <c r="P47" s="75">
        <f>AVERAGE(P8:P45)</f>
        <v>3.0121552631578949</v>
      </c>
      <c r="Q47" s="65"/>
      <c r="R47" s="75">
        <f>AVERAGE(R8:R45)</f>
        <v>3.0703052631578949</v>
      </c>
      <c r="S47" s="65"/>
      <c r="T47" s="75">
        <f>AVERAGE(T8:T45)</f>
        <v>3.2290842105263153</v>
      </c>
      <c r="U47" s="65"/>
      <c r="V47" s="75">
        <f>AVERAGE(V8:V45)</f>
        <v>4.4818142857142869</v>
      </c>
      <c r="W47" s="65"/>
      <c r="X47" s="75">
        <f>AVERAGE(X8:X45)</f>
        <v>5.2612411764705884</v>
      </c>
      <c r="Y47" s="65"/>
      <c r="Z47" s="75">
        <f>AVERAGE(Z8:Z45)</f>
        <v>6.5682000000000009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8.2979000000000003</v>
      </c>
      <c r="E49" s="95"/>
      <c r="F49" s="79">
        <f>MAX(F8:F45)</f>
        <v>5.4584000000000001</v>
      </c>
      <c r="G49" s="95"/>
      <c r="H49" s="79">
        <f>MAX(H8:H45)</f>
        <v>4.8250999999999999</v>
      </c>
      <c r="I49" s="95"/>
      <c r="J49" s="79">
        <f>MAX(J8:J45)</f>
        <v>4.6528</v>
      </c>
      <c r="K49" s="95"/>
      <c r="L49" s="79">
        <f>MAX(L8:L45)</f>
        <v>4.6473000000000004</v>
      </c>
      <c r="M49" s="95"/>
      <c r="N49" s="79">
        <f>MAX(N8:N45)</f>
        <v>4.3014999999999999</v>
      </c>
      <c r="O49" s="95"/>
      <c r="P49" s="79">
        <f>MAX(P8:P45)</f>
        <v>4.2497999999999996</v>
      </c>
      <c r="Q49" s="95"/>
      <c r="R49" s="79">
        <f>MAX(R8:R45)</f>
        <v>4.4480000000000004</v>
      </c>
      <c r="S49" s="95"/>
      <c r="T49" s="79">
        <f>MAX(T8:T45)</f>
        <v>4.5426000000000002</v>
      </c>
      <c r="U49" s="95"/>
      <c r="V49" s="79">
        <f>MAX(V8:V45)</f>
        <v>5.4730999999999996</v>
      </c>
      <c r="W49" s="95"/>
      <c r="X49" s="79">
        <f>MAX(X8:X45)</f>
        <v>6.1390000000000002</v>
      </c>
      <c r="Y49" s="95"/>
      <c r="Z49" s="79">
        <f>MAX(Z8:Z45)</f>
        <v>7.8647999999999998</v>
      </c>
      <c r="AA49" s="80"/>
    </row>
    <row r="50" spans="1:27" x14ac:dyDescent="0.3">
      <c r="A50" s="112" t="s">
        <v>433</v>
      </c>
    </row>
    <row r="51" spans="1:27" x14ac:dyDescent="0.3">
      <c r="A51" s="14" t="s">
        <v>340</v>
      </c>
    </row>
  </sheetData>
  <sheetProtection algorithmName="SHA-512" hashValue="jMgh2KbC2VSvhX1cMCCLtkv0Yq0rB4ZDFcV2OrgFCju3LXbxShJKNHyWkYsSHn1eo2NGE2n3X63ZvuwVKaXMnw==" saltValue="VHrmEZdVy4QglaQa7+pNs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E1906"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7"/>
      <c r="C4" s="167"/>
      <c r="D4" s="167"/>
      <c r="E4" s="167"/>
      <c r="F4" s="167" t="s">
        <v>0</v>
      </c>
      <c r="G4" s="167"/>
      <c r="H4" s="167"/>
      <c r="I4" s="167"/>
      <c r="J4" s="167"/>
      <c r="K4" s="167"/>
      <c r="L4" s="167"/>
      <c r="M4" s="167"/>
      <c r="N4" s="167"/>
      <c r="O4" s="167"/>
      <c r="P4" s="167"/>
      <c r="Q4" s="167"/>
      <c r="R4" s="167"/>
    </row>
    <row r="5" spans="1:34" x14ac:dyDescent="0.3">
      <c r="A5" s="179" t="s">
        <v>355</v>
      </c>
      <c r="B5" s="179" t="s">
        <v>7</v>
      </c>
      <c r="C5" s="179" t="s">
        <v>381</v>
      </c>
      <c r="D5" s="179" t="s">
        <v>8</v>
      </c>
      <c r="E5" s="179" t="s">
        <v>9</v>
      </c>
      <c r="F5" s="179" t="s">
        <v>115</v>
      </c>
      <c r="G5" s="179" t="s">
        <v>116</v>
      </c>
      <c r="H5" s="179" t="s">
        <v>117</v>
      </c>
      <c r="I5" s="179" t="s">
        <v>47</v>
      </c>
      <c r="J5" s="179" t="s">
        <v>48</v>
      </c>
      <c r="K5" s="179" t="s">
        <v>1</v>
      </c>
      <c r="L5" s="179" t="s">
        <v>2</v>
      </c>
      <c r="M5" s="179" t="s">
        <v>3</v>
      </c>
      <c r="N5" s="179" t="s">
        <v>4</v>
      </c>
      <c r="O5" s="179" t="s">
        <v>5</v>
      </c>
      <c r="P5" s="179" t="s">
        <v>6</v>
      </c>
      <c r="Q5" s="179" t="s">
        <v>46</v>
      </c>
      <c r="R5" s="179" t="s">
        <v>382</v>
      </c>
      <c r="S5" s="121" t="s">
        <v>2018</v>
      </c>
      <c r="T5" s="121" t="s">
        <v>2019</v>
      </c>
      <c r="U5" s="121" t="s">
        <v>2020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0" t="s">
        <v>476</v>
      </c>
      <c r="B6" s="180"/>
      <c r="C6" s="180"/>
      <c r="D6" s="180"/>
      <c r="E6" s="180"/>
      <c r="F6" s="180"/>
      <c r="G6" s="180"/>
      <c r="H6" s="180"/>
      <c r="I6" s="180"/>
      <c r="J6" s="180"/>
      <c r="K6" s="180"/>
      <c r="L6" s="180"/>
      <c r="M6" s="180"/>
      <c r="N6" s="180"/>
      <c r="O6" s="180"/>
      <c r="P6" s="180"/>
      <c r="Q6" s="180"/>
      <c r="R6" s="180"/>
      <c r="S6" s="122"/>
      <c r="T6" s="122"/>
      <c r="U6" s="122"/>
      <c r="V6" s="122"/>
      <c r="W6" s="122"/>
      <c r="X6" s="122"/>
      <c r="Y6" s="122"/>
      <c r="Z6" s="122"/>
      <c r="AA6" s="122"/>
      <c r="AB6" s="122"/>
      <c r="AC6" s="122"/>
      <c r="AD6" s="122"/>
      <c r="AE6" s="122"/>
      <c r="AF6" s="122"/>
      <c r="AG6" s="122"/>
      <c r="AH6" s="122"/>
    </row>
    <row r="7" spans="1:34" x14ac:dyDescent="0.3">
      <c r="A7" s="178" t="s">
        <v>477</v>
      </c>
      <c r="B7" s="178" t="s">
        <v>478</v>
      </c>
      <c r="C7" s="178">
        <v>103155</v>
      </c>
      <c r="D7" s="181">
        <v>44315</v>
      </c>
      <c r="E7" s="182">
        <v>930.3</v>
      </c>
      <c r="F7" s="182">
        <v>9.3600000000000003E-2</v>
      </c>
      <c r="G7" s="182">
        <v>2.2869999999999999</v>
      </c>
      <c r="H7" s="182">
        <v>3.0209999999999999</v>
      </c>
      <c r="I7" s="182">
        <v>2.5327000000000002</v>
      </c>
      <c r="J7" s="182">
        <v>3.1787000000000001</v>
      </c>
      <c r="K7" s="182">
        <v>9.7685999999999993</v>
      </c>
      <c r="L7" s="182">
        <v>25.8352</v>
      </c>
      <c r="M7" s="182">
        <v>33.588900000000002</v>
      </c>
      <c r="N7" s="182">
        <v>48.938600000000001</v>
      </c>
      <c r="O7" s="182">
        <v>6.9504000000000001</v>
      </c>
      <c r="P7" s="182">
        <v>10.461600000000001</v>
      </c>
      <c r="Q7" s="182">
        <v>18.862300000000001</v>
      </c>
      <c r="R7" s="182">
        <v>11.0761</v>
      </c>
      <c r="S7" s="120"/>
      <c r="T7" s="123"/>
      <c r="U7" s="124"/>
      <c r="V7" s="124"/>
      <c r="W7" s="124"/>
      <c r="X7" s="124"/>
      <c r="Y7" s="124"/>
      <c r="Z7" s="124"/>
      <c r="AA7" s="124"/>
      <c r="AB7" s="124"/>
      <c r="AC7" s="124"/>
      <c r="AD7" s="124"/>
      <c r="AE7" s="124"/>
      <c r="AF7" s="124"/>
      <c r="AG7" s="124"/>
      <c r="AH7" s="124"/>
    </row>
    <row r="8" spans="1:34" x14ac:dyDescent="0.3">
      <c r="A8" s="178" t="s">
        <v>477</v>
      </c>
      <c r="B8" s="178" t="s">
        <v>479</v>
      </c>
      <c r="C8" s="178">
        <v>120517</v>
      </c>
      <c r="D8" s="181">
        <v>44315</v>
      </c>
      <c r="E8" s="182">
        <v>1007.88</v>
      </c>
      <c r="F8" s="182">
        <v>9.5299999999999996E-2</v>
      </c>
      <c r="G8" s="182">
        <v>2.2938000000000001</v>
      </c>
      <c r="H8" s="182">
        <v>3.0363000000000002</v>
      </c>
      <c r="I8" s="182">
        <v>2.5581999999999998</v>
      </c>
      <c r="J8" s="182">
        <v>3.2262</v>
      </c>
      <c r="K8" s="182">
        <v>9.9321999999999999</v>
      </c>
      <c r="L8" s="182">
        <v>26.2818</v>
      </c>
      <c r="M8" s="182">
        <v>34.342799999999997</v>
      </c>
      <c r="N8" s="182">
        <v>50.0871</v>
      </c>
      <c r="O8" s="182">
        <v>7.8411</v>
      </c>
      <c r="P8" s="182">
        <v>11.583399999999999</v>
      </c>
      <c r="Q8" s="182">
        <v>13.582700000000001</v>
      </c>
      <c r="R8" s="182">
        <v>11.917400000000001</v>
      </c>
      <c r="S8" s="120"/>
      <c r="T8" s="123"/>
      <c r="U8" s="124"/>
      <c r="V8" s="124"/>
      <c r="W8" s="124"/>
      <c r="X8" s="124"/>
      <c r="Y8" s="124"/>
      <c r="Z8" s="124"/>
      <c r="AA8" s="124"/>
      <c r="AB8" s="124"/>
      <c r="AC8" s="124"/>
      <c r="AD8" s="124"/>
      <c r="AE8" s="124"/>
      <c r="AF8" s="124"/>
      <c r="AG8" s="124"/>
      <c r="AH8" s="124"/>
    </row>
    <row r="9" spans="1:34" x14ac:dyDescent="0.3">
      <c r="A9" s="178" t="s">
        <v>477</v>
      </c>
      <c r="B9" s="178" t="s">
        <v>480</v>
      </c>
      <c r="C9" s="178">
        <v>144394</v>
      </c>
      <c r="D9" s="181">
        <v>44315</v>
      </c>
      <c r="E9" s="182">
        <v>13.8</v>
      </c>
      <c r="F9" s="182">
        <v>0.14510000000000001</v>
      </c>
      <c r="G9" s="182">
        <v>2.6785999999999999</v>
      </c>
      <c r="H9" s="182">
        <v>3.0619999999999998</v>
      </c>
      <c r="I9" s="182">
        <v>2.6021999999999998</v>
      </c>
      <c r="J9" s="182">
        <v>2.6785999999999999</v>
      </c>
      <c r="K9" s="182">
        <v>6.1538000000000004</v>
      </c>
      <c r="L9" s="182">
        <v>18.7608</v>
      </c>
      <c r="M9" s="182">
        <v>25.5687</v>
      </c>
      <c r="N9" s="182">
        <v>40.672800000000002</v>
      </c>
      <c r="O9" s="182"/>
      <c r="P9" s="182"/>
      <c r="Q9" s="182">
        <v>12.5548</v>
      </c>
      <c r="R9" s="182">
        <v>15.490600000000001</v>
      </c>
      <c r="S9" s="120"/>
      <c r="T9" s="123"/>
      <c r="U9" s="124"/>
      <c r="V9" s="124"/>
      <c r="W9" s="124"/>
      <c r="X9" s="124"/>
      <c r="Y9" s="124"/>
      <c r="Z9" s="124"/>
      <c r="AA9" s="124"/>
      <c r="AB9" s="124"/>
      <c r="AC9" s="124"/>
      <c r="AD9" s="124"/>
      <c r="AE9" s="124"/>
      <c r="AF9" s="124"/>
      <c r="AG9" s="124"/>
      <c r="AH9" s="124"/>
    </row>
    <row r="10" spans="1:34" x14ac:dyDescent="0.3">
      <c r="A10" s="178" t="s">
        <v>477</v>
      </c>
      <c r="B10" s="178" t="s">
        <v>481</v>
      </c>
      <c r="C10" s="178">
        <v>144393</v>
      </c>
      <c r="D10" s="181">
        <v>44315</v>
      </c>
      <c r="E10" s="182">
        <v>13.25</v>
      </c>
      <c r="F10" s="182">
        <v>0.1512</v>
      </c>
      <c r="G10" s="182">
        <v>2.6335999999999999</v>
      </c>
      <c r="H10" s="182">
        <v>3.0327000000000002</v>
      </c>
      <c r="I10" s="182">
        <v>2.5541999999999998</v>
      </c>
      <c r="J10" s="182">
        <v>2.5541999999999998</v>
      </c>
      <c r="K10" s="182">
        <v>5.8307000000000002</v>
      </c>
      <c r="L10" s="182">
        <v>17.987500000000001</v>
      </c>
      <c r="M10" s="182">
        <v>24.296399999999998</v>
      </c>
      <c r="N10" s="182">
        <v>38.743499999999997</v>
      </c>
      <c r="O10" s="182"/>
      <c r="P10" s="182"/>
      <c r="Q10" s="182">
        <v>10.8863</v>
      </c>
      <c r="R10" s="182">
        <v>13.8933</v>
      </c>
      <c r="S10" s="120"/>
      <c r="T10" s="123"/>
      <c r="U10" s="124"/>
      <c r="V10" s="124"/>
      <c r="W10" s="124"/>
      <c r="X10" s="124"/>
      <c r="Y10" s="124"/>
      <c r="Z10" s="124"/>
      <c r="AA10" s="124"/>
      <c r="AB10" s="124"/>
      <c r="AC10" s="124"/>
      <c r="AD10" s="124"/>
      <c r="AE10" s="124"/>
      <c r="AF10" s="124"/>
      <c r="AG10" s="124"/>
      <c r="AH10" s="124"/>
    </row>
    <row r="11" spans="1:34" x14ac:dyDescent="0.3">
      <c r="A11" s="178" t="s">
        <v>477</v>
      </c>
      <c r="B11" s="178" t="s">
        <v>482</v>
      </c>
      <c r="C11" s="178">
        <v>101912</v>
      </c>
      <c r="D11" s="181">
        <v>44315</v>
      </c>
      <c r="E11" s="182">
        <v>69.66</v>
      </c>
      <c r="F11" s="182">
        <v>0.14380000000000001</v>
      </c>
      <c r="G11" s="182">
        <v>2.2907000000000002</v>
      </c>
      <c r="H11" s="182">
        <v>2.8039999999999998</v>
      </c>
      <c r="I11" s="182">
        <v>2.1257999999999999</v>
      </c>
      <c r="J11" s="182">
        <v>2.0809000000000002</v>
      </c>
      <c r="K11" s="182">
        <v>8.4540000000000006</v>
      </c>
      <c r="L11" s="182">
        <v>23.861999999999998</v>
      </c>
      <c r="M11" s="182">
        <v>29.744800000000001</v>
      </c>
      <c r="N11" s="182">
        <v>46.560099999999998</v>
      </c>
      <c r="O11" s="182">
        <v>6.7394999999999996</v>
      </c>
      <c r="P11" s="182">
        <v>10.433299999999999</v>
      </c>
      <c r="Q11" s="182">
        <v>11.6311</v>
      </c>
      <c r="R11" s="182">
        <v>11.6836</v>
      </c>
      <c r="S11" s="120"/>
      <c r="T11" s="123"/>
      <c r="U11" s="124"/>
      <c r="V11" s="124"/>
      <c r="W11" s="124"/>
      <c r="X11" s="124"/>
      <c r="Y11" s="124"/>
      <c r="Z11" s="124"/>
      <c r="AA11" s="124"/>
      <c r="AB11" s="124"/>
      <c r="AC11" s="124"/>
      <c r="AD11" s="124"/>
      <c r="AE11" s="124"/>
      <c r="AF11" s="124"/>
      <c r="AG11" s="124"/>
      <c r="AH11" s="124"/>
    </row>
    <row r="12" spans="1:34" x14ac:dyDescent="0.3">
      <c r="A12" s="178" t="s">
        <v>477</v>
      </c>
      <c r="B12" s="178" t="s">
        <v>483</v>
      </c>
      <c r="C12" s="178">
        <v>119326</v>
      </c>
      <c r="D12" s="181">
        <v>44315</v>
      </c>
      <c r="E12" s="182">
        <v>76.040000000000006</v>
      </c>
      <c r="F12" s="182">
        <v>0.1449</v>
      </c>
      <c r="G12" s="182">
        <v>2.2867999999999999</v>
      </c>
      <c r="H12" s="182">
        <v>2.8123</v>
      </c>
      <c r="I12" s="182">
        <v>2.1494</v>
      </c>
      <c r="J12" s="182">
        <v>2.1356999999999999</v>
      </c>
      <c r="K12" s="182">
        <v>8.6286000000000005</v>
      </c>
      <c r="L12" s="182">
        <v>24.2484</v>
      </c>
      <c r="M12" s="182">
        <v>30.3841</v>
      </c>
      <c r="N12" s="182">
        <v>47.478700000000003</v>
      </c>
      <c r="O12" s="182">
        <v>7.6481000000000003</v>
      </c>
      <c r="P12" s="182">
        <v>11.6625</v>
      </c>
      <c r="Q12" s="182">
        <v>11.720599999999999</v>
      </c>
      <c r="R12" s="182">
        <v>12.438000000000001</v>
      </c>
      <c r="S12" s="120"/>
      <c r="T12" s="123"/>
      <c r="U12" s="124"/>
      <c r="V12" s="124"/>
      <c r="W12" s="124"/>
      <c r="X12" s="124"/>
      <c r="Y12" s="124"/>
      <c r="Z12" s="124"/>
      <c r="AA12" s="124"/>
      <c r="AB12" s="124"/>
      <c r="AC12" s="124"/>
      <c r="AD12" s="124"/>
      <c r="AE12" s="124"/>
      <c r="AF12" s="124"/>
      <c r="AG12" s="124"/>
      <c r="AH12" s="124"/>
    </row>
    <row r="13" spans="1:34" x14ac:dyDescent="0.3">
      <c r="A13" s="178" t="s">
        <v>477</v>
      </c>
      <c r="B13" s="178" t="s">
        <v>1794</v>
      </c>
      <c r="C13" s="178">
        <v>141006</v>
      </c>
      <c r="D13" s="181">
        <v>44315</v>
      </c>
      <c r="E13" s="182">
        <v>17.239899999999999</v>
      </c>
      <c r="F13" s="182">
        <v>0.41649999999999998</v>
      </c>
      <c r="G13" s="182">
        <v>2.6324999999999998</v>
      </c>
      <c r="H13" s="182">
        <v>3.4851000000000001</v>
      </c>
      <c r="I13" s="182">
        <v>3.8723000000000001</v>
      </c>
      <c r="J13" s="182">
        <v>3.7753999999999999</v>
      </c>
      <c r="K13" s="182">
        <v>8.6853999999999996</v>
      </c>
      <c r="L13" s="182">
        <v>25.063700000000001</v>
      </c>
      <c r="M13" s="182">
        <v>27.201699999999999</v>
      </c>
      <c r="N13" s="182">
        <v>41.35</v>
      </c>
      <c r="O13" s="182">
        <v>15.4879</v>
      </c>
      <c r="P13" s="182"/>
      <c r="Q13" s="182">
        <v>14.344799999999999</v>
      </c>
      <c r="R13" s="182">
        <v>19.367100000000001</v>
      </c>
      <c r="S13" s="120"/>
      <c r="T13" s="123"/>
      <c r="U13" s="124"/>
      <c r="V13" s="124"/>
      <c r="W13" s="124"/>
      <c r="X13" s="124"/>
      <c r="Y13" s="124"/>
      <c r="Z13" s="124"/>
      <c r="AA13" s="124"/>
      <c r="AB13" s="124"/>
      <c r="AC13" s="124"/>
      <c r="AD13" s="124"/>
      <c r="AE13" s="124"/>
      <c r="AF13" s="124"/>
      <c r="AG13" s="124"/>
      <c r="AH13" s="124"/>
    </row>
    <row r="14" spans="1:34" x14ac:dyDescent="0.3">
      <c r="A14" s="178" t="s">
        <v>477</v>
      </c>
      <c r="B14" s="178" t="s">
        <v>1795</v>
      </c>
      <c r="C14" s="178">
        <v>141004</v>
      </c>
      <c r="D14" s="181">
        <v>44315</v>
      </c>
      <c r="E14" s="182">
        <v>16.1724</v>
      </c>
      <c r="F14" s="182">
        <v>0.41160000000000002</v>
      </c>
      <c r="G14" s="182">
        <v>2.6181000000000001</v>
      </c>
      <c r="H14" s="182">
        <v>3.4497</v>
      </c>
      <c r="I14" s="182">
        <v>3.8016000000000001</v>
      </c>
      <c r="J14" s="182">
        <v>3.6048</v>
      </c>
      <c r="K14" s="182">
        <v>8.2083999999999993</v>
      </c>
      <c r="L14" s="182">
        <v>24.028099999999998</v>
      </c>
      <c r="M14" s="182">
        <v>25.632300000000001</v>
      </c>
      <c r="N14" s="182">
        <v>38.988300000000002</v>
      </c>
      <c r="O14" s="182">
        <v>13.7029</v>
      </c>
      <c r="P14" s="182"/>
      <c r="Q14" s="182">
        <v>12.56</v>
      </c>
      <c r="R14" s="182">
        <v>17.4727</v>
      </c>
      <c r="S14" s="120"/>
      <c r="T14" s="123"/>
      <c r="U14" s="124"/>
      <c r="V14" s="124"/>
      <c r="W14" s="124"/>
      <c r="X14" s="124"/>
      <c r="Y14" s="124"/>
      <c r="Z14" s="124"/>
      <c r="AA14" s="124"/>
      <c r="AB14" s="124"/>
      <c r="AC14" s="124"/>
      <c r="AD14" s="124"/>
      <c r="AE14" s="124"/>
      <c r="AF14" s="124"/>
      <c r="AG14" s="124"/>
      <c r="AH14" s="124"/>
    </row>
    <row r="15" spans="1:34" x14ac:dyDescent="0.3">
      <c r="A15" s="178" t="s">
        <v>477</v>
      </c>
      <c r="B15" s="178" t="s">
        <v>484</v>
      </c>
      <c r="C15" s="178">
        <v>139527</v>
      </c>
      <c r="D15" s="181">
        <v>44315</v>
      </c>
      <c r="E15" s="182">
        <v>18.88</v>
      </c>
      <c r="F15" s="182">
        <v>-0.10580000000000001</v>
      </c>
      <c r="G15" s="182">
        <v>2.1092</v>
      </c>
      <c r="H15" s="182">
        <v>3.4521000000000002</v>
      </c>
      <c r="I15" s="182">
        <v>5.0056000000000003</v>
      </c>
      <c r="J15" s="182">
        <v>7.3337000000000003</v>
      </c>
      <c r="K15" s="182">
        <v>16.471299999999999</v>
      </c>
      <c r="L15" s="182">
        <v>32.120399999999997</v>
      </c>
      <c r="M15" s="182">
        <v>50.558199999999999</v>
      </c>
      <c r="N15" s="182">
        <v>63.180599999999998</v>
      </c>
      <c r="O15" s="182">
        <v>8.2119</v>
      </c>
      <c r="P15" s="182"/>
      <c r="Q15" s="182">
        <v>14.2258</v>
      </c>
      <c r="R15" s="182">
        <v>19.9314</v>
      </c>
      <c r="S15" s="120"/>
      <c r="T15" s="123"/>
      <c r="U15" s="124"/>
      <c r="V15" s="124"/>
      <c r="W15" s="124"/>
      <c r="X15" s="124"/>
      <c r="Y15" s="124"/>
      <c r="Z15" s="124"/>
      <c r="AA15" s="124"/>
      <c r="AB15" s="124"/>
      <c r="AC15" s="124"/>
      <c r="AD15" s="124"/>
      <c r="AE15" s="124"/>
      <c r="AF15" s="124"/>
      <c r="AG15" s="124"/>
      <c r="AH15" s="124"/>
    </row>
    <row r="16" spans="1:34" x14ac:dyDescent="0.3">
      <c r="A16" s="178" t="s">
        <v>477</v>
      </c>
      <c r="B16" s="178" t="s">
        <v>485</v>
      </c>
      <c r="C16" s="178">
        <v>139529</v>
      </c>
      <c r="D16" s="181">
        <v>44315</v>
      </c>
      <c r="E16" s="182">
        <v>18.11</v>
      </c>
      <c r="F16" s="182">
        <v>-0.1103</v>
      </c>
      <c r="G16" s="182">
        <v>2.0857000000000001</v>
      </c>
      <c r="H16" s="182">
        <v>3.4266000000000001</v>
      </c>
      <c r="I16" s="182">
        <v>4.9246999999999996</v>
      </c>
      <c r="J16" s="182">
        <v>7.2232000000000003</v>
      </c>
      <c r="K16" s="182">
        <v>16.164200000000001</v>
      </c>
      <c r="L16" s="182">
        <v>31.517800000000001</v>
      </c>
      <c r="M16" s="182">
        <v>49.5458</v>
      </c>
      <c r="N16" s="182">
        <v>61.696399999999997</v>
      </c>
      <c r="O16" s="182">
        <v>7.2538</v>
      </c>
      <c r="P16" s="182"/>
      <c r="Q16" s="182">
        <v>13.2347</v>
      </c>
      <c r="R16" s="182">
        <v>18.927199999999999</v>
      </c>
      <c r="S16" s="120"/>
      <c r="T16" s="123"/>
      <c r="U16" s="124"/>
      <c r="V16" s="124"/>
      <c r="W16" s="124"/>
      <c r="X16" s="124"/>
      <c r="Y16" s="124"/>
      <c r="Z16" s="124"/>
      <c r="AA16" s="124"/>
      <c r="AB16" s="124"/>
      <c r="AC16" s="124"/>
      <c r="AD16" s="124"/>
      <c r="AE16" s="124"/>
      <c r="AF16" s="124"/>
      <c r="AG16" s="124"/>
      <c r="AH16" s="124"/>
    </row>
    <row r="17" spans="1:34" x14ac:dyDescent="0.3">
      <c r="A17" s="178" t="s">
        <v>477</v>
      </c>
      <c r="B17" s="178" t="s">
        <v>486</v>
      </c>
      <c r="C17" s="178">
        <v>118272</v>
      </c>
      <c r="D17" s="181">
        <v>44315</v>
      </c>
      <c r="E17" s="182">
        <v>229.86</v>
      </c>
      <c r="F17" s="182">
        <v>0.14380000000000001</v>
      </c>
      <c r="G17" s="182">
        <v>2.2418</v>
      </c>
      <c r="H17" s="182">
        <v>2.6114999999999999</v>
      </c>
      <c r="I17" s="182">
        <v>2.2463000000000002</v>
      </c>
      <c r="J17" s="182">
        <v>2.4377</v>
      </c>
      <c r="K17" s="182">
        <v>8.0320999999999998</v>
      </c>
      <c r="L17" s="182">
        <v>20.604399999999998</v>
      </c>
      <c r="M17" s="182">
        <v>27.409800000000001</v>
      </c>
      <c r="N17" s="182">
        <v>40.039000000000001</v>
      </c>
      <c r="O17" s="182">
        <v>13.8468</v>
      </c>
      <c r="P17" s="182">
        <v>15.430899999999999</v>
      </c>
      <c r="Q17" s="182">
        <v>15.018700000000001</v>
      </c>
      <c r="R17" s="182">
        <v>17.330200000000001</v>
      </c>
      <c r="S17" s="120"/>
      <c r="T17" s="123"/>
      <c r="U17" s="124"/>
      <c r="V17" s="124"/>
      <c r="W17" s="124"/>
      <c r="X17" s="124"/>
      <c r="Y17" s="124"/>
      <c r="Z17" s="124"/>
      <c r="AA17" s="124"/>
      <c r="AB17" s="124"/>
      <c r="AC17" s="124"/>
      <c r="AD17" s="124"/>
      <c r="AE17" s="124"/>
      <c r="AF17" s="124"/>
      <c r="AG17" s="124"/>
      <c r="AH17" s="124"/>
    </row>
    <row r="18" spans="1:34" x14ac:dyDescent="0.3">
      <c r="A18" s="178" t="s">
        <v>477</v>
      </c>
      <c r="B18" s="178" t="s">
        <v>487</v>
      </c>
      <c r="C18" s="178">
        <v>106166</v>
      </c>
      <c r="D18" s="181">
        <v>44315</v>
      </c>
      <c r="E18" s="182">
        <v>213.51</v>
      </c>
      <c r="F18" s="182">
        <v>0.14069999999999999</v>
      </c>
      <c r="G18" s="182">
        <v>2.2313000000000001</v>
      </c>
      <c r="H18" s="182">
        <v>2.5899000000000001</v>
      </c>
      <c r="I18" s="182">
        <v>2.2019000000000002</v>
      </c>
      <c r="J18" s="182">
        <v>2.3243999999999998</v>
      </c>
      <c r="K18" s="182">
        <v>7.73</v>
      </c>
      <c r="L18" s="182">
        <v>19.915800000000001</v>
      </c>
      <c r="M18" s="182">
        <v>26.329799999999999</v>
      </c>
      <c r="N18" s="182">
        <v>38.436100000000003</v>
      </c>
      <c r="O18" s="182">
        <v>12.5299</v>
      </c>
      <c r="P18" s="182">
        <v>14.045400000000001</v>
      </c>
      <c r="Q18" s="182">
        <v>11.4414</v>
      </c>
      <c r="R18" s="182">
        <v>15.983599999999999</v>
      </c>
      <c r="S18" s="120"/>
      <c r="T18" s="123"/>
      <c r="U18" s="124"/>
      <c r="V18" s="124"/>
      <c r="W18" s="124"/>
      <c r="X18" s="124"/>
      <c r="Y18" s="124"/>
      <c r="Z18" s="124"/>
      <c r="AA18" s="124"/>
      <c r="AB18" s="124"/>
      <c r="AC18" s="124"/>
      <c r="AD18" s="124"/>
      <c r="AE18" s="124"/>
      <c r="AF18" s="124"/>
      <c r="AG18" s="124"/>
      <c r="AH18" s="124"/>
    </row>
    <row r="19" spans="1:34" x14ac:dyDescent="0.3">
      <c r="A19" s="178" t="s">
        <v>477</v>
      </c>
      <c r="B19" s="178" t="s">
        <v>488</v>
      </c>
      <c r="C19" s="178">
        <v>119019</v>
      </c>
      <c r="D19" s="181">
        <v>44315</v>
      </c>
      <c r="E19" s="182">
        <v>221.10900000000001</v>
      </c>
      <c r="F19" s="182">
        <v>0.19980000000000001</v>
      </c>
      <c r="G19" s="182">
        <v>2.0525000000000002</v>
      </c>
      <c r="H19" s="182">
        <v>2.8054999999999999</v>
      </c>
      <c r="I19" s="182">
        <v>2.2843</v>
      </c>
      <c r="J19" s="182">
        <v>2.7791999999999999</v>
      </c>
      <c r="K19" s="182">
        <v>8.2365999999999993</v>
      </c>
      <c r="L19" s="182">
        <v>24.203900000000001</v>
      </c>
      <c r="M19" s="182">
        <v>31.080400000000001</v>
      </c>
      <c r="N19" s="182">
        <v>44.600700000000003</v>
      </c>
      <c r="O19" s="182">
        <v>12.7133</v>
      </c>
      <c r="P19" s="182">
        <v>14.6892</v>
      </c>
      <c r="Q19" s="182">
        <v>14.3657</v>
      </c>
      <c r="R19" s="182">
        <v>17.384499999999999</v>
      </c>
      <c r="S19" s="120"/>
      <c r="T19" s="123"/>
      <c r="U19" s="124"/>
      <c r="V19" s="124"/>
      <c r="W19" s="124"/>
      <c r="X19" s="124"/>
      <c r="Y19" s="124"/>
      <c r="Z19" s="124"/>
      <c r="AA19" s="124"/>
      <c r="AB19" s="124"/>
      <c r="AC19" s="124"/>
      <c r="AD19" s="124"/>
      <c r="AE19" s="124"/>
      <c r="AF19" s="124"/>
      <c r="AG19" s="124"/>
      <c r="AH19" s="124"/>
    </row>
    <row r="20" spans="1:34" x14ac:dyDescent="0.3">
      <c r="A20" s="178" t="s">
        <v>477</v>
      </c>
      <c r="B20" s="178" t="s">
        <v>489</v>
      </c>
      <c r="C20" s="178">
        <v>100081</v>
      </c>
      <c r="D20" s="181">
        <v>44315</v>
      </c>
      <c r="E20" s="182">
        <v>205.44200000000001</v>
      </c>
      <c r="F20" s="182">
        <v>0.19700000000000001</v>
      </c>
      <c r="G20" s="182">
        <v>2.0438999999999998</v>
      </c>
      <c r="H20" s="182">
        <v>2.7852000000000001</v>
      </c>
      <c r="I20" s="182">
        <v>2.2435</v>
      </c>
      <c r="J20" s="182">
        <v>2.6815000000000002</v>
      </c>
      <c r="K20" s="182">
        <v>7.9683000000000002</v>
      </c>
      <c r="L20" s="182">
        <v>23.580100000000002</v>
      </c>
      <c r="M20" s="182">
        <v>30.0883</v>
      </c>
      <c r="N20" s="182">
        <v>43.155200000000001</v>
      </c>
      <c r="O20" s="182">
        <v>11.5893</v>
      </c>
      <c r="P20" s="182">
        <v>13.4978</v>
      </c>
      <c r="Q20" s="182">
        <v>14.770899999999999</v>
      </c>
      <c r="R20" s="182">
        <v>16.231100000000001</v>
      </c>
      <c r="S20" s="120"/>
      <c r="T20" s="123"/>
      <c r="U20" s="124"/>
      <c r="V20" s="124"/>
      <c r="W20" s="124"/>
      <c r="X20" s="124"/>
      <c r="Y20" s="124"/>
      <c r="Z20" s="124"/>
      <c r="AA20" s="124"/>
      <c r="AB20" s="124"/>
      <c r="AC20" s="124"/>
      <c r="AD20" s="124"/>
      <c r="AE20" s="124"/>
      <c r="AF20" s="124"/>
      <c r="AG20" s="124"/>
      <c r="AH20" s="124"/>
    </row>
    <row r="21" spans="1:34" x14ac:dyDescent="0.3">
      <c r="A21" s="178" t="s">
        <v>477</v>
      </c>
      <c r="B21" s="178" t="s">
        <v>490</v>
      </c>
      <c r="C21" s="178">
        <v>118624</v>
      </c>
      <c r="D21" s="181">
        <v>44315</v>
      </c>
      <c r="E21" s="182">
        <v>34.67</v>
      </c>
      <c r="F21" s="182">
        <v>0.11550000000000001</v>
      </c>
      <c r="G21" s="182">
        <v>2.0907</v>
      </c>
      <c r="H21" s="182">
        <v>2.6042999999999998</v>
      </c>
      <c r="I21" s="182">
        <v>2.1509</v>
      </c>
      <c r="J21" s="182">
        <v>2.7259000000000002</v>
      </c>
      <c r="K21" s="182">
        <v>9.0251999999999999</v>
      </c>
      <c r="L21" s="182">
        <v>25.162500000000001</v>
      </c>
      <c r="M21" s="182">
        <v>30.534600000000001</v>
      </c>
      <c r="N21" s="182">
        <v>43.680100000000003</v>
      </c>
      <c r="O21" s="182">
        <v>11.601800000000001</v>
      </c>
      <c r="P21" s="182">
        <v>12.236700000000001</v>
      </c>
      <c r="Q21" s="182">
        <v>12.6615</v>
      </c>
      <c r="R21" s="182">
        <v>14.6853</v>
      </c>
      <c r="S21" s="120"/>
      <c r="T21" s="123"/>
      <c r="U21" s="124"/>
      <c r="V21" s="124"/>
      <c r="W21" s="124"/>
      <c r="X21" s="124"/>
      <c r="Y21" s="124"/>
      <c r="Z21" s="124"/>
      <c r="AA21" s="124"/>
      <c r="AB21" s="124"/>
      <c r="AC21" s="124"/>
      <c r="AD21" s="124"/>
      <c r="AE21" s="124"/>
      <c r="AF21" s="124"/>
      <c r="AG21" s="124"/>
      <c r="AH21" s="124"/>
    </row>
    <row r="22" spans="1:34" x14ac:dyDescent="0.3">
      <c r="A22" s="178" t="s">
        <v>477</v>
      </c>
      <c r="B22" s="178" t="s">
        <v>491</v>
      </c>
      <c r="C22" s="178">
        <v>112108</v>
      </c>
      <c r="D22" s="181">
        <v>44315</v>
      </c>
      <c r="E22" s="182">
        <v>32.47</v>
      </c>
      <c r="F22" s="182">
        <v>0.12330000000000001</v>
      </c>
      <c r="G22" s="182">
        <v>2.0748000000000002</v>
      </c>
      <c r="H22" s="182">
        <v>2.5908000000000002</v>
      </c>
      <c r="I22" s="182">
        <v>2.1069</v>
      </c>
      <c r="J22" s="182">
        <v>2.5583999999999998</v>
      </c>
      <c r="K22" s="182">
        <v>8.5589999999999993</v>
      </c>
      <c r="L22" s="182">
        <v>24.026</v>
      </c>
      <c r="M22" s="182">
        <v>28.798100000000002</v>
      </c>
      <c r="N22" s="182">
        <v>41.1126</v>
      </c>
      <c r="O22" s="182">
        <v>10.024100000000001</v>
      </c>
      <c r="P22" s="182">
        <v>11.039</v>
      </c>
      <c r="Q22" s="182">
        <v>10.568</v>
      </c>
      <c r="R22" s="182">
        <v>12.8338</v>
      </c>
      <c r="S22" s="120"/>
      <c r="T22" s="123"/>
      <c r="U22" s="124"/>
      <c r="V22" s="124"/>
      <c r="W22" s="124"/>
      <c r="X22" s="124"/>
      <c r="Y22" s="124"/>
      <c r="Z22" s="124"/>
      <c r="AA22" s="124"/>
      <c r="AB22" s="124"/>
      <c r="AC22" s="124"/>
      <c r="AD22" s="124"/>
      <c r="AE22" s="124"/>
      <c r="AF22" s="124"/>
      <c r="AG22" s="124"/>
      <c r="AH22" s="124"/>
    </row>
    <row r="23" spans="1:34" x14ac:dyDescent="0.3">
      <c r="A23" s="178" t="s">
        <v>477</v>
      </c>
      <c r="B23" s="178" t="s">
        <v>492</v>
      </c>
      <c r="C23" s="178">
        <v>143163</v>
      </c>
      <c r="D23" s="181">
        <v>44315</v>
      </c>
      <c r="E23" s="182">
        <v>13.0571</v>
      </c>
      <c r="F23" s="182">
        <v>0.4446</v>
      </c>
      <c r="G23" s="182">
        <v>2.4270999999999998</v>
      </c>
      <c r="H23" s="182">
        <v>2.7883</v>
      </c>
      <c r="I23" s="182">
        <v>2.8757999999999999</v>
      </c>
      <c r="J23" s="182">
        <v>3.5743</v>
      </c>
      <c r="K23" s="182">
        <v>7.5296000000000003</v>
      </c>
      <c r="L23" s="182">
        <v>19.135200000000001</v>
      </c>
      <c r="M23" s="182">
        <v>23.5029</v>
      </c>
      <c r="N23" s="182">
        <v>36.690600000000003</v>
      </c>
      <c r="O23" s="182"/>
      <c r="P23" s="182"/>
      <c r="Q23" s="182">
        <v>9.2988</v>
      </c>
      <c r="R23" s="182">
        <v>10.3535</v>
      </c>
      <c r="S23" s="120"/>
      <c r="T23" s="123"/>
      <c r="U23" s="124"/>
      <c r="V23" s="124"/>
      <c r="W23" s="124"/>
      <c r="X23" s="124"/>
      <c r="Y23" s="124"/>
      <c r="Z23" s="124"/>
      <c r="AA23" s="124"/>
      <c r="AB23" s="124"/>
      <c r="AC23" s="124"/>
      <c r="AD23" s="124"/>
      <c r="AE23" s="124"/>
      <c r="AF23" s="124"/>
      <c r="AG23" s="124"/>
      <c r="AH23" s="124"/>
    </row>
    <row r="24" spans="1:34" x14ac:dyDescent="0.3">
      <c r="A24" s="178" t="s">
        <v>477</v>
      </c>
      <c r="B24" s="178" t="s">
        <v>493</v>
      </c>
      <c r="C24" s="178">
        <v>143162</v>
      </c>
      <c r="D24" s="181">
        <v>44315</v>
      </c>
      <c r="E24" s="182">
        <v>12.3964</v>
      </c>
      <c r="F24" s="182">
        <v>0.43909999999999999</v>
      </c>
      <c r="G24" s="182">
        <v>2.4106999999999998</v>
      </c>
      <c r="H24" s="182">
        <v>2.7502</v>
      </c>
      <c r="I24" s="182">
        <v>2.8005</v>
      </c>
      <c r="J24" s="182">
        <v>3.3912</v>
      </c>
      <c r="K24" s="182">
        <v>7.0324999999999998</v>
      </c>
      <c r="L24" s="182">
        <v>18.027200000000001</v>
      </c>
      <c r="M24" s="182">
        <v>21.7637</v>
      </c>
      <c r="N24" s="182">
        <v>34.164499999999997</v>
      </c>
      <c r="O24" s="182"/>
      <c r="P24" s="182"/>
      <c r="Q24" s="182">
        <v>7.4233000000000002</v>
      </c>
      <c r="R24" s="182">
        <v>8.4036000000000008</v>
      </c>
      <c r="S24" s="120"/>
      <c r="T24" s="123"/>
      <c r="U24" s="124"/>
      <c r="V24" s="124"/>
      <c r="W24" s="124"/>
      <c r="X24" s="124"/>
      <c r="Y24" s="124"/>
      <c r="Z24" s="124"/>
      <c r="AA24" s="124"/>
      <c r="AB24" s="124"/>
      <c r="AC24" s="124"/>
      <c r="AD24" s="124"/>
      <c r="AE24" s="124"/>
      <c r="AF24" s="124"/>
      <c r="AG24" s="124"/>
      <c r="AH24" s="124"/>
    </row>
    <row r="25" spans="1:34" x14ac:dyDescent="0.3">
      <c r="A25" s="178" t="s">
        <v>477</v>
      </c>
      <c r="B25" s="178" t="s">
        <v>494</v>
      </c>
      <c r="C25" s="178">
        <v>100550</v>
      </c>
      <c r="D25" s="181">
        <v>44315</v>
      </c>
      <c r="E25" s="182">
        <v>154.03149999999999</v>
      </c>
      <c r="F25" s="182">
        <v>6.5699999999999995E-2</v>
      </c>
      <c r="G25" s="182">
        <v>1.6984999999999999</v>
      </c>
      <c r="H25" s="182">
        <v>2.6798999999999999</v>
      </c>
      <c r="I25" s="182">
        <v>2.2822</v>
      </c>
      <c r="J25" s="182">
        <v>2.1038000000000001</v>
      </c>
      <c r="K25" s="182">
        <v>8.1600999999999999</v>
      </c>
      <c r="L25" s="182">
        <v>26.346399999999999</v>
      </c>
      <c r="M25" s="182">
        <v>32.75</v>
      </c>
      <c r="N25" s="182">
        <v>47.8187</v>
      </c>
      <c r="O25" s="182">
        <v>10.057600000000001</v>
      </c>
      <c r="P25" s="182">
        <v>10.835100000000001</v>
      </c>
      <c r="Q25" s="182">
        <v>13.630699999999999</v>
      </c>
      <c r="R25" s="182">
        <v>12.950100000000001</v>
      </c>
      <c r="S25" s="120"/>
      <c r="T25" s="123"/>
      <c r="U25" s="124"/>
      <c r="V25" s="124"/>
      <c r="W25" s="124"/>
      <c r="X25" s="124"/>
      <c r="Y25" s="124"/>
      <c r="Z25" s="124"/>
      <c r="AA25" s="124"/>
      <c r="AB25" s="124"/>
      <c r="AC25" s="124"/>
      <c r="AD25" s="124"/>
      <c r="AE25" s="124"/>
      <c r="AF25" s="124"/>
      <c r="AG25" s="124"/>
      <c r="AH25" s="124"/>
    </row>
    <row r="26" spans="1:34" x14ac:dyDescent="0.3">
      <c r="A26" s="178" t="s">
        <v>477</v>
      </c>
      <c r="B26" s="178" t="s">
        <v>495</v>
      </c>
      <c r="C26" s="178">
        <v>118546</v>
      </c>
      <c r="D26" s="181">
        <v>44315</v>
      </c>
      <c r="E26" s="182">
        <v>168.45699999999999</v>
      </c>
      <c r="F26" s="182">
        <v>6.8400000000000002E-2</v>
      </c>
      <c r="G26" s="182">
        <v>1.7069000000000001</v>
      </c>
      <c r="H26" s="182">
        <v>2.6996000000000002</v>
      </c>
      <c r="I26" s="182">
        <v>2.3216000000000001</v>
      </c>
      <c r="J26" s="182">
        <v>2.1996000000000002</v>
      </c>
      <c r="K26" s="182">
        <v>8.4292999999999996</v>
      </c>
      <c r="L26" s="182">
        <v>26.98</v>
      </c>
      <c r="M26" s="182">
        <v>33.751399999999997</v>
      </c>
      <c r="N26" s="182">
        <v>49.306199999999997</v>
      </c>
      <c r="O26" s="182">
        <v>11.2408</v>
      </c>
      <c r="P26" s="182">
        <v>12.2179</v>
      </c>
      <c r="Q26" s="182">
        <v>14.346299999999999</v>
      </c>
      <c r="R26" s="182">
        <v>14.108599999999999</v>
      </c>
      <c r="S26" s="120"/>
      <c r="T26" s="123"/>
      <c r="U26" s="124"/>
      <c r="V26" s="124"/>
      <c r="W26" s="124"/>
      <c r="X26" s="124"/>
      <c r="Y26" s="124"/>
      <c r="Z26" s="124"/>
      <c r="AA26" s="124"/>
      <c r="AB26" s="124"/>
      <c r="AC26" s="124"/>
      <c r="AD26" s="124"/>
      <c r="AE26" s="124"/>
      <c r="AF26" s="124"/>
      <c r="AG26" s="124"/>
      <c r="AH26" s="124"/>
    </row>
    <row r="27" spans="1:34" x14ac:dyDescent="0.3">
      <c r="A27" s="178" t="s">
        <v>477</v>
      </c>
      <c r="B27" s="178" t="s">
        <v>496</v>
      </c>
      <c r="C27" s="178">
        <v>102948</v>
      </c>
      <c r="D27" s="181">
        <v>44315</v>
      </c>
      <c r="E27" s="182">
        <v>68.27</v>
      </c>
      <c r="F27" s="182">
        <v>0.12909999999999999</v>
      </c>
      <c r="G27" s="182">
        <v>1.9807999999999999</v>
      </c>
      <c r="H27" s="182">
        <v>2.9138999999999999</v>
      </c>
      <c r="I27" s="182">
        <v>2.4782999999999999</v>
      </c>
      <c r="J27" s="182">
        <v>2.5830000000000002</v>
      </c>
      <c r="K27" s="182">
        <v>9.3719999999999999</v>
      </c>
      <c r="L27" s="182">
        <v>27.6099</v>
      </c>
      <c r="M27" s="182">
        <v>32.661000000000001</v>
      </c>
      <c r="N27" s="182">
        <v>47.997999999999998</v>
      </c>
      <c r="O27" s="182">
        <v>8.7771000000000008</v>
      </c>
      <c r="P27" s="182">
        <v>11.7897</v>
      </c>
      <c r="Q27" s="182">
        <v>12.6936</v>
      </c>
      <c r="R27" s="182">
        <v>12.3375</v>
      </c>
      <c r="S27" s="120"/>
      <c r="T27" s="123"/>
      <c r="U27" s="124"/>
      <c r="V27" s="124"/>
      <c r="W27" s="124"/>
      <c r="X27" s="124"/>
      <c r="Y27" s="124"/>
      <c r="Z27" s="124"/>
      <c r="AA27" s="124"/>
      <c r="AB27" s="124"/>
      <c r="AC27" s="124"/>
      <c r="AD27" s="124"/>
      <c r="AE27" s="124"/>
      <c r="AF27" s="124"/>
      <c r="AG27" s="124"/>
      <c r="AH27" s="124"/>
    </row>
    <row r="28" spans="1:34" x14ac:dyDescent="0.3">
      <c r="A28" s="178" t="s">
        <v>477</v>
      </c>
      <c r="B28" s="178" t="s">
        <v>1851</v>
      </c>
      <c r="C28" s="178"/>
      <c r="D28" s="181">
        <v>44315</v>
      </c>
      <c r="E28" s="182">
        <v>68.27</v>
      </c>
      <c r="F28" s="182">
        <v>0.12909999999999999</v>
      </c>
      <c r="G28" s="182">
        <v>1.9807999999999999</v>
      </c>
      <c r="H28" s="182">
        <v>2.9138999999999999</v>
      </c>
      <c r="I28" s="182">
        <v>2.4782999999999999</v>
      </c>
      <c r="J28" s="182">
        <v>2.5830000000000002</v>
      </c>
      <c r="K28" s="182">
        <v>9.3719999999999999</v>
      </c>
      <c r="L28" s="182">
        <v>27.6099</v>
      </c>
      <c r="M28" s="182">
        <v>32.661000000000001</v>
      </c>
      <c r="N28" s="182">
        <v>47.997999999999998</v>
      </c>
      <c r="O28" s="182">
        <v>9.3233999999999995</v>
      </c>
      <c r="P28" s="182">
        <v>12.5748</v>
      </c>
      <c r="Q28" s="182">
        <v>15.502000000000001</v>
      </c>
      <c r="R28" s="182">
        <v>12.3375</v>
      </c>
      <c r="S28" s="120"/>
      <c r="T28" s="123"/>
      <c r="U28" s="124"/>
      <c r="V28" s="124"/>
      <c r="W28" s="124"/>
      <c r="X28" s="124"/>
      <c r="Y28" s="124"/>
      <c r="Z28" s="124"/>
      <c r="AA28" s="124"/>
      <c r="AB28" s="124"/>
      <c r="AC28" s="124"/>
      <c r="AD28" s="124"/>
      <c r="AE28" s="124"/>
      <c r="AF28" s="124"/>
      <c r="AG28" s="124"/>
      <c r="AH28" s="124"/>
    </row>
    <row r="29" spans="1:34" x14ac:dyDescent="0.3">
      <c r="A29" s="178" t="s">
        <v>477</v>
      </c>
      <c r="B29" s="178" t="s">
        <v>1852</v>
      </c>
      <c r="C29" s="178">
        <v>119062</v>
      </c>
      <c r="D29" s="181">
        <v>44315</v>
      </c>
      <c r="E29" s="182">
        <v>72.025999999999996</v>
      </c>
      <c r="F29" s="182">
        <v>0.13070000000000001</v>
      </c>
      <c r="G29" s="182">
        <v>1.9852000000000001</v>
      </c>
      <c r="H29" s="182">
        <v>2.9266000000000001</v>
      </c>
      <c r="I29" s="182">
        <v>2.5032999999999999</v>
      </c>
      <c r="J29" s="182">
        <v>2.6421000000000001</v>
      </c>
      <c r="K29" s="182">
        <v>9.5419</v>
      </c>
      <c r="L29" s="182">
        <v>28.000699999999998</v>
      </c>
      <c r="M29" s="182">
        <v>33.275399999999998</v>
      </c>
      <c r="N29" s="182">
        <v>48.924799999999998</v>
      </c>
      <c r="O29" s="182">
        <v>9.5817999999999994</v>
      </c>
      <c r="P29" s="182">
        <v>12.5656</v>
      </c>
      <c r="Q29" s="182">
        <v>11.7143</v>
      </c>
      <c r="R29" s="182">
        <v>13.0364</v>
      </c>
      <c r="S29" s="120"/>
      <c r="T29" s="123"/>
      <c r="U29" s="124"/>
      <c r="V29" s="124"/>
      <c r="W29" s="124"/>
      <c r="X29" s="124"/>
      <c r="Y29" s="124"/>
      <c r="Z29" s="124"/>
      <c r="AA29" s="124"/>
      <c r="AB29" s="124"/>
      <c r="AC29" s="124"/>
      <c r="AD29" s="124"/>
      <c r="AE29" s="124"/>
      <c r="AF29" s="124"/>
      <c r="AG29" s="124"/>
      <c r="AH29" s="124"/>
    </row>
    <row r="30" spans="1:34" x14ac:dyDescent="0.3">
      <c r="A30" s="178" t="s">
        <v>477</v>
      </c>
      <c r="B30" s="178" t="s">
        <v>497</v>
      </c>
      <c r="C30" s="178"/>
      <c r="D30" s="181">
        <v>44315</v>
      </c>
      <c r="E30" s="182">
        <v>72.025999999999996</v>
      </c>
      <c r="F30" s="182">
        <v>0.13070000000000001</v>
      </c>
      <c r="G30" s="182">
        <v>1.9852000000000001</v>
      </c>
      <c r="H30" s="182">
        <v>2.9266000000000001</v>
      </c>
      <c r="I30" s="182">
        <v>2.5032999999999999</v>
      </c>
      <c r="J30" s="182">
        <v>2.6421000000000001</v>
      </c>
      <c r="K30" s="182">
        <v>9.5419</v>
      </c>
      <c r="L30" s="182">
        <v>28.000699999999998</v>
      </c>
      <c r="M30" s="182">
        <v>33.275399999999998</v>
      </c>
      <c r="N30" s="182">
        <v>48.924799999999998</v>
      </c>
      <c r="O30" s="182">
        <v>10.1609</v>
      </c>
      <c r="P30" s="182">
        <v>13.599</v>
      </c>
      <c r="Q30" s="182">
        <v>15.2689</v>
      </c>
      <c r="R30" s="182">
        <v>13.0364</v>
      </c>
      <c r="S30" s="120"/>
      <c r="T30" s="123"/>
      <c r="U30" s="124"/>
      <c r="V30" s="124"/>
      <c r="W30" s="124"/>
      <c r="X30" s="124"/>
      <c r="Y30" s="124"/>
      <c r="Z30" s="124"/>
      <c r="AA30" s="124"/>
      <c r="AB30" s="124"/>
      <c r="AC30" s="124"/>
      <c r="AD30" s="124"/>
      <c r="AE30" s="124"/>
      <c r="AF30" s="124"/>
      <c r="AG30" s="124"/>
      <c r="AH30" s="124"/>
    </row>
    <row r="31" spans="1:34" x14ac:dyDescent="0.3">
      <c r="A31" s="178" t="s">
        <v>477</v>
      </c>
      <c r="B31" s="178" t="s">
        <v>498</v>
      </c>
      <c r="C31" s="178">
        <v>145228</v>
      </c>
      <c r="D31" s="181">
        <v>44315</v>
      </c>
      <c r="E31" s="182">
        <v>14.355399999999999</v>
      </c>
      <c r="F31" s="182">
        <v>7.0000000000000001E-3</v>
      </c>
      <c r="G31" s="182">
        <v>2.04</v>
      </c>
      <c r="H31" s="182">
        <v>2.5752000000000002</v>
      </c>
      <c r="I31" s="182">
        <v>2.0524</v>
      </c>
      <c r="J31" s="182">
        <v>2.0386000000000002</v>
      </c>
      <c r="K31" s="182">
        <v>6.6356999999999999</v>
      </c>
      <c r="L31" s="182">
        <v>19.716100000000001</v>
      </c>
      <c r="M31" s="182">
        <v>25.871600000000001</v>
      </c>
      <c r="N31" s="182">
        <v>39.838500000000003</v>
      </c>
      <c r="O31" s="182"/>
      <c r="P31" s="182"/>
      <c r="Q31" s="182">
        <v>15.423500000000001</v>
      </c>
      <c r="R31" s="182">
        <v>14.2592</v>
      </c>
      <c r="S31" s="120" t="s">
        <v>2021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78" t="s">
        <v>477</v>
      </c>
      <c r="B32" s="178" t="s">
        <v>499</v>
      </c>
      <c r="C32" s="178">
        <v>145227</v>
      </c>
      <c r="D32" s="181">
        <v>44315</v>
      </c>
      <c r="E32" s="182">
        <v>13.8523</v>
      </c>
      <c r="F32" s="182">
        <v>2.8999999999999998E-3</v>
      </c>
      <c r="G32" s="182">
        <v>2.0276999999999998</v>
      </c>
      <c r="H32" s="182">
        <v>2.5466000000000002</v>
      </c>
      <c r="I32" s="182">
        <v>1.9945999999999999</v>
      </c>
      <c r="J32" s="182">
        <v>1.8978999999999999</v>
      </c>
      <c r="K32" s="182">
        <v>6.2447999999999997</v>
      </c>
      <c r="L32" s="182">
        <v>18.831399999999999</v>
      </c>
      <c r="M32" s="182">
        <v>24.480399999999999</v>
      </c>
      <c r="N32" s="182">
        <v>37.7913</v>
      </c>
      <c r="O32" s="182"/>
      <c r="P32" s="182"/>
      <c r="Q32" s="182">
        <v>13.801299999999999</v>
      </c>
      <c r="R32" s="182">
        <v>12.6143</v>
      </c>
      <c r="S32" s="120" t="s">
        <v>2021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78" t="s">
        <v>477</v>
      </c>
      <c r="B33" s="178" t="s">
        <v>500</v>
      </c>
      <c r="C33" s="178">
        <v>100356</v>
      </c>
      <c r="D33" s="181">
        <v>44315</v>
      </c>
      <c r="E33" s="182">
        <v>173.38</v>
      </c>
      <c r="F33" s="182">
        <v>0.23119999999999999</v>
      </c>
      <c r="G33" s="182">
        <v>2.3675999999999999</v>
      </c>
      <c r="H33" s="182">
        <v>2.8961000000000001</v>
      </c>
      <c r="I33" s="182">
        <v>2.2770000000000001</v>
      </c>
      <c r="J33" s="182">
        <v>3.1349</v>
      </c>
      <c r="K33" s="182">
        <v>13.364699999999999</v>
      </c>
      <c r="L33" s="182">
        <v>38.074399999999997</v>
      </c>
      <c r="M33" s="182">
        <v>36.875300000000003</v>
      </c>
      <c r="N33" s="182">
        <v>51.874600000000001</v>
      </c>
      <c r="O33" s="182">
        <v>10.6656</v>
      </c>
      <c r="P33" s="182">
        <v>13.543699999999999</v>
      </c>
      <c r="Q33" s="182">
        <v>14.189</v>
      </c>
      <c r="R33" s="182">
        <v>13.3833</v>
      </c>
      <c r="S33" s="120"/>
      <c r="T33" s="123"/>
      <c r="U33" s="124"/>
      <c r="V33" s="124"/>
      <c r="W33" s="124"/>
      <c r="X33" s="124"/>
      <c r="Y33" s="124"/>
      <c r="Z33" s="124"/>
      <c r="AA33" s="124"/>
      <c r="AB33" s="124"/>
      <c r="AC33" s="124"/>
      <c r="AD33" s="124"/>
      <c r="AE33" s="124"/>
      <c r="AF33" s="124"/>
      <c r="AG33" s="124"/>
      <c r="AH33" s="124"/>
    </row>
    <row r="34" spans="1:34" x14ac:dyDescent="0.3">
      <c r="A34" s="178" t="s">
        <v>477</v>
      </c>
      <c r="B34" s="178" t="s">
        <v>501</v>
      </c>
      <c r="C34" s="178">
        <v>120251</v>
      </c>
      <c r="D34" s="181">
        <v>44315</v>
      </c>
      <c r="E34" s="182">
        <v>187.83</v>
      </c>
      <c r="F34" s="182">
        <v>0.22950000000000001</v>
      </c>
      <c r="G34" s="182">
        <v>2.3708</v>
      </c>
      <c r="H34" s="182">
        <v>2.9036</v>
      </c>
      <c r="I34" s="182">
        <v>2.2928000000000002</v>
      </c>
      <c r="J34" s="182">
        <v>3.1749999999999998</v>
      </c>
      <c r="K34" s="182">
        <v>13.4924</v>
      </c>
      <c r="L34" s="182">
        <v>38.395200000000003</v>
      </c>
      <c r="M34" s="182">
        <v>37.383000000000003</v>
      </c>
      <c r="N34" s="182">
        <v>52.645299999999999</v>
      </c>
      <c r="O34" s="182">
        <v>11.428699999999999</v>
      </c>
      <c r="P34" s="182">
        <v>14.643599999999999</v>
      </c>
      <c r="Q34" s="182">
        <v>15.5968</v>
      </c>
      <c r="R34" s="182">
        <v>13.9693</v>
      </c>
      <c r="S34" s="120"/>
      <c r="T34" s="123"/>
      <c r="U34" s="124"/>
      <c r="V34" s="124"/>
      <c r="W34" s="124"/>
      <c r="X34" s="124"/>
      <c r="Y34" s="124"/>
      <c r="Z34" s="124"/>
      <c r="AA34" s="124"/>
      <c r="AB34" s="124"/>
      <c r="AC34" s="124"/>
      <c r="AD34" s="124"/>
      <c r="AE34" s="124"/>
      <c r="AF34" s="124"/>
      <c r="AG34" s="124"/>
      <c r="AH34" s="124"/>
    </row>
    <row r="35" spans="1:34" x14ac:dyDescent="0.3">
      <c r="A35" s="178" t="s">
        <v>477</v>
      </c>
      <c r="B35" s="178" t="s">
        <v>502</v>
      </c>
      <c r="C35" s="178">
        <v>139969</v>
      </c>
      <c r="D35" s="181">
        <v>44315</v>
      </c>
      <c r="E35" s="182">
        <v>13.953099999999999</v>
      </c>
      <c r="F35" s="182">
        <v>7.7499999999999999E-2</v>
      </c>
      <c r="G35" s="182">
        <v>1.5679000000000001</v>
      </c>
      <c r="H35" s="182">
        <v>2.6227</v>
      </c>
      <c r="I35" s="182">
        <v>2.2258</v>
      </c>
      <c r="J35" s="182">
        <v>2.8700999999999999</v>
      </c>
      <c r="K35" s="182">
        <v>6.72</v>
      </c>
      <c r="L35" s="182">
        <v>16.690100000000001</v>
      </c>
      <c r="M35" s="182">
        <v>22.161999999999999</v>
      </c>
      <c r="N35" s="182">
        <v>34.6006</v>
      </c>
      <c r="O35" s="182">
        <v>4.383</v>
      </c>
      <c r="P35" s="182"/>
      <c r="Q35" s="182">
        <v>7.6569000000000003</v>
      </c>
      <c r="R35" s="182">
        <v>10.3888</v>
      </c>
      <c r="S35" s="120"/>
      <c r="T35" s="123"/>
      <c r="U35" s="124"/>
      <c r="V35" s="124"/>
      <c r="W35" s="124"/>
      <c r="X35" s="124"/>
      <c r="Y35" s="124"/>
      <c r="Z35" s="124"/>
      <c r="AA35" s="124"/>
      <c r="AB35" s="124"/>
      <c r="AC35" s="124"/>
      <c r="AD35" s="124"/>
      <c r="AE35" s="124"/>
      <c r="AF35" s="124"/>
      <c r="AG35" s="124"/>
      <c r="AH35" s="124"/>
    </row>
    <row r="36" spans="1:34" x14ac:dyDescent="0.3">
      <c r="A36" s="178" t="s">
        <v>477</v>
      </c>
      <c r="B36" s="178" t="s">
        <v>503</v>
      </c>
      <c r="C36" s="178">
        <v>139971</v>
      </c>
      <c r="D36" s="181">
        <v>44315</v>
      </c>
      <c r="E36" s="182">
        <v>14.911300000000001</v>
      </c>
      <c r="F36" s="182">
        <v>8.0500000000000002E-2</v>
      </c>
      <c r="G36" s="182">
        <v>1.5755999999999999</v>
      </c>
      <c r="H36" s="182">
        <v>2.6404999999999998</v>
      </c>
      <c r="I36" s="182">
        <v>2.2631999999999999</v>
      </c>
      <c r="J36" s="182">
        <v>2.9097</v>
      </c>
      <c r="K36" s="182">
        <v>6.9032999999999998</v>
      </c>
      <c r="L36" s="182">
        <v>17.137</v>
      </c>
      <c r="M36" s="182">
        <v>22.899699999999999</v>
      </c>
      <c r="N36" s="182">
        <v>35.630000000000003</v>
      </c>
      <c r="O36" s="182">
        <v>5.6803999999999997</v>
      </c>
      <c r="P36" s="182"/>
      <c r="Q36" s="182">
        <v>9.2522000000000002</v>
      </c>
      <c r="R36" s="182">
        <v>11.4207</v>
      </c>
      <c r="S36" s="120"/>
      <c r="T36" s="123"/>
      <c r="U36" s="124"/>
      <c r="V36" s="124"/>
      <c r="W36" s="124"/>
      <c r="X36" s="124"/>
      <c r="Y36" s="124"/>
      <c r="Z36" s="124"/>
      <c r="AA36" s="124"/>
      <c r="AB36" s="124"/>
      <c r="AC36" s="124"/>
      <c r="AD36" s="124"/>
      <c r="AE36" s="124"/>
      <c r="AF36" s="124"/>
      <c r="AG36" s="124"/>
      <c r="AH36" s="124"/>
    </row>
    <row r="37" spans="1:34" x14ac:dyDescent="0.3">
      <c r="A37" s="178" t="s">
        <v>477</v>
      </c>
      <c r="B37" s="178" t="s">
        <v>504</v>
      </c>
      <c r="C37" s="178">
        <v>140382</v>
      </c>
      <c r="D37" s="181">
        <v>44315</v>
      </c>
      <c r="E37" s="182">
        <v>15.46</v>
      </c>
      <c r="F37" s="182">
        <v>-0.12920000000000001</v>
      </c>
      <c r="G37" s="182">
        <v>2.0461999999999998</v>
      </c>
      <c r="H37" s="182">
        <v>2.5878999999999999</v>
      </c>
      <c r="I37" s="182">
        <v>2.1810999999999998</v>
      </c>
      <c r="J37" s="182">
        <v>3.7584</v>
      </c>
      <c r="K37" s="182">
        <v>9.2579999999999991</v>
      </c>
      <c r="L37" s="182">
        <v>24.1767</v>
      </c>
      <c r="M37" s="182">
        <v>35.7331</v>
      </c>
      <c r="N37" s="182">
        <v>48.796900000000001</v>
      </c>
      <c r="O37" s="182">
        <v>8.9009</v>
      </c>
      <c r="P37" s="182"/>
      <c r="Q37" s="182">
        <v>10.5814</v>
      </c>
      <c r="R37" s="182">
        <v>13.4735</v>
      </c>
      <c r="S37" s="120"/>
      <c r="T37" s="123"/>
      <c r="U37" s="124"/>
      <c r="V37" s="124"/>
      <c r="W37" s="124"/>
      <c r="X37" s="124"/>
      <c r="Y37" s="124"/>
      <c r="Z37" s="124"/>
      <c r="AA37" s="124"/>
      <c r="AB37" s="124"/>
      <c r="AC37" s="124"/>
      <c r="AD37" s="124"/>
      <c r="AE37" s="124"/>
      <c r="AF37" s="124"/>
      <c r="AG37" s="124"/>
      <c r="AH37" s="124"/>
    </row>
    <row r="38" spans="1:34" x14ac:dyDescent="0.3">
      <c r="A38" s="178" t="s">
        <v>477</v>
      </c>
      <c r="B38" s="178" t="s">
        <v>505</v>
      </c>
      <c r="C38" s="178">
        <v>140381</v>
      </c>
      <c r="D38" s="181">
        <v>44315</v>
      </c>
      <c r="E38" s="182">
        <v>14.45</v>
      </c>
      <c r="F38" s="182">
        <v>-0.13819999999999999</v>
      </c>
      <c r="G38" s="182">
        <v>1.976</v>
      </c>
      <c r="H38" s="182">
        <v>2.5550000000000002</v>
      </c>
      <c r="I38" s="182">
        <v>2.1200999999999999</v>
      </c>
      <c r="J38" s="182">
        <v>3.5842000000000001</v>
      </c>
      <c r="K38" s="182">
        <v>8.9743999999999993</v>
      </c>
      <c r="L38" s="182">
        <v>23.398800000000001</v>
      </c>
      <c r="M38" s="182">
        <v>34.418599999999998</v>
      </c>
      <c r="N38" s="182">
        <v>46.999000000000002</v>
      </c>
      <c r="O38" s="182">
        <v>7.4246999999999996</v>
      </c>
      <c r="P38" s="182"/>
      <c r="Q38" s="182">
        <v>8.8699999999999992</v>
      </c>
      <c r="R38" s="182">
        <v>11.9765</v>
      </c>
      <c r="S38" s="120"/>
      <c r="T38" s="123"/>
      <c r="U38" s="124"/>
      <c r="V38" s="124"/>
      <c r="W38" s="124"/>
      <c r="X38" s="124"/>
      <c r="Y38" s="124"/>
      <c r="Z38" s="124"/>
      <c r="AA38" s="124"/>
      <c r="AB38" s="124"/>
      <c r="AC38" s="124"/>
      <c r="AD38" s="124"/>
      <c r="AE38" s="124"/>
      <c r="AF38" s="124"/>
      <c r="AG38" s="124"/>
      <c r="AH38" s="124"/>
    </row>
    <row r="39" spans="1:34" x14ac:dyDescent="0.3">
      <c r="A39" s="178" t="s">
        <v>477</v>
      </c>
      <c r="B39" s="178" t="s">
        <v>506</v>
      </c>
      <c r="C39" s="178">
        <v>145599</v>
      </c>
      <c r="D39" s="181">
        <v>44315</v>
      </c>
      <c r="E39" s="182">
        <v>13.6869</v>
      </c>
      <c r="F39" s="182">
        <v>-5.5500000000000001E-2</v>
      </c>
      <c r="G39" s="182">
        <v>2.1837</v>
      </c>
      <c r="H39" s="182">
        <v>2.5044</v>
      </c>
      <c r="I39" s="182">
        <v>1.41</v>
      </c>
      <c r="J39" s="182">
        <v>1.4731000000000001</v>
      </c>
      <c r="K39" s="182">
        <v>9.2444000000000006</v>
      </c>
      <c r="L39" s="182">
        <v>21.0684</v>
      </c>
      <c r="M39" s="182">
        <v>29.592400000000001</v>
      </c>
      <c r="N39" s="182">
        <v>42.4724</v>
      </c>
      <c r="O39" s="182"/>
      <c r="P39" s="182"/>
      <c r="Q39" s="182">
        <v>14.1083</v>
      </c>
      <c r="R39" s="182">
        <v>13.1373</v>
      </c>
      <c r="S39" s="120"/>
      <c r="T39" s="123"/>
      <c r="U39" s="124"/>
      <c r="V39" s="124"/>
      <c r="W39" s="124"/>
      <c r="X39" s="124"/>
      <c r="Y39" s="124"/>
      <c r="Z39" s="124"/>
      <c r="AA39" s="124"/>
      <c r="AB39" s="124"/>
      <c r="AC39" s="124"/>
      <c r="AD39" s="124"/>
      <c r="AE39" s="124"/>
      <c r="AF39" s="124"/>
      <c r="AG39" s="124"/>
      <c r="AH39" s="124"/>
    </row>
    <row r="40" spans="1:34" x14ac:dyDescent="0.3">
      <c r="A40" s="178" t="s">
        <v>477</v>
      </c>
      <c r="B40" s="178" t="s">
        <v>507</v>
      </c>
      <c r="C40" s="178">
        <v>145605</v>
      </c>
      <c r="D40" s="181">
        <v>44315</v>
      </c>
      <c r="E40" s="182">
        <v>13.040699999999999</v>
      </c>
      <c r="F40" s="182">
        <v>-6.13E-2</v>
      </c>
      <c r="G40" s="182">
        <v>2.1661999999999999</v>
      </c>
      <c r="H40" s="182">
        <v>2.4664000000000001</v>
      </c>
      <c r="I40" s="182">
        <v>1.3310999999999999</v>
      </c>
      <c r="J40" s="182">
        <v>1.2854000000000001</v>
      </c>
      <c r="K40" s="182">
        <v>8.7096</v>
      </c>
      <c r="L40" s="182">
        <v>19.868200000000002</v>
      </c>
      <c r="M40" s="182">
        <v>27.668500000000002</v>
      </c>
      <c r="N40" s="182">
        <v>39.660899999999998</v>
      </c>
      <c r="O40" s="182"/>
      <c r="P40" s="182"/>
      <c r="Q40" s="182">
        <v>11.8111</v>
      </c>
      <c r="R40" s="182">
        <v>10.8667</v>
      </c>
      <c r="S40" s="120"/>
      <c r="T40" s="123"/>
      <c r="U40" s="124"/>
      <c r="V40" s="124"/>
      <c r="W40" s="124"/>
      <c r="X40" s="124"/>
      <c r="Y40" s="124"/>
      <c r="Z40" s="124"/>
      <c r="AA40" s="124"/>
      <c r="AB40" s="124"/>
      <c r="AC40" s="124"/>
      <c r="AD40" s="124"/>
      <c r="AE40" s="124"/>
      <c r="AF40" s="124"/>
      <c r="AG40" s="124"/>
      <c r="AH40" s="124"/>
    </row>
    <row r="41" spans="1:34" x14ac:dyDescent="0.3">
      <c r="A41" s="178" t="s">
        <v>477</v>
      </c>
      <c r="B41" s="178" t="s">
        <v>508</v>
      </c>
      <c r="C41" s="178">
        <v>143537</v>
      </c>
      <c r="D41" s="181">
        <v>44315</v>
      </c>
      <c r="E41" s="182">
        <v>13.267799999999999</v>
      </c>
      <c r="F41" s="182">
        <v>5.1999999999999998E-2</v>
      </c>
      <c r="G41" s="182">
        <v>1.6807000000000001</v>
      </c>
      <c r="H41" s="182">
        <v>2.0969000000000002</v>
      </c>
      <c r="I41" s="182">
        <v>1.9596</v>
      </c>
      <c r="J41" s="182">
        <v>2.1236000000000002</v>
      </c>
      <c r="K41" s="182">
        <v>5.4297000000000004</v>
      </c>
      <c r="L41" s="182">
        <v>17.5442</v>
      </c>
      <c r="M41" s="182">
        <v>23.679099999999998</v>
      </c>
      <c r="N41" s="182">
        <v>36.014400000000002</v>
      </c>
      <c r="O41" s="182"/>
      <c r="P41" s="182"/>
      <c r="Q41" s="182">
        <v>10.4963</v>
      </c>
      <c r="R41" s="182">
        <v>11.9504</v>
      </c>
      <c r="S41" s="120"/>
      <c r="T41" s="123"/>
      <c r="U41" s="124"/>
      <c r="V41" s="124"/>
      <c r="W41" s="124"/>
      <c r="X41" s="124"/>
      <c r="Y41" s="124"/>
      <c r="Z41" s="124"/>
      <c r="AA41" s="124"/>
      <c r="AB41" s="124"/>
      <c r="AC41" s="124"/>
      <c r="AD41" s="124"/>
      <c r="AE41" s="124"/>
      <c r="AF41" s="124"/>
      <c r="AG41" s="124"/>
      <c r="AH41" s="124"/>
    </row>
    <row r="42" spans="1:34" x14ac:dyDescent="0.3">
      <c r="A42" s="178" t="s">
        <v>477</v>
      </c>
      <c r="B42" s="178" t="s">
        <v>509</v>
      </c>
      <c r="C42" s="178">
        <v>143536</v>
      </c>
      <c r="D42" s="181">
        <v>44315</v>
      </c>
      <c r="E42" s="182">
        <v>12.710100000000001</v>
      </c>
      <c r="F42" s="182">
        <v>4.7199999999999999E-2</v>
      </c>
      <c r="G42" s="182">
        <v>1.6661999999999999</v>
      </c>
      <c r="H42" s="182">
        <v>2.0629</v>
      </c>
      <c r="I42" s="182">
        <v>1.8887</v>
      </c>
      <c r="J42" s="182">
        <v>1.9557</v>
      </c>
      <c r="K42" s="182">
        <v>4.9813999999999998</v>
      </c>
      <c r="L42" s="182">
        <v>16.553999999999998</v>
      </c>
      <c r="M42" s="182">
        <v>22.1432</v>
      </c>
      <c r="N42" s="182">
        <v>33.824300000000001</v>
      </c>
      <c r="O42" s="182"/>
      <c r="P42" s="182"/>
      <c r="Q42" s="182">
        <v>8.8338999999999999</v>
      </c>
      <c r="R42" s="182">
        <v>10.305999999999999</v>
      </c>
      <c r="S42" s="120"/>
      <c r="T42" s="123"/>
      <c r="U42" s="124"/>
      <c r="V42" s="124"/>
      <c r="W42" s="124"/>
      <c r="X42" s="124"/>
      <c r="Y42" s="124"/>
      <c r="Z42" s="124"/>
      <c r="AA42" s="124"/>
      <c r="AB42" s="124"/>
      <c r="AC42" s="124"/>
      <c r="AD42" s="124"/>
      <c r="AE42" s="124"/>
      <c r="AF42" s="124"/>
      <c r="AG42" s="124"/>
      <c r="AH42" s="124"/>
    </row>
    <row r="43" spans="1:34" x14ac:dyDescent="0.3">
      <c r="A43" s="178" t="s">
        <v>477</v>
      </c>
      <c r="B43" s="178" t="s">
        <v>510</v>
      </c>
      <c r="C43" s="178">
        <v>100221</v>
      </c>
      <c r="D43" s="181">
        <v>44315</v>
      </c>
      <c r="E43" s="182">
        <v>176.85174065169701</v>
      </c>
      <c r="F43" s="182">
        <v>0.83499999999999996</v>
      </c>
      <c r="G43" s="182">
        <v>2.9024000000000001</v>
      </c>
      <c r="H43" s="182">
        <v>3.6187999999999998</v>
      </c>
      <c r="I43" s="182">
        <v>2.6476000000000002</v>
      </c>
      <c r="J43" s="182">
        <v>2.5914000000000001</v>
      </c>
      <c r="K43" s="182">
        <v>11.558400000000001</v>
      </c>
      <c r="L43" s="182">
        <v>27.238600000000002</v>
      </c>
      <c r="M43" s="182">
        <v>31.772099999999998</v>
      </c>
      <c r="N43" s="182">
        <v>69.421700000000001</v>
      </c>
      <c r="O43" s="182">
        <v>9.8468999999999998</v>
      </c>
      <c r="P43" s="182">
        <v>10.2369</v>
      </c>
      <c r="Q43" s="182">
        <v>11.6371</v>
      </c>
      <c r="R43" s="182">
        <v>12.560700000000001</v>
      </c>
      <c r="S43" s="120"/>
      <c r="T43" s="123"/>
      <c r="U43" s="124"/>
      <c r="V43" s="124"/>
      <c r="W43" s="124"/>
      <c r="X43" s="124"/>
      <c r="Y43" s="124"/>
      <c r="Z43" s="124"/>
      <c r="AA43" s="124"/>
      <c r="AB43" s="124"/>
      <c r="AC43" s="124"/>
      <c r="AD43" s="124"/>
      <c r="AE43" s="124"/>
      <c r="AF43" s="124"/>
      <c r="AG43" s="124"/>
      <c r="AH43" s="124"/>
    </row>
    <row r="44" spans="1:34" x14ac:dyDescent="0.3">
      <c r="A44" s="178" t="s">
        <v>477</v>
      </c>
      <c r="B44" s="178" t="s">
        <v>511</v>
      </c>
      <c r="C44" s="178">
        <v>120484</v>
      </c>
      <c r="D44" s="181">
        <v>44315</v>
      </c>
      <c r="E44" s="182">
        <v>64.306899999999999</v>
      </c>
      <c r="F44" s="182">
        <v>0.83699999999999997</v>
      </c>
      <c r="G44" s="182">
        <v>2.9089999999999998</v>
      </c>
      <c r="H44" s="182">
        <v>3.6341999999999999</v>
      </c>
      <c r="I44" s="182">
        <v>2.6783000000000001</v>
      </c>
      <c r="J44" s="182">
        <v>2.6657999999999999</v>
      </c>
      <c r="K44" s="182">
        <v>11.773199999999999</v>
      </c>
      <c r="L44" s="182">
        <v>27.733499999999999</v>
      </c>
      <c r="M44" s="182">
        <v>32.544800000000002</v>
      </c>
      <c r="N44" s="182">
        <v>70.746499999999997</v>
      </c>
      <c r="O44" s="182">
        <v>10.9672</v>
      </c>
      <c r="P44" s="182">
        <v>11.047800000000001</v>
      </c>
      <c r="Q44" s="182">
        <v>12.0108</v>
      </c>
      <c r="R44" s="182">
        <v>13.5077</v>
      </c>
      <c r="S44" s="120"/>
      <c r="T44" s="123"/>
      <c r="U44" s="124"/>
      <c r="V44" s="124"/>
      <c r="W44" s="124"/>
      <c r="X44" s="124"/>
      <c r="Y44" s="124"/>
      <c r="Z44" s="124"/>
      <c r="AA44" s="124"/>
      <c r="AB44" s="124"/>
      <c r="AC44" s="124"/>
      <c r="AD44" s="124"/>
      <c r="AE44" s="124"/>
      <c r="AF44" s="124"/>
      <c r="AG44" s="124"/>
      <c r="AH44" s="124"/>
    </row>
    <row r="45" spans="1:34" x14ac:dyDescent="0.3">
      <c r="A45" s="178" t="s">
        <v>477</v>
      </c>
      <c r="B45" s="178" t="s">
        <v>1853</v>
      </c>
      <c r="C45" s="178">
        <v>133036</v>
      </c>
      <c r="D45" s="181">
        <v>44315</v>
      </c>
      <c r="E45" s="182">
        <v>34.345999999999997</v>
      </c>
      <c r="F45" s="182">
        <v>5.7999999999999996E-3</v>
      </c>
      <c r="G45" s="182">
        <v>1.6725000000000001</v>
      </c>
      <c r="H45" s="182">
        <v>1.7930999999999999</v>
      </c>
      <c r="I45" s="182">
        <v>1.6124000000000001</v>
      </c>
      <c r="J45" s="182">
        <v>2.7462</v>
      </c>
      <c r="K45" s="182">
        <v>10.7293</v>
      </c>
      <c r="L45" s="182">
        <v>27.594899999999999</v>
      </c>
      <c r="M45" s="182">
        <v>38.018900000000002</v>
      </c>
      <c r="N45" s="182">
        <v>55.813600000000001</v>
      </c>
      <c r="O45" s="182">
        <v>11.842000000000001</v>
      </c>
      <c r="P45" s="182">
        <v>13.114800000000001</v>
      </c>
      <c r="Q45" s="182">
        <v>10.772</v>
      </c>
      <c r="R45" s="182">
        <v>17.734100000000002</v>
      </c>
      <c r="S45" s="120"/>
      <c r="T45" s="123"/>
      <c r="U45" s="124"/>
      <c r="V45" s="124"/>
      <c r="W45" s="124"/>
      <c r="X45" s="124"/>
      <c r="Y45" s="124"/>
      <c r="Z45" s="124"/>
      <c r="AA45" s="124"/>
      <c r="AB45" s="124"/>
      <c r="AC45" s="124"/>
      <c r="AD45" s="124"/>
      <c r="AE45" s="124"/>
      <c r="AF45" s="124"/>
      <c r="AG45" s="124"/>
      <c r="AH45" s="124"/>
    </row>
    <row r="46" spans="1:34" x14ac:dyDescent="0.3">
      <c r="A46" s="178" t="s">
        <v>477</v>
      </c>
      <c r="B46" s="178" t="s">
        <v>1854</v>
      </c>
      <c r="C46" s="178">
        <v>133035</v>
      </c>
      <c r="D46" s="181">
        <v>44315</v>
      </c>
      <c r="E46" s="182">
        <v>38.073</v>
      </c>
      <c r="F46" s="182">
        <v>1.0500000000000001E-2</v>
      </c>
      <c r="G46" s="182">
        <v>1.6853</v>
      </c>
      <c r="H46" s="182">
        <v>1.8185</v>
      </c>
      <c r="I46" s="182">
        <v>1.6662999999999999</v>
      </c>
      <c r="J46" s="182">
        <v>2.8778000000000001</v>
      </c>
      <c r="K46" s="182">
        <v>11.0939</v>
      </c>
      <c r="L46" s="182">
        <v>28.4298</v>
      </c>
      <c r="M46" s="182">
        <v>39.369599999999998</v>
      </c>
      <c r="N46" s="182">
        <v>57.841700000000003</v>
      </c>
      <c r="O46" s="182">
        <v>13.2462</v>
      </c>
      <c r="P46" s="182">
        <v>14.6661</v>
      </c>
      <c r="Q46" s="182">
        <v>12.2982</v>
      </c>
      <c r="R46" s="182">
        <v>19.2469</v>
      </c>
      <c r="S46" s="120"/>
      <c r="T46" s="123"/>
      <c r="U46" s="124"/>
      <c r="V46" s="124"/>
      <c r="W46" s="124"/>
      <c r="X46" s="124"/>
      <c r="Y46" s="124"/>
      <c r="Z46" s="124"/>
      <c r="AA46" s="124"/>
      <c r="AB46" s="124"/>
      <c r="AC46" s="124"/>
      <c r="AD46" s="124"/>
      <c r="AE46" s="124"/>
      <c r="AF46" s="124"/>
      <c r="AG46" s="124"/>
      <c r="AH46" s="124"/>
    </row>
    <row r="47" spans="1:34" x14ac:dyDescent="0.3">
      <c r="A47" s="178" t="s">
        <v>477</v>
      </c>
      <c r="B47" s="178" t="s">
        <v>1994</v>
      </c>
      <c r="C47" s="178">
        <v>100286</v>
      </c>
      <c r="D47" s="181">
        <v>44315</v>
      </c>
      <c r="E47" s="182">
        <v>134.85201532315699</v>
      </c>
      <c r="F47" s="182">
        <v>9.9000000000000008E-3</v>
      </c>
      <c r="G47" s="182">
        <v>1.6774</v>
      </c>
      <c r="H47" s="182">
        <v>1.7954000000000001</v>
      </c>
      <c r="I47" s="182">
        <v>1.6160000000000001</v>
      </c>
      <c r="J47" s="182">
        <v>2.7488000000000001</v>
      </c>
      <c r="K47" s="182">
        <v>10.7362</v>
      </c>
      <c r="L47" s="182">
        <v>27.596800000000002</v>
      </c>
      <c r="M47" s="182">
        <v>38.013100000000001</v>
      </c>
      <c r="N47" s="182">
        <v>55.819299999999998</v>
      </c>
      <c r="O47" s="182">
        <v>11.3352</v>
      </c>
      <c r="P47" s="182">
        <v>12.79</v>
      </c>
      <c r="Q47" s="182">
        <v>12.900499999999999</v>
      </c>
      <c r="R47" s="182">
        <v>17.538499999999999</v>
      </c>
      <c r="S47" s="120"/>
      <c r="T47" s="123"/>
      <c r="U47" s="124"/>
      <c r="V47" s="124"/>
      <c r="W47" s="124"/>
      <c r="X47" s="124"/>
      <c r="Y47" s="124"/>
      <c r="Z47" s="124"/>
      <c r="AA47" s="124"/>
      <c r="AB47" s="124"/>
      <c r="AC47" s="124"/>
      <c r="AD47" s="124"/>
      <c r="AE47" s="124"/>
      <c r="AF47" s="124"/>
      <c r="AG47" s="124"/>
      <c r="AH47" s="124"/>
    </row>
    <row r="48" spans="1:34" x14ac:dyDescent="0.3">
      <c r="A48" s="178" t="s">
        <v>477</v>
      </c>
      <c r="B48" s="178" t="s">
        <v>1995</v>
      </c>
      <c r="C48" s="178">
        <v>119767</v>
      </c>
      <c r="D48" s="181">
        <v>44315</v>
      </c>
      <c r="E48" s="182">
        <v>66.600778145713804</v>
      </c>
      <c r="F48" s="182">
        <v>1.29E-2</v>
      </c>
      <c r="G48" s="182">
        <v>1.6860999999999999</v>
      </c>
      <c r="H48" s="182">
        <v>1.8191999999999999</v>
      </c>
      <c r="I48" s="182">
        <v>1.6684000000000001</v>
      </c>
      <c r="J48" s="182">
        <v>2.8784000000000001</v>
      </c>
      <c r="K48" s="182">
        <v>11.095800000000001</v>
      </c>
      <c r="L48" s="182">
        <v>28.426400000000001</v>
      </c>
      <c r="M48" s="182">
        <v>39.363399999999999</v>
      </c>
      <c r="N48" s="182">
        <v>57.830100000000002</v>
      </c>
      <c r="O48" s="182">
        <v>12.804</v>
      </c>
      <c r="P48" s="182">
        <v>14.374499999999999</v>
      </c>
      <c r="Q48" s="182">
        <v>13.380699999999999</v>
      </c>
      <c r="R48" s="182">
        <v>19.044799999999999</v>
      </c>
      <c r="S48" s="120"/>
      <c r="T48" s="123"/>
      <c r="U48" s="124"/>
      <c r="V48" s="124"/>
      <c r="W48" s="124"/>
      <c r="X48" s="124"/>
      <c r="Y48" s="124"/>
      <c r="Z48" s="124"/>
      <c r="AA48" s="124"/>
      <c r="AB48" s="124"/>
      <c r="AC48" s="124"/>
      <c r="AD48" s="124"/>
      <c r="AE48" s="124"/>
      <c r="AF48" s="124"/>
      <c r="AG48" s="124"/>
      <c r="AH48" s="124"/>
    </row>
    <row r="49" spans="1:34" x14ac:dyDescent="0.3">
      <c r="A49" s="178" t="s">
        <v>477</v>
      </c>
      <c r="B49" s="178" t="s">
        <v>512</v>
      </c>
      <c r="C49" s="178">
        <v>119347</v>
      </c>
      <c r="D49" s="181">
        <v>44315</v>
      </c>
      <c r="E49" s="182">
        <v>35.773000000000003</v>
      </c>
      <c r="F49" s="182">
        <v>1.4E-2</v>
      </c>
      <c r="G49" s="182">
        <v>1.7782</v>
      </c>
      <c r="H49" s="182">
        <v>2.1793999999999998</v>
      </c>
      <c r="I49" s="182">
        <v>1.6075999999999999</v>
      </c>
      <c r="J49" s="182">
        <v>3.3932000000000002</v>
      </c>
      <c r="K49" s="182">
        <v>8.8515999999999995</v>
      </c>
      <c r="L49" s="182">
        <v>20.561499999999999</v>
      </c>
      <c r="M49" s="182">
        <v>28.0947</v>
      </c>
      <c r="N49" s="182">
        <v>43.034799999999997</v>
      </c>
      <c r="O49" s="182">
        <v>8.2730999999999995</v>
      </c>
      <c r="P49" s="182">
        <v>12.287100000000001</v>
      </c>
      <c r="Q49" s="182">
        <v>14.5534</v>
      </c>
      <c r="R49" s="182">
        <v>13.1752</v>
      </c>
      <c r="S49" s="120"/>
      <c r="T49" s="123"/>
      <c r="U49" s="124"/>
      <c r="V49" s="124"/>
      <c r="W49" s="124"/>
      <c r="X49" s="124"/>
      <c r="Y49" s="124"/>
      <c r="Z49" s="124"/>
      <c r="AA49" s="124"/>
      <c r="AB49" s="124"/>
      <c r="AC49" s="124"/>
      <c r="AD49" s="124"/>
      <c r="AE49" s="124"/>
      <c r="AF49" s="124"/>
      <c r="AG49" s="124"/>
      <c r="AH49" s="124"/>
    </row>
    <row r="50" spans="1:34" x14ac:dyDescent="0.3">
      <c r="A50" s="178" t="s">
        <v>477</v>
      </c>
      <c r="B50" s="178" t="s">
        <v>513</v>
      </c>
      <c r="C50" s="178">
        <v>118191</v>
      </c>
      <c r="D50" s="181">
        <v>44315</v>
      </c>
      <c r="E50" s="182">
        <v>32.881999999999998</v>
      </c>
      <c r="F50" s="182">
        <v>9.1000000000000004E-3</v>
      </c>
      <c r="G50" s="182">
        <v>1.7703</v>
      </c>
      <c r="H50" s="182">
        <v>2.1593</v>
      </c>
      <c r="I50" s="182">
        <v>1.5660000000000001</v>
      </c>
      <c r="J50" s="182">
        <v>3.2953000000000001</v>
      </c>
      <c r="K50" s="182">
        <v>8.5860000000000003</v>
      </c>
      <c r="L50" s="182">
        <v>19.954799999999999</v>
      </c>
      <c r="M50" s="182">
        <v>27.1097</v>
      </c>
      <c r="N50" s="182">
        <v>41.586300000000001</v>
      </c>
      <c r="O50" s="182">
        <v>7.1604000000000001</v>
      </c>
      <c r="P50" s="182">
        <v>11.1121</v>
      </c>
      <c r="Q50" s="182">
        <v>12.339600000000001</v>
      </c>
      <c r="R50" s="182">
        <v>12.008100000000001</v>
      </c>
      <c r="S50" s="120"/>
      <c r="T50" s="123"/>
      <c r="U50" s="124"/>
      <c r="V50" s="124"/>
      <c r="W50" s="124"/>
      <c r="X50" s="124"/>
      <c r="Y50" s="124"/>
      <c r="Z50" s="124"/>
      <c r="AA50" s="124"/>
      <c r="AB50" s="124"/>
      <c r="AC50" s="124"/>
      <c r="AD50" s="124"/>
      <c r="AE50" s="124"/>
      <c r="AF50" s="124"/>
      <c r="AG50" s="124"/>
      <c r="AH50" s="124"/>
    </row>
    <row r="51" spans="1:34" x14ac:dyDescent="0.3">
      <c r="A51" s="178" t="s">
        <v>477</v>
      </c>
      <c r="B51" s="178" t="s">
        <v>514</v>
      </c>
      <c r="C51" s="178">
        <v>100323</v>
      </c>
      <c r="D51" s="181">
        <v>44315</v>
      </c>
      <c r="E51" s="182">
        <v>122.2311</v>
      </c>
      <c r="F51" s="182">
        <v>-9.2600000000000002E-2</v>
      </c>
      <c r="G51" s="182">
        <v>1.1640999999999999</v>
      </c>
      <c r="H51" s="182">
        <v>1.4401999999999999</v>
      </c>
      <c r="I51" s="182">
        <v>0.58640000000000003</v>
      </c>
      <c r="J51" s="182">
        <v>0.99199999999999999</v>
      </c>
      <c r="K51" s="182">
        <v>4.1736000000000004</v>
      </c>
      <c r="L51" s="182">
        <v>15.2643</v>
      </c>
      <c r="M51" s="182">
        <v>20.1309</v>
      </c>
      <c r="N51" s="182">
        <v>29.343299999999999</v>
      </c>
      <c r="O51" s="182">
        <v>8.0395000000000003</v>
      </c>
      <c r="P51" s="182">
        <v>9.2188999999999997</v>
      </c>
      <c r="Q51" s="182">
        <v>8.5992999999999995</v>
      </c>
      <c r="R51" s="182">
        <v>9.8642000000000003</v>
      </c>
      <c r="S51" s="120"/>
      <c r="T51" s="123"/>
      <c r="U51" s="124"/>
      <c r="V51" s="124"/>
      <c r="W51" s="124"/>
      <c r="X51" s="124"/>
      <c r="Y51" s="124"/>
      <c r="Z51" s="124"/>
      <c r="AA51" s="124"/>
      <c r="AB51" s="124"/>
      <c r="AC51" s="124"/>
      <c r="AD51" s="124"/>
      <c r="AE51" s="124"/>
      <c r="AF51" s="124"/>
      <c r="AG51" s="124"/>
      <c r="AH51" s="124"/>
    </row>
    <row r="52" spans="1:34" x14ac:dyDescent="0.3">
      <c r="A52" s="178" t="s">
        <v>477</v>
      </c>
      <c r="B52" s="178" t="s">
        <v>515</v>
      </c>
      <c r="C52" s="178">
        <v>120261</v>
      </c>
      <c r="D52" s="181">
        <v>44315</v>
      </c>
      <c r="E52" s="182">
        <v>132.435</v>
      </c>
      <c r="F52" s="182">
        <v>-8.9200000000000002E-2</v>
      </c>
      <c r="G52" s="182">
        <v>1.1742999999999999</v>
      </c>
      <c r="H52" s="182">
        <v>1.464</v>
      </c>
      <c r="I52" s="182">
        <v>0.63370000000000004</v>
      </c>
      <c r="J52" s="182">
        <v>1.1073</v>
      </c>
      <c r="K52" s="182">
        <v>4.4880000000000004</v>
      </c>
      <c r="L52" s="182">
        <v>15.9511</v>
      </c>
      <c r="M52" s="182">
        <v>21.203900000000001</v>
      </c>
      <c r="N52" s="182">
        <v>30.881</v>
      </c>
      <c r="O52" s="182">
        <v>9.2628000000000004</v>
      </c>
      <c r="P52" s="182">
        <v>10.5098</v>
      </c>
      <c r="Q52" s="182">
        <v>9.9984000000000002</v>
      </c>
      <c r="R52" s="182">
        <v>11.0687</v>
      </c>
      <c r="S52" s="120"/>
      <c r="T52" s="123"/>
      <c r="U52" s="124"/>
      <c r="V52" s="124"/>
      <c r="W52" s="124"/>
      <c r="X52" s="124"/>
      <c r="Y52" s="124"/>
      <c r="Z52" s="124"/>
      <c r="AA52" s="124"/>
      <c r="AB52" s="124"/>
      <c r="AC52" s="124"/>
      <c r="AD52" s="124"/>
      <c r="AE52" s="124"/>
      <c r="AF52" s="124"/>
      <c r="AG52" s="124"/>
      <c r="AH52" s="124"/>
    </row>
    <row r="53" spans="1:34" x14ac:dyDescent="0.3">
      <c r="A53" s="178" t="s">
        <v>477</v>
      </c>
      <c r="B53" s="178" t="s">
        <v>516</v>
      </c>
      <c r="C53" s="178">
        <v>147446</v>
      </c>
      <c r="D53" s="181">
        <v>44315</v>
      </c>
      <c r="E53" s="182">
        <v>14.6815</v>
      </c>
      <c r="F53" s="182">
        <v>-3.4000000000000002E-2</v>
      </c>
      <c r="G53" s="182">
        <v>1.7415</v>
      </c>
      <c r="H53" s="182">
        <v>2.4186000000000001</v>
      </c>
      <c r="I53" s="182">
        <v>2.2374000000000001</v>
      </c>
      <c r="J53" s="182">
        <v>2.8807999999999998</v>
      </c>
      <c r="K53" s="182">
        <v>11.5997</v>
      </c>
      <c r="L53" s="182">
        <v>27.788599999999999</v>
      </c>
      <c r="M53" s="182">
        <v>34.410299999999999</v>
      </c>
      <c r="N53" s="182">
        <v>48.468899999999998</v>
      </c>
      <c r="O53" s="182"/>
      <c r="P53" s="182"/>
      <c r="Q53" s="182">
        <v>24.064599999999999</v>
      </c>
      <c r="R53" s="182"/>
      <c r="S53" s="120"/>
      <c r="T53" s="123"/>
      <c r="U53" s="124"/>
      <c r="V53" s="124"/>
      <c r="W53" s="124"/>
      <c r="X53" s="124"/>
      <c r="Y53" s="124"/>
      <c r="Z53" s="124"/>
      <c r="AA53" s="124"/>
      <c r="AB53" s="124"/>
      <c r="AC53" s="124"/>
      <c r="AD53" s="124"/>
      <c r="AE53" s="124"/>
      <c r="AF53" s="124"/>
      <c r="AG53" s="124"/>
      <c r="AH53" s="124"/>
    </row>
    <row r="54" spans="1:34" x14ac:dyDescent="0.3">
      <c r="A54" s="178" t="s">
        <v>477</v>
      </c>
      <c r="B54" s="178" t="s">
        <v>517</v>
      </c>
      <c r="C54" s="178">
        <v>147447</v>
      </c>
      <c r="D54" s="181">
        <v>44315</v>
      </c>
      <c r="E54" s="182">
        <v>14.208500000000001</v>
      </c>
      <c r="F54" s="182">
        <v>-3.9399999999999998E-2</v>
      </c>
      <c r="G54" s="182">
        <v>1.7262</v>
      </c>
      <c r="H54" s="182">
        <v>2.3822000000000001</v>
      </c>
      <c r="I54" s="182">
        <v>2.1657999999999999</v>
      </c>
      <c r="J54" s="182">
        <v>2.7004000000000001</v>
      </c>
      <c r="K54" s="182">
        <v>11.088100000000001</v>
      </c>
      <c r="L54" s="182">
        <v>26.623100000000001</v>
      </c>
      <c r="M54" s="182">
        <v>32.579099999999997</v>
      </c>
      <c r="N54" s="182">
        <v>45.792499999999997</v>
      </c>
      <c r="O54" s="182"/>
      <c r="P54" s="182"/>
      <c r="Q54" s="182">
        <v>21.803999999999998</v>
      </c>
      <c r="R54" s="182"/>
      <c r="S54" s="120"/>
      <c r="T54" s="123"/>
      <c r="U54" s="124"/>
      <c r="V54" s="124"/>
      <c r="W54" s="124"/>
      <c r="X54" s="124"/>
      <c r="Y54" s="124"/>
      <c r="Z54" s="124"/>
      <c r="AA54" s="124"/>
      <c r="AB54" s="124"/>
      <c r="AC54" s="124"/>
      <c r="AD54" s="124"/>
      <c r="AE54" s="124"/>
      <c r="AF54" s="124"/>
      <c r="AG54" s="124"/>
      <c r="AH54" s="124"/>
    </row>
    <row r="55" spans="1:34" x14ac:dyDescent="0.3">
      <c r="A55" s="178" t="s">
        <v>477</v>
      </c>
      <c r="B55" s="178" t="s">
        <v>1855</v>
      </c>
      <c r="C55" s="178"/>
      <c r="D55" s="181"/>
      <c r="E55" s="182"/>
      <c r="F55" s="182"/>
      <c r="G55" s="182"/>
      <c r="H55" s="182"/>
      <c r="I55" s="182"/>
      <c r="J55" s="182"/>
      <c r="K55" s="182"/>
      <c r="L55" s="182"/>
      <c r="M55" s="182"/>
      <c r="N55" s="182"/>
      <c r="O55" s="182"/>
      <c r="P55" s="182"/>
      <c r="Q55" s="182"/>
      <c r="R55" s="182"/>
      <c r="S55" s="120"/>
      <c r="T55" s="123"/>
      <c r="U55" s="124"/>
      <c r="V55" s="124"/>
      <c r="W55" s="124"/>
      <c r="X55" s="124"/>
      <c r="Y55" s="124"/>
      <c r="Z55" s="124"/>
      <c r="AA55" s="124"/>
      <c r="AB55" s="124"/>
      <c r="AC55" s="124"/>
      <c r="AD55" s="124"/>
      <c r="AE55" s="124"/>
      <c r="AF55" s="124"/>
      <c r="AG55" s="124"/>
      <c r="AH55" s="124"/>
    </row>
    <row r="56" spans="1:34" x14ac:dyDescent="0.3">
      <c r="A56" s="178" t="s">
        <v>477</v>
      </c>
      <c r="B56" s="178" t="s">
        <v>518</v>
      </c>
      <c r="C56" s="178"/>
      <c r="D56" s="181"/>
      <c r="E56" s="182"/>
      <c r="F56" s="182"/>
      <c r="G56" s="182"/>
      <c r="H56" s="182"/>
      <c r="I56" s="182"/>
      <c r="J56" s="182"/>
      <c r="K56" s="182"/>
      <c r="L56" s="182"/>
      <c r="M56" s="182"/>
      <c r="N56" s="182"/>
      <c r="O56" s="182"/>
      <c r="P56" s="182"/>
      <c r="Q56" s="182"/>
      <c r="R56" s="182"/>
      <c r="S56" s="120"/>
      <c r="T56" s="123"/>
      <c r="U56" s="124"/>
      <c r="V56" s="124"/>
      <c r="W56" s="124"/>
      <c r="X56" s="124"/>
      <c r="Y56" s="124"/>
      <c r="Z56" s="124"/>
      <c r="AA56" s="124"/>
      <c r="AB56" s="124"/>
      <c r="AC56" s="124"/>
      <c r="AD56" s="124"/>
      <c r="AE56" s="124"/>
      <c r="AF56" s="124"/>
      <c r="AG56" s="124"/>
      <c r="AH56" s="124"/>
    </row>
    <row r="57" spans="1:34" x14ac:dyDescent="0.3">
      <c r="A57" s="178" t="s">
        <v>477</v>
      </c>
      <c r="B57" s="178" t="s">
        <v>1856</v>
      </c>
      <c r="C57" s="178"/>
      <c r="D57" s="181"/>
      <c r="E57" s="182"/>
      <c r="F57" s="182"/>
      <c r="G57" s="182"/>
      <c r="H57" s="182"/>
      <c r="I57" s="182"/>
      <c r="J57" s="182"/>
      <c r="K57" s="182"/>
      <c r="L57" s="182"/>
      <c r="M57" s="182"/>
      <c r="N57" s="182"/>
      <c r="O57" s="182"/>
      <c r="P57" s="182"/>
      <c r="Q57" s="182"/>
      <c r="R57" s="182"/>
      <c r="S57" s="120"/>
      <c r="T57" s="123"/>
      <c r="U57" s="124"/>
      <c r="V57" s="124"/>
      <c r="W57" s="124"/>
      <c r="X57" s="124"/>
      <c r="Y57" s="124"/>
      <c r="Z57" s="124"/>
      <c r="AA57" s="124"/>
      <c r="AB57" s="124"/>
      <c r="AC57" s="124"/>
      <c r="AD57" s="124"/>
      <c r="AE57" s="124"/>
      <c r="AF57" s="124"/>
      <c r="AG57" s="124"/>
      <c r="AH57" s="124"/>
    </row>
    <row r="58" spans="1:34" x14ac:dyDescent="0.3">
      <c r="A58" s="178" t="s">
        <v>477</v>
      </c>
      <c r="B58" s="178" t="s">
        <v>1857</v>
      </c>
      <c r="C58" s="178"/>
      <c r="D58" s="181"/>
      <c r="E58" s="182"/>
      <c r="F58" s="182"/>
      <c r="G58" s="182"/>
      <c r="H58" s="182"/>
      <c r="I58" s="182"/>
      <c r="J58" s="182"/>
      <c r="K58" s="182"/>
      <c r="L58" s="182"/>
      <c r="M58" s="182"/>
      <c r="N58" s="182"/>
      <c r="O58" s="182"/>
      <c r="P58" s="182"/>
      <c r="Q58" s="182"/>
      <c r="R58" s="182"/>
      <c r="S58" s="120"/>
      <c r="T58" s="123"/>
      <c r="U58" s="124"/>
      <c r="V58" s="124"/>
      <c r="W58" s="124"/>
      <c r="X58" s="124"/>
      <c r="Y58" s="124"/>
      <c r="Z58" s="124"/>
      <c r="AA58" s="124"/>
      <c r="AB58" s="124"/>
      <c r="AC58" s="124"/>
      <c r="AD58" s="124"/>
      <c r="AE58" s="124"/>
      <c r="AF58" s="124"/>
      <c r="AG58" s="124"/>
      <c r="AH58" s="124"/>
    </row>
    <row r="59" spans="1:34" x14ac:dyDescent="0.3">
      <c r="A59" s="178" t="s">
        <v>477</v>
      </c>
      <c r="B59" s="178" t="s">
        <v>519</v>
      </c>
      <c r="C59" s="178">
        <v>134813</v>
      </c>
      <c r="D59" s="181">
        <v>44315</v>
      </c>
      <c r="E59" s="182">
        <v>20.981000000000002</v>
      </c>
      <c r="F59" s="182">
        <v>5.7200000000000001E-2</v>
      </c>
      <c r="G59" s="182">
        <v>2.2267000000000001</v>
      </c>
      <c r="H59" s="182">
        <v>2.9893999999999998</v>
      </c>
      <c r="I59" s="182">
        <v>2.2566000000000002</v>
      </c>
      <c r="J59" s="182">
        <v>2.5815000000000001</v>
      </c>
      <c r="K59" s="182">
        <v>8.0825999999999993</v>
      </c>
      <c r="L59" s="182">
        <v>23.0124</v>
      </c>
      <c r="M59" s="182">
        <v>27.683800000000002</v>
      </c>
      <c r="N59" s="182">
        <v>43.107599999999998</v>
      </c>
      <c r="O59" s="182">
        <v>13.6204</v>
      </c>
      <c r="P59" s="182">
        <v>15.7858</v>
      </c>
      <c r="Q59" s="182">
        <v>13.739100000000001</v>
      </c>
      <c r="R59" s="182">
        <v>14.9869</v>
      </c>
      <c r="S59" s="120"/>
      <c r="T59" s="123"/>
      <c r="U59" s="124"/>
      <c r="V59" s="124"/>
      <c r="W59" s="124"/>
      <c r="X59" s="124"/>
      <c r="Y59" s="124"/>
      <c r="Z59" s="124"/>
      <c r="AA59" s="124"/>
      <c r="AB59" s="124"/>
      <c r="AC59" s="124"/>
      <c r="AD59" s="124"/>
      <c r="AE59" s="124"/>
      <c r="AF59" s="124"/>
      <c r="AG59" s="124"/>
      <c r="AH59" s="124"/>
    </row>
    <row r="60" spans="1:34" x14ac:dyDescent="0.3">
      <c r="A60" s="178" t="s">
        <v>477</v>
      </c>
      <c r="B60" s="178" t="s">
        <v>520</v>
      </c>
      <c r="C60" s="178">
        <v>134815</v>
      </c>
      <c r="D60" s="181">
        <v>44315</v>
      </c>
      <c r="E60" s="182">
        <v>19.050999999999998</v>
      </c>
      <c r="F60" s="182">
        <v>4.7300000000000002E-2</v>
      </c>
      <c r="G60" s="182">
        <v>2.2103999999999999</v>
      </c>
      <c r="H60" s="182">
        <v>2.9561000000000002</v>
      </c>
      <c r="I60" s="182">
        <v>2.1995</v>
      </c>
      <c r="J60" s="182">
        <v>2.4578000000000002</v>
      </c>
      <c r="K60" s="182">
        <v>7.6997</v>
      </c>
      <c r="L60" s="182">
        <v>22.1218</v>
      </c>
      <c r="M60" s="182">
        <v>26.282599999999999</v>
      </c>
      <c r="N60" s="182">
        <v>41.003599999999999</v>
      </c>
      <c r="O60" s="182">
        <v>11.886200000000001</v>
      </c>
      <c r="P60" s="182">
        <v>13.837</v>
      </c>
      <c r="Q60" s="182">
        <v>11.8483</v>
      </c>
      <c r="R60" s="182">
        <v>13.229799999999999</v>
      </c>
      <c r="S60" s="120"/>
      <c r="T60" s="123"/>
      <c r="U60" s="124"/>
      <c r="V60" s="124"/>
      <c r="W60" s="124"/>
      <c r="X60" s="124"/>
      <c r="Y60" s="124"/>
      <c r="Z60" s="124"/>
      <c r="AA60" s="124"/>
      <c r="AB60" s="124"/>
      <c r="AC60" s="124"/>
      <c r="AD60" s="124"/>
      <c r="AE60" s="124"/>
      <c r="AF60" s="124"/>
      <c r="AG60" s="124"/>
      <c r="AH60" s="124"/>
    </row>
    <row r="61" spans="1:34" x14ac:dyDescent="0.3">
      <c r="A61" s="178" t="s">
        <v>477</v>
      </c>
      <c r="B61" s="178" t="s">
        <v>521</v>
      </c>
      <c r="C61" s="178">
        <v>144681</v>
      </c>
      <c r="D61" s="181">
        <v>44315</v>
      </c>
      <c r="E61" s="182">
        <v>14.3748</v>
      </c>
      <c r="F61" s="182">
        <v>-0.42120000000000002</v>
      </c>
      <c r="G61" s="182">
        <v>1.2231000000000001</v>
      </c>
      <c r="H61" s="182">
        <v>1.3294999999999999</v>
      </c>
      <c r="I61" s="182">
        <v>0.83120000000000005</v>
      </c>
      <c r="J61" s="182">
        <v>1.1860999999999999</v>
      </c>
      <c r="K61" s="182">
        <v>5.3886000000000003</v>
      </c>
      <c r="L61" s="182">
        <v>17.428699999999999</v>
      </c>
      <c r="M61" s="182">
        <v>23.149899999999999</v>
      </c>
      <c r="N61" s="182">
        <v>34.604300000000002</v>
      </c>
      <c r="O61" s="182"/>
      <c r="P61" s="182"/>
      <c r="Q61" s="182">
        <v>14.8277</v>
      </c>
      <c r="R61" s="182">
        <v>17.273700000000002</v>
      </c>
      <c r="S61" s="120"/>
      <c r="T61" s="123"/>
      <c r="U61" s="124"/>
      <c r="V61" s="124"/>
      <c r="W61" s="124"/>
      <c r="X61" s="124"/>
      <c r="Y61" s="124"/>
      <c r="Z61" s="124"/>
      <c r="AA61" s="124"/>
      <c r="AB61" s="124"/>
      <c r="AC61" s="124"/>
      <c r="AD61" s="124"/>
      <c r="AE61" s="124"/>
      <c r="AF61" s="124"/>
      <c r="AG61" s="124"/>
      <c r="AH61" s="124"/>
    </row>
    <row r="62" spans="1:34" x14ac:dyDescent="0.3">
      <c r="A62" s="178" t="s">
        <v>477</v>
      </c>
      <c r="B62" s="178" t="s">
        <v>522</v>
      </c>
      <c r="C62" s="178">
        <v>144730</v>
      </c>
      <c r="D62" s="181">
        <v>44315</v>
      </c>
      <c r="E62" s="182">
        <v>13.7805</v>
      </c>
      <c r="F62" s="182">
        <v>-0.42559999999999998</v>
      </c>
      <c r="G62" s="182">
        <v>1.2096</v>
      </c>
      <c r="H62" s="182">
        <v>1.2988999999999999</v>
      </c>
      <c r="I62" s="182">
        <v>0.77370000000000005</v>
      </c>
      <c r="J62" s="182">
        <v>1.0397000000000001</v>
      </c>
      <c r="K62" s="182">
        <v>4.9782999999999999</v>
      </c>
      <c r="L62" s="182">
        <v>16.499600000000001</v>
      </c>
      <c r="M62" s="182">
        <v>21.622</v>
      </c>
      <c r="N62" s="182">
        <v>32.319099999999999</v>
      </c>
      <c r="O62" s="182"/>
      <c r="P62" s="182"/>
      <c r="Q62" s="182">
        <v>12.9953</v>
      </c>
      <c r="R62" s="182">
        <v>15.392799999999999</v>
      </c>
      <c r="S62" s="120"/>
      <c r="T62" s="123"/>
      <c r="U62" s="124"/>
      <c r="V62" s="124"/>
      <c r="W62" s="124"/>
      <c r="X62" s="124"/>
      <c r="Y62" s="124"/>
      <c r="Z62" s="124"/>
      <c r="AA62" s="124"/>
      <c r="AB62" s="124"/>
      <c r="AC62" s="124"/>
      <c r="AD62" s="124"/>
      <c r="AE62" s="124"/>
      <c r="AF62" s="124"/>
      <c r="AG62" s="124"/>
      <c r="AH62" s="124"/>
    </row>
    <row r="63" spans="1:34" x14ac:dyDescent="0.3">
      <c r="A63" s="178" t="s">
        <v>477</v>
      </c>
      <c r="B63" s="178" t="s">
        <v>523</v>
      </c>
      <c r="C63" s="178">
        <v>112936</v>
      </c>
      <c r="D63" s="181">
        <v>44315</v>
      </c>
      <c r="E63" s="182">
        <v>57.593200000000003</v>
      </c>
      <c r="F63" s="182">
        <v>0.1008</v>
      </c>
      <c r="G63" s="182">
        <v>2.1156000000000001</v>
      </c>
      <c r="H63" s="182">
        <v>2.7084000000000001</v>
      </c>
      <c r="I63" s="182">
        <v>1.6720999999999999</v>
      </c>
      <c r="J63" s="182">
        <v>2.8794</v>
      </c>
      <c r="K63" s="182">
        <v>11.871</v>
      </c>
      <c r="L63" s="182">
        <v>30.0383</v>
      </c>
      <c r="M63" s="182">
        <v>34.0349</v>
      </c>
      <c r="N63" s="182">
        <v>50.802300000000002</v>
      </c>
      <c r="O63" s="182">
        <v>1.4591000000000001</v>
      </c>
      <c r="P63" s="182">
        <v>7.4359000000000002</v>
      </c>
      <c r="Q63" s="182">
        <v>11.643800000000001</v>
      </c>
      <c r="R63" s="182">
        <v>2.3565999999999998</v>
      </c>
      <c r="S63" s="120"/>
      <c r="T63" s="123"/>
      <c r="U63" s="124"/>
      <c r="V63" s="124"/>
      <c r="W63" s="124"/>
      <c r="X63" s="124"/>
      <c r="Y63" s="124"/>
      <c r="Z63" s="124"/>
      <c r="AA63" s="124"/>
      <c r="AB63" s="124"/>
      <c r="AC63" s="124"/>
      <c r="AD63" s="124"/>
      <c r="AE63" s="124"/>
      <c r="AF63" s="124"/>
      <c r="AG63" s="124"/>
      <c r="AH63" s="124"/>
    </row>
    <row r="64" spans="1:34" x14ac:dyDescent="0.3">
      <c r="A64" s="178" t="s">
        <v>477</v>
      </c>
      <c r="B64" s="178" t="s">
        <v>524</v>
      </c>
      <c r="C64" s="178">
        <v>118794</v>
      </c>
      <c r="D64" s="181">
        <v>44315</v>
      </c>
      <c r="E64" s="182">
        <v>62.787100000000002</v>
      </c>
      <c r="F64" s="182">
        <v>0.1032</v>
      </c>
      <c r="G64" s="182">
        <v>2.1229</v>
      </c>
      <c r="H64" s="182">
        <v>2.7252000000000001</v>
      </c>
      <c r="I64" s="182">
        <v>1.7061999999999999</v>
      </c>
      <c r="J64" s="182">
        <v>2.9621</v>
      </c>
      <c r="K64" s="182">
        <v>12.1112</v>
      </c>
      <c r="L64" s="182">
        <v>30.5687</v>
      </c>
      <c r="M64" s="182">
        <v>34.837200000000003</v>
      </c>
      <c r="N64" s="182">
        <v>51.994500000000002</v>
      </c>
      <c r="O64" s="182">
        <v>2.3555000000000001</v>
      </c>
      <c r="P64" s="182">
        <v>8.6730999999999998</v>
      </c>
      <c r="Q64" s="182">
        <v>11.276300000000001</v>
      </c>
      <c r="R64" s="182">
        <v>3.1444000000000001</v>
      </c>
      <c r="S64" s="120"/>
      <c r="T64" s="123"/>
      <c r="U64" s="124"/>
      <c r="V64" s="124"/>
      <c r="W64" s="124"/>
      <c r="X64" s="124"/>
      <c r="Y64" s="124"/>
      <c r="Z64" s="124"/>
      <c r="AA64" s="124"/>
      <c r="AB64" s="124"/>
      <c r="AC64" s="124"/>
      <c r="AD64" s="124"/>
      <c r="AE64" s="124"/>
      <c r="AF64" s="124"/>
      <c r="AG64" s="124"/>
      <c r="AH64" s="124"/>
    </row>
    <row r="65" spans="1:34" x14ac:dyDescent="0.3">
      <c r="A65" s="178" t="s">
        <v>477</v>
      </c>
      <c r="B65" s="178" t="s">
        <v>525</v>
      </c>
      <c r="C65" s="178">
        <v>147685</v>
      </c>
      <c r="D65" s="181">
        <v>44315</v>
      </c>
      <c r="E65" s="182">
        <v>5.1799999999999999E-2</v>
      </c>
      <c r="F65" s="182">
        <v>0</v>
      </c>
      <c r="G65" s="182">
        <v>0</v>
      </c>
      <c r="H65" s="182">
        <v>0</v>
      </c>
      <c r="I65" s="182">
        <v>0</v>
      </c>
      <c r="J65" s="182">
        <v>0</v>
      </c>
      <c r="K65" s="182">
        <v>0</v>
      </c>
      <c r="L65" s="182">
        <v>0</v>
      </c>
      <c r="M65" s="182">
        <v>0</v>
      </c>
      <c r="N65" s="182">
        <v>0</v>
      </c>
      <c r="O65" s="182"/>
      <c r="P65" s="182"/>
      <c r="Q65" s="182">
        <v>0</v>
      </c>
      <c r="R65" s="182"/>
      <c r="S65" s="120"/>
      <c r="T65" s="123"/>
      <c r="U65" s="124"/>
      <c r="V65" s="124"/>
      <c r="W65" s="124"/>
      <c r="X65" s="124"/>
      <c r="Y65" s="124"/>
      <c r="Z65" s="124"/>
      <c r="AA65" s="124"/>
      <c r="AB65" s="124"/>
      <c r="AC65" s="124"/>
      <c r="AD65" s="124"/>
      <c r="AE65" s="124"/>
      <c r="AF65" s="124"/>
      <c r="AG65" s="124"/>
      <c r="AH65" s="124"/>
    </row>
    <row r="66" spans="1:34" x14ac:dyDescent="0.3">
      <c r="A66" s="178" t="s">
        <v>477</v>
      </c>
      <c r="B66" s="178" t="s">
        <v>526</v>
      </c>
      <c r="C66" s="178">
        <v>147689</v>
      </c>
      <c r="D66" s="181">
        <v>44315</v>
      </c>
      <c r="E66" s="182">
        <v>5.5800000000000002E-2</v>
      </c>
      <c r="F66" s="182">
        <v>0</v>
      </c>
      <c r="G66" s="182">
        <v>0</v>
      </c>
      <c r="H66" s="182">
        <v>0</v>
      </c>
      <c r="I66" s="182">
        <v>0</v>
      </c>
      <c r="J66" s="182">
        <v>0</v>
      </c>
      <c r="K66" s="182">
        <v>0</v>
      </c>
      <c r="L66" s="182">
        <v>0</v>
      </c>
      <c r="M66" s="182">
        <v>0</v>
      </c>
      <c r="N66" s="182">
        <v>0</v>
      </c>
      <c r="O66" s="182"/>
      <c r="P66" s="182"/>
      <c r="Q66" s="182">
        <v>0</v>
      </c>
      <c r="R66" s="182"/>
      <c r="S66" s="120"/>
      <c r="T66" s="123"/>
      <c r="U66" s="124"/>
      <c r="V66" s="124"/>
      <c r="W66" s="124"/>
      <c r="X66" s="124"/>
      <c r="Y66" s="124"/>
      <c r="Z66" s="124"/>
      <c r="AA66" s="124"/>
      <c r="AB66" s="124"/>
      <c r="AC66" s="124"/>
      <c r="AD66" s="124"/>
      <c r="AE66" s="124"/>
      <c r="AF66" s="124"/>
      <c r="AG66" s="124"/>
      <c r="AH66" s="124"/>
    </row>
    <row r="67" spans="1:34" x14ac:dyDescent="0.3">
      <c r="A67" s="178" t="s">
        <v>477</v>
      </c>
      <c r="B67" s="178" t="s">
        <v>527</v>
      </c>
      <c r="C67" s="178">
        <v>148271</v>
      </c>
      <c r="D67" s="181"/>
      <c r="E67" s="182"/>
      <c r="F67" s="182"/>
      <c r="G67" s="182"/>
      <c r="H67" s="182"/>
      <c r="I67" s="182"/>
      <c r="J67" s="182"/>
      <c r="K67" s="182"/>
      <c r="L67" s="182"/>
      <c r="M67" s="182"/>
      <c r="N67" s="182"/>
      <c r="O67" s="182"/>
      <c r="P67" s="182"/>
      <c r="Q67" s="182"/>
      <c r="R67" s="182"/>
      <c r="S67" s="120"/>
      <c r="T67" s="123"/>
      <c r="U67" s="124"/>
      <c r="V67" s="124"/>
      <c r="W67" s="124"/>
      <c r="X67" s="124"/>
      <c r="Y67" s="124"/>
      <c r="Z67" s="124"/>
      <c r="AA67" s="124"/>
      <c r="AB67" s="124"/>
      <c r="AC67" s="124"/>
      <c r="AD67" s="124"/>
      <c r="AE67" s="124"/>
      <c r="AF67" s="124"/>
      <c r="AG67" s="124"/>
      <c r="AH67" s="124"/>
    </row>
    <row r="68" spans="1:34" x14ac:dyDescent="0.3">
      <c r="A68" s="178" t="s">
        <v>477</v>
      </c>
      <c r="B68" s="178" t="s">
        <v>528</v>
      </c>
      <c r="C68" s="178">
        <v>148265</v>
      </c>
      <c r="D68" s="181"/>
      <c r="E68" s="182"/>
      <c r="F68" s="182"/>
      <c r="G68" s="182"/>
      <c r="H68" s="182"/>
      <c r="I68" s="182"/>
      <c r="J68" s="182"/>
      <c r="K68" s="182"/>
      <c r="L68" s="182"/>
      <c r="M68" s="182"/>
      <c r="N68" s="182"/>
      <c r="O68" s="182"/>
      <c r="P68" s="182"/>
      <c r="Q68" s="182"/>
      <c r="R68" s="182"/>
      <c r="S68" s="120"/>
      <c r="T68" s="123"/>
      <c r="U68" s="124"/>
      <c r="V68" s="124"/>
      <c r="W68" s="124"/>
      <c r="X68" s="124"/>
      <c r="Y68" s="124"/>
      <c r="Z68" s="124"/>
      <c r="AA68" s="124"/>
      <c r="AB68" s="124"/>
      <c r="AC68" s="124"/>
      <c r="AD68" s="124"/>
      <c r="AE68" s="124"/>
      <c r="AF68" s="124"/>
      <c r="AG68" s="124"/>
      <c r="AH68" s="124"/>
    </row>
    <row r="69" spans="1:34" x14ac:dyDescent="0.3">
      <c r="A69" s="178" t="s">
        <v>477</v>
      </c>
      <c r="B69" s="178" t="s">
        <v>529</v>
      </c>
      <c r="C69" s="178">
        <v>138382</v>
      </c>
      <c r="D69" s="181">
        <v>44315</v>
      </c>
      <c r="E69" s="182">
        <v>85.68</v>
      </c>
      <c r="F69" s="182">
        <v>0.41020000000000001</v>
      </c>
      <c r="G69" s="182">
        <v>1.8182</v>
      </c>
      <c r="H69" s="182">
        <v>2.8077999999999999</v>
      </c>
      <c r="I69" s="182">
        <v>2.9437000000000002</v>
      </c>
      <c r="J69" s="182">
        <v>5.3615000000000004</v>
      </c>
      <c r="K69" s="182">
        <v>9.9024999999999999</v>
      </c>
      <c r="L69" s="182">
        <v>22.54</v>
      </c>
      <c r="M69" s="182">
        <v>29.289300000000001</v>
      </c>
      <c r="N69" s="182">
        <v>43.5657</v>
      </c>
      <c r="O69" s="182">
        <v>8.2988</v>
      </c>
      <c r="P69" s="182">
        <v>9.5252999999999997</v>
      </c>
      <c r="Q69" s="182">
        <v>13.2682</v>
      </c>
      <c r="R69" s="182">
        <v>11.779199999999999</v>
      </c>
      <c r="S69" s="120"/>
      <c r="T69" s="123"/>
      <c r="U69" s="124"/>
      <c r="V69" s="124"/>
      <c r="W69" s="124"/>
      <c r="X69" s="124"/>
      <c r="Y69" s="124"/>
      <c r="Z69" s="124"/>
      <c r="AA69" s="124"/>
      <c r="AB69" s="124"/>
      <c r="AC69" s="124"/>
      <c r="AD69" s="124"/>
      <c r="AE69" s="124"/>
      <c r="AF69" s="124"/>
      <c r="AG69" s="124"/>
      <c r="AH69" s="124"/>
    </row>
    <row r="70" spans="1:34" x14ac:dyDescent="0.3">
      <c r="A70" s="178" t="s">
        <v>477</v>
      </c>
      <c r="B70" s="178" t="s">
        <v>530</v>
      </c>
      <c r="C70" s="178">
        <v>138386</v>
      </c>
      <c r="D70" s="181">
        <v>44315</v>
      </c>
      <c r="E70" s="182">
        <v>95.55</v>
      </c>
      <c r="F70" s="182">
        <v>0.4204</v>
      </c>
      <c r="G70" s="182">
        <v>1.8331</v>
      </c>
      <c r="H70" s="182">
        <v>2.8525</v>
      </c>
      <c r="I70" s="182">
        <v>3.0188999999999999</v>
      </c>
      <c r="J70" s="182">
        <v>5.5335000000000001</v>
      </c>
      <c r="K70" s="182">
        <v>10.3604</v>
      </c>
      <c r="L70" s="182">
        <v>23.545400000000001</v>
      </c>
      <c r="M70" s="182">
        <v>30.872499999999999</v>
      </c>
      <c r="N70" s="182">
        <v>45.922400000000003</v>
      </c>
      <c r="O70" s="182">
        <v>9.9652999999999992</v>
      </c>
      <c r="P70" s="182">
        <v>11.1525</v>
      </c>
      <c r="Q70" s="182">
        <v>12.112500000000001</v>
      </c>
      <c r="R70" s="182">
        <v>13.5984</v>
      </c>
      <c r="S70" s="120"/>
      <c r="T70" s="123"/>
      <c r="U70" s="124"/>
      <c r="V70" s="124"/>
      <c r="W70" s="124"/>
      <c r="X70" s="124"/>
      <c r="Y70" s="124"/>
      <c r="Z70" s="124"/>
      <c r="AA70" s="124"/>
      <c r="AB70" s="124"/>
      <c r="AC70" s="124"/>
      <c r="AD70" s="124"/>
      <c r="AE70" s="124"/>
      <c r="AF70" s="124"/>
      <c r="AG70" s="124"/>
      <c r="AH70" s="124"/>
    </row>
    <row r="71" spans="1:34" x14ac:dyDescent="0.3">
      <c r="A71" s="178" t="s">
        <v>477</v>
      </c>
      <c r="B71" s="178" t="s">
        <v>531</v>
      </c>
      <c r="C71" s="178">
        <v>101265</v>
      </c>
      <c r="D71" s="181">
        <v>44315</v>
      </c>
      <c r="E71" s="182">
        <v>95.75</v>
      </c>
      <c r="F71" s="182">
        <v>0.115</v>
      </c>
      <c r="G71" s="182">
        <v>2.3189000000000002</v>
      </c>
      <c r="H71" s="182">
        <v>2.8685</v>
      </c>
      <c r="I71" s="182">
        <v>2.4174000000000002</v>
      </c>
      <c r="J71" s="182">
        <v>2.8574000000000002</v>
      </c>
      <c r="K71" s="182">
        <v>8.5108999999999995</v>
      </c>
      <c r="L71" s="182">
        <v>23.277999999999999</v>
      </c>
      <c r="M71" s="182">
        <v>28.230899999999998</v>
      </c>
      <c r="N71" s="182">
        <v>43.017200000000003</v>
      </c>
      <c r="O71" s="182">
        <v>7.3654000000000002</v>
      </c>
      <c r="P71" s="182">
        <v>13.809200000000001</v>
      </c>
      <c r="Q71" s="182">
        <v>11.186999999999999</v>
      </c>
      <c r="R71" s="182">
        <v>10.8255</v>
      </c>
      <c r="S71" s="120"/>
      <c r="T71" s="123"/>
      <c r="U71" s="124"/>
      <c r="V71" s="124"/>
      <c r="W71" s="124"/>
      <c r="X71" s="124"/>
      <c r="Y71" s="124"/>
      <c r="Z71" s="124"/>
      <c r="AA71" s="124"/>
      <c r="AB71" s="124"/>
      <c r="AC71" s="124"/>
      <c r="AD71" s="124"/>
      <c r="AE71" s="124"/>
      <c r="AF71" s="124"/>
      <c r="AG71" s="124"/>
      <c r="AH71" s="124"/>
    </row>
    <row r="72" spans="1:34" x14ac:dyDescent="0.3">
      <c r="A72" s="178" t="s">
        <v>477</v>
      </c>
      <c r="B72" s="178" t="s">
        <v>532</v>
      </c>
      <c r="C72" s="178">
        <v>119484</v>
      </c>
      <c r="D72" s="181">
        <v>44315</v>
      </c>
      <c r="E72" s="182">
        <v>104.4</v>
      </c>
      <c r="F72" s="182">
        <v>0.11509999999999999</v>
      </c>
      <c r="G72" s="182">
        <v>2.3228</v>
      </c>
      <c r="H72" s="182">
        <v>2.8875999999999999</v>
      </c>
      <c r="I72" s="182">
        <v>2.4634</v>
      </c>
      <c r="J72" s="182">
        <v>2.9687000000000001</v>
      </c>
      <c r="K72" s="182">
        <v>8.8407</v>
      </c>
      <c r="L72" s="182">
        <v>24.034700000000001</v>
      </c>
      <c r="M72" s="182">
        <v>29.400099999999998</v>
      </c>
      <c r="N72" s="182">
        <v>44.778799999999997</v>
      </c>
      <c r="O72" s="182">
        <v>8.6332000000000004</v>
      </c>
      <c r="P72" s="182">
        <v>15.176</v>
      </c>
      <c r="Q72" s="182">
        <v>14.246600000000001</v>
      </c>
      <c r="R72" s="182">
        <v>12.1973</v>
      </c>
      <c r="S72" s="120"/>
      <c r="T72" s="123"/>
      <c r="U72" s="124"/>
      <c r="V72" s="124"/>
      <c r="W72" s="124"/>
      <c r="X72" s="124"/>
      <c r="Y72" s="124"/>
      <c r="Z72" s="124"/>
      <c r="AA72" s="124"/>
      <c r="AB72" s="124"/>
      <c r="AC72" s="124"/>
      <c r="AD72" s="124"/>
      <c r="AE72" s="124"/>
      <c r="AF72" s="124"/>
      <c r="AG72" s="124"/>
      <c r="AH72" s="124"/>
    </row>
    <row r="73" spans="1:34" x14ac:dyDescent="0.3">
      <c r="A73" s="178" t="s">
        <v>477</v>
      </c>
      <c r="B73" s="178" t="s">
        <v>533</v>
      </c>
      <c r="C73" s="178">
        <v>101070</v>
      </c>
      <c r="D73" s="181">
        <v>44315</v>
      </c>
      <c r="E73" s="182">
        <v>222.75069999999999</v>
      </c>
      <c r="F73" s="182">
        <v>-0.32369999999999999</v>
      </c>
      <c r="G73" s="182">
        <v>0.87109999999999999</v>
      </c>
      <c r="H73" s="182">
        <v>1.5591999999999999</v>
      </c>
      <c r="I73" s="182">
        <v>3.4535999999999998</v>
      </c>
      <c r="J73" s="182">
        <v>8.5670999999999999</v>
      </c>
      <c r="K73" s="182">
        <v>16.786200000000001</v>
      </c>
      <c r="L73" s="182">
        <v>36.482500000000002</v>
      </c>
      <c r="M73" s="182">
        <v>53.1449</v>
      </c>
      <c r="N73" s="182">
        <v>86.006600000000006</v>
      </c>
      <c r="O73" s="182">
        <v>19.614899999999999</v>
      </c>
      <c r="P73" s="182">
        <v>16.444800000000001</v>
      </c>
      <c r="Q73" s="182">
        <v>16.6751</v>
      </c>
      <c r="R73" s="182">
        <v>27.022500000000001</v>
      </c>
      <c r="S73" s="120"/>
      <c r="T73" s="123"/>
      <c r="U73" s="124"/>
      <c r="V73" s="124"/>
      <c r="W73" s="124"/>
      <c r="X73" s="124"/>
      <c r="Y73" s="124"/>
      <c r="Z73" s="124"/>
      <c r="AA73" s="124"/>
      <c r="AB73" s="124"/>
      <c r="AC73" s="124"/>
      <c r="AD73" s="124"/>
      <c r="AE73" s="124"/>
      <c r="AF73" s="124"/>
      <c r="AG73" s="124"/>
      <c r="AH73" s="124"/>
    </row>
    <row r="74" spans="1:34" x14ac:dyDescent="0.3">
      <c r="A74" s="178" t="s">
        <v>477</v>
      </c>
      <c r="B74" s="178" t="s">
        <v>534</v>
      </c>
      <c r="C74" s="178">
        <v>120819</v>
      </c>
      <c r="D74" s="181">
        <v>44315</v>
      </c>
      <c r="E74" s="182">
        <v>230.3571</v>
      </c>
      <c r="F74" s="182">
        <v>-0.32440000000000002</v>
      </c>
      <c r="G74" s="182">
        <v>0.86809999999999998</v>
      </c>
      <c r="H74" s="182">
        <v>1.5580000000000001</v>
      </c>
      <c r="I74" s="182">
        <v>3.4607000000000001</v>
      </c>
      <c r="J74" s="182">
        <v>8.56</v>
      </c>
      <c r="K74" s="182">
        <v>16.783300000000001</v>
      </c>
      <c r="L74" s="182">
        <v>36.5837</v>
      </c>
      <c r="M74" s="182">
        <v>53.273800000000001</v>
      </c>
      <c r="N74" s="182">
        <v>86.917000000000002</v>
      </c>
      <c r="O74" s="182">
        <v>20.686800000000002</v>
      </c>
      <c r="P74" s="182">
        <v>17.134599999999999</v>
      </c>
      <c r="Q74" s="182">
        <v>16.7682</v>
      </c>
      <c r="R74" s="182">
        <v>28.3414</v>
      </c>
      <c r="S74" s="120"/>
      <c r="T74" s="123"/>
      <c r="U74" s="124"/>
      <c r="V74" s="124"/>
      <c r="W74" s="124"/>
      <c r="X74" s="124"/>
      <c r="Y74" s="124"/>
      <c r="Z74" s="124"/>
      <c r="AA74" s="124"/>
      <c r="AB74" s="124"/>
      <c r="AC74" s="124"/>
      <c r="AD74" s="124"/>
      <c r="AE74" s="124"/>
      <c r="AF74" s="124"/>
      <c r="AG74" s="124"/>
      <c r="AH74" s="124"/>
    </row>
    <row r="75" spans="1:34" x14ac:dyDescent="0.3">
      <c r="A75" s="178" t="s">
        <v>477</v>
      </c>
      <c r="B75" s="178" t="s">
        <v>1858</v>
      </c>
      <c r="C75" s="178">
        <v>119609</v>
      </c>
      <c r="D75" s="181">
        <v>44315</v>
      </c>
      <c r="E75" s="182">
        <v>187.38560000000001</v>
      </c>
      <c r="F75" s="182">
        <v>0.12559999999999999</v>
      </c>
      <c r="G75" s="182">
        <v>1.9681</v>
      </c>
      <c r="H75" s="182">
        <v>2.3485</v>
      </c>
      <c r="I75" s="182">
        <v>1.7005999999999999</v>
      </c>
      <c r="J75" s="182">
        <v>2.3094000000000001</v>
      </c>
      <c r="K75" s="182">
        <v>8.3157999999999994</v>
      </c>
      <c r="L75" s="182">
        <v>23.539400000000001</v>
      </c>
      <c r="M75" s="182">
        <v>26.303100000000001</v>
      </c>
      <c r="N75" s="182">
        <v>39.424199999999999</v>
      </c>
      <c r="O75" s="182">
        <v>11.825699999999999</v>
      </c>
      <c r="P75" s="182">
        <v>13.6516</v>
      </c>
      <c r="Q75" s="182">
        <v>15.428800000000001</v>
      </c>
      <c r="R75" s="182">
        <v>14.667199999999999</v>
      </c>
      <c r="S75" s="120"/>
      <c r="T75" s="123"/>
      <c r="U75" s="124"/>
      <c r="V75" s="124"/>
      <c r="W75" s="124"/>
      <c r="X75" s="124"/>
      <c r="Y75" s="124"/>
      <c r="Z75" s="124"/>
      <c r="AA75" s="124"/>
      <c r="AB75" s="124"/>
      <c r="AC75" s="124"/>
      <c r="AD75" s="124"/>
      <c r="AE75" s="124"/>
      <c r="AF75" s="124"/>
      <c r="AG75" s="124"/>
      <c r="AH75" s="124"/>
    </row>
    <row r="76" spans="1:34" x14ac:dyDescent="0.3">
      <c r="A76" s="178" t="s">
        <v>477</v>
      </c>
      <c r="B76" s="178" t="s">
        <v>1996</v>
      </c>
      <c r="C76" s="178">
        <v>119604</v>
      </c>
      <c r="D76" s="181">
        <v>44315</v>
      </c>
      <c r="E76" s="182">
        <v>83.352528830205799</v>
      </c>
      <c r="F76" s="182">
        <v>0.12559999999999999</v>
      </c>
      <c r="G76" s="182">
        <v>1.968</v>
      </c>
      <c r="H76" s="182">
        <v>2.3485</v>
      </c>
      <c r="I76" s="182">
        <v>1.7005999999999999</v>
      </c>
      <c r="J76" s="182">
        <v>2.3094000000000001</v>
      </c>
      <c r="K76" s="182">
        <v>8.3157999999999994</v>
      </c>
      <c r="L76" s="182">
        <v>23.5397</v>
      </c>
      <c r="M76" s="182">
        <v>26.3032</v>
      </c>
      <c r="N76" s="182">
        <v>39.420699999999997</v>
      </c>
      <c r="O76" s="182">
        <v>11.5555</v>
      </c>
      <c r="P76" s="182">
        <v>13.4826</v>
      </c>
      <c r="Q76" s="182">
        <v>15.3249</v>
      </c>
      <c r="R76" s="182">
        <v>14.4687</v>
      </c>
      <c r="S76" s="120"/>
      <c r="T76" s="123"/>
      <c r="U76" s="124"/>
      <c r="V76" s="124"/>
      <c r="W76" s="124"/>
      <c r="X76" s="124"/>
      <c r="Y76" s="124"/>
      <c r="Z76" s="124"/>
      <c r="AA76" s="124"/>
      <c r="AB76" s="124"/>
      <c r="AC76" s="124"/>
      <c r="AD76" s="124"/>
      <c r="AE76" s="124"/>
      <c r="AF76" s="124"/>
      <c r="AG76" s="124"/>
      <c r="AH76" s="124"/>
    </row>
    <row r="77" spans="1:34" x14ac:dyDescent="0.3">
      <c r="A77" s="178" t="s">
        <v>477</v>
      </c>
      <c r="B77" s="178" t="s">
        <v>1859</v>
      </c>
      <c r="C77" s="178">
        <v>102885</v>
      </c>
      <c r="D77" s="181">
        <v>44315</v>
      </c>
      <c r="E77" s="182">
        <v>414.792208245545</v>
      </c>
      <c r="F77" s="182">
        <v>0.1234</v>
      </c>
      <c r="G77" s="182">
        <v>1.9619</v>
      </c>
      <c r="H77" s="182">
        <v>2.3342000000000001</v>
      </c>
      <c r="I77" s="182">
        <v>1.6722999999999999</v>
      </c>
      <c r="J77" s="182">
        <v>2.2416</v>
      </c>
      <c r="K77" s="182">
        <v>8.1227999999999998</v>
      </c>
      <c r="L77" s="182">
        <v>23.107900000000001</v>
      </c>
      <c r="M77" s="182">
        <v>25.666399999999999</v>
      </c>
      <c r="N77" s="182">
        <v>38.481699999999996</v>
      </c>
      <c r="O77" s="182">
        <v>11.0212</v>
      </c>
      <c r="P77" s="182">
        <v>12.662800000000001</v>
      </c>
      <c r="Q77" s="182">
        <v>15.8149</v>
      </c>
      <c r="R77" s="182">
        <v>13.932499999999999</v>
      </c>
      <c r="S77" s="120"/>
      <c r="T77" s="123"/>
      <c r="U77" s="124"/>
      <c r="V77" s="124"/>
      <c r="W77" s="124"/>
      <c r="X77" s="124"/>
      <c r="Y77" s="124"/>
      <c r="Z77" s="124"/>
      <c r="AA77" s="124"/>
      <c r="AB77" s="124"/>
      <c r="AC77" s="124"/>
      <c r="AD77" s="124"/>
      <c r="AE77" s="124"/>
      <c r="AF77" s="124"/>
      <c r="AG77" s="124"/>
      <c r="AH77" s="124"/>
    </row>
    <row r="78" spans="1:34" x14ac:dyDescent="0.3">
      <c r="A78" s="178" t="s">
        <v>477</v>
      </c>
      <c r="B78" s="178" t="s">
        <v>1997</v>
      </c>
      <c r="C78" s="178">
        <v>101551</v>
      </c>
      <c r="D78" s="181">
        <v>44315</v>
      </c>
      <c r="E78" s="182">
        <v>374.85180058209698</v>
      </c>
      <c r="F78" s="182">
        <v>0.1237</v>
      </c>
      <c r="G78" s="182">
        <v>1.9621</v>
      </c>
      <c r="H78" s="182">
        <v>2.3342999999999998</v>
      </c>
      <c r="I78" s="182">
        <v>1.6726000000000001</v>
      </c>
      <c r="J78" s="182">
        <v>2.2421000000000002</v>
      </c>
      <c r="K78" s="182">
        <v>8.1235999999999997</v>
      </c>
      <c r="L78" s="182">
        <v>23.1096</v>
      </c>
      <c r="M78" s="182">
        <v>25.668199999999999</v>
      </c>
      <c r="N78" s="182">
        <v>38.484299999999998</v>
      </c>
      <c r="O78" s="182">
        <v>10.7529</v>
      </c>
      <c r="P78" s="182">
        <v>12.497999999999999</v>
      </c>
      <c r="Q78" s="182">
        <v>15.3711</v>
      </c>
      <c r="R78" s="182">
        <v>13.739000000000001</v>
      </c>
      <c r="S78" s="120"/>
      <c r="T78" s="123"/>
      <c r="U78" s="124"/>
      <c r="V78" s="124"/>
      <c r="W78" s="124"/>
      <c r="X78" s="124"/>
      <c r="Y78" s="124"/>
      <c r="Z78" s="124"/>
      <c r="AA78" s="124"/>
      <c r="AB78" s="124"/>
      <c r="AC78" s="124"/>
      <c r="AD78" s="124"/>
      <c r="AE78" s="124"/>
      <c r="AF78" s="124"/>
      <c r="AG78" s="124"/>
      <c r="AH78" s="124"/>
    </row>
    <row r="79" spans="1:34" x14ac:dyDescent="0.3">
      <c r="A79" s="178" t="s">
        <v>477</v>
      </c>
      <c r="B79" s="178" t="s">
        <v>535</v>
      </c>
      <c r="C79" s="178">
        <v>125711</v>
      </c>
      <c r="D79" s="181">
        <v>44315</v>
      </c>
      <c r="E79" s="182">
        <v>21.956600000000002</v>
      </c>
      <c r="F79" s="182">
        <v>-8.0500000000000002E-2</v>
      </c>
      <c r="G79" s="182">
        <v>1.4232</v>
      </c>
      <c r="H79" s="182">
        <v>1.7107000000000001</v>
      </c>
      <c r="I79" s="182">
        <v>1.1252</v>
      </c>
      <c r="J79" s="182">
        <v>2.4382000000000001</v>
      </c>
      <c r="K79" s="182">
        <v>6.3815</v>
      </c>
      <c r="L79" s="182">
        <v>18.209599999999998</v>
      </c>
      <c r="M79" s="182">
        <v>22.296399999999998</v>
      </c>
      <c r="N79" s="182">
        <v>36.152299999999997</v>
      </c>
      <c r="O79" s="182">
        <v>9.4459</v>
      </c>
      <c r="P79" s="182">
        <v>11.359500000000001</v>
      </c>
      <c r="Q79" s="182">
        <v>11.222099999999999</v>
      </c>
      <c r="R79" s="182">
        <v>12.228</v>
      </c>
      <c r="S79" s="120"/>
      <c r="T79" s="123"/>
      <c r="U79" s="124"/>
      <c r="V79" s="124"/>
      <c r="W79" s="124"/>
      <c r="X79" s="124"/>
      <c r="Y79" s="124"/>
      <c r="Z79" s="124"/>
      <c r="AA79" s="124"/>
      <c r="AB79" s="124"/>
      <c r="AC79" s="124"/>
      <c r="AD79" s="124"/>
      <c r="AE79" s="124"/>
      <c r="AF79" s="124"/>
      <c r="AG79" s="124"/>
      <c r="AH79" s="124"/>
    </row>
    <row r="80" spans="1:34" x14ac:dyDescent="0.3">
      <c r="A80" s="178" t="s">
        <v>477</v>
      </c>
      <c r="B80" s="178" t="s">
        <v>536</v>
      </c>
      <c r="C80" s="178">
        <v>125713</v>
      </c>
      <c r="D80" s="181">
        <v>44315</v>
      </c>
      <c r="E80" s="182">
        <v>20.513100000000001</v>
      </c>
      <c r="F80" s="182">
        <v>-8.43E-2</v>
      </c>
      <c r="G80" s="182">
        <v>1.4109</v>
      </c>
      <c r="H80" s="182">
        <v>1.6814</v>
      </c>
      <c r="I80" s="182">
        <v>1.0667</v>
      </c>
      <c r="J80" s="182">
        <v>2.2938999999999998</v>
      </c>
      <c r="K80" s="182">
        <v>5.9873000000000003</v>
      </c>
      <c r="L80" s="182">
        <v>17.329000000000001</v>
      </c>
      <c r="M80" s="182">
        <v>20.916399999999999</v>
      </c>
      <c r="N80" s="182">
        <v>34.097999999999999</v>
      </c>
      <c r="O80" s="182">
        <v>7.9386999999999999</v>
      </c>
      <c r="P80" s="182">
        <v>10.1576</v>
      </c>
      <c r="Q80" s="182">
        <v>10.206300000000001</v>
      </c>
      <c r="R80" s="182">
        <v>10.543699999999999</v>
      </c>
      <c r="S80" s="120"/>
      <c r="T80" s="123"/>
      <c r="U80" s="124"/>
      <c r="V80" s="124"/>
      <c r="W80" s="124"/>
      <c r="X80" s="124"/>
      <c r="Y80" s="124"/>
      <c r="Z80" s="124"/>
      <c r="AA80" s="124"/>
      <c r="AB80" s="124"/>
      <c r="AC80" s="124"/>
      <c r="AD80" s="124"/>
      <c r="AE80" s="124"/>
      <c r="AF80" s="124"/>
      <c r="AG80" s="124"/>
      <c r="AH80" s="124"/>
    </row>
    <row r="81" spans="1:34" x14ac:dyDescent="0.3">
      <c r="A81" s="178" t="s">
        <v>477</v>
      </c>
      <c r="B81" s="178" t="s">
        <v>537</v>
      </c>
      <c r="C81" s="178">
        <v>100617</v>
      </c>
      <c r="D81" s="181">
        <v>44315</v>
      </c>
      <c r="E81" s="182">
        <v>113.2957</v>
      </c>
      <c r="F81" s="182">
        <v>-3.2000000000000002E-3</v>
      </c>
      <c r="G81" s="182">
        <v>1.7896000000000001</v>
      </c>
      <c r="H81" s="182">
        <v>2.3965999999999998</v>
      </c>
      <c r="I81" s="182">
        <v>1.8775999999999999</v>
      </c>
      <c r="J81" s="182">
        <v>1.8734999999999999</v>
      </c>
      <c r="K81" s="182">
        <v>7.0621</v>
      </c>
      <c r="L81" s="182">
        <v>21.205300000000001</v>
      </c>
      <c r="M81" s="182">
        <v>24.668500000000002</v>
      </c>
      <c r="N81" s="182">
        <v>36.796199999999999</v>
      </c>
      <c r="O81" s="182">
        <v>9.7125000000000004</v>
      </c>
      <c r="P81" s="182">
        <v>12.731</v>
      </c>
      <c r="Q81" s="182">
        <v>12.325200000000001</v>
      </c>
      <c r="R81" s="182">
        <v>12.186199999999999</v>
      </c>
      <c r="S81" s="120"/>
      <c r="T81" s="123"/>
      <c r="U81" s="124"/>
      <c r="V81" s="124"/>
      <c r="W81" s="124"/>
      <c r="X81" s="124"/>
      <c r="Y81" s="124"/>
      <c r="Z81" s="124"/>
      <c r="AA81" s="124"/>
      <c r="AB81" s="124"/>
      <c r="AC81" s="124"/>
      <c r="AD81" s="124"/>
      <c r="AE81" s="124"/>
      <c r="AF81" s="124"/>
      <c r="AG81" s="124"/>
      <c r="AH81" s="124"/>
    </row>
    <row r="82" spans="1:34" x14ac:dyDescent="0.3">
      <c r="A82" s="178" t="s">
        <v>477</v>
      </c>
      <c r="B82" s="178" t="s">
        <v>538</v>
      </c>
      <c r="C82" s="178">
        <v>119542</v>
      </c>
      <c r="D82" s="181">
        <v>44315</v>
      </c>
      <c r="E82" s="182">
        <v>121.6127</v>
      </c>
      <c r="F82" s="182">
        <v>2.9999999999999997E-4</v>
      </c>
      <c r="G82" s="182">
        <v>1.8003</v>
      </c>
      <c r="H82" s="182">
        <v>2.4217</v>
      </c>
      <c r="I82" s="182">
        <v>1.9283999999999999</v>
      </c>
      <c r="J82" s="182">
        <v>1.9956</v>
      </c>
      <c r="K82" s="182">
        <v>7.4013999999999998</v>
      </c>
      <c r="L82" s="182">
        <v>21.937200000000001</v>
      </c>
      <c r="M82" s="182">
        <v>25.7651</v>
      </c>
      <c r="N82" s="182">
        <v>38.359099999999998</v>
      </c>
      <c r="O82" s="182">
        <v>11.0015</v>
      </c>
      <c r="P82" s="182">
        <v>13.9734</v>
      </c>
      <c r="Q82" s="182">
        <v>11.190200000000001</v>
      </c>
      <c r="R82" s="182">
        <v>13.350099999999999</v>
      </c>
      <c r="S82" s="120"/>
      <c r="T82" s="123"/>
      <c r="U82" s="124"/>
      <c r="V82" s="124"/>
      <c r="W82" s="124"/>
      <c r="X82" s="124"/>
      <c r="Y82" s="124"/>
      <c r="Z82" s="124"/>
      <c r="AA82" s="124"/>
      <c r="AB82" s="124"/>
      <c r="AC82" s="124"/>
      <c r="AD82" s="124"/>
      <c r="AE82" s="124"/>
      <c r="AF82" s="124"/>
      <c r="AG82" s="124"/>
      <c r="AH82" s="124"/>
    </row>
    <row r="83" spans="1:34" x14ac:dyDescent="0.3">
      <c r="A83" s="178" t="s">
        <v>477</v>
      </c>
      <c r="B83" s="178" t="s">
        <v>539</v>
      </c>
      <c r="C83" s="178">
        <v>119053</v>
      </c>
      <c r="D83" s="181">
        <v>44315</v>
      </c>
      <c r="E83" s="182">
        <v>280.4554</v>
      </c>
      <c r="F83" s="182">
        <v>-2.2200000000000001E-2</v>
      </c>
      <c r="G83" s="182">
        <v>2.3502000000000001</v>
      </c>
      <c r="H83" s="182">
        <v>2.9361000000000002</v>
      </c>
      <c r="I83" s="182">
        <v>1.3964000000000001</v>
      </c>
      <c r="J83" s="182">
        <v>1.4558</v>
      </c>
      <c r="K83" s="182">
        <v>8.5695999999999994</v>
      </c>
      <c r="L83" s="182">
        <v>23.338999999999999</v>
      </c>
      <c r="M83" s="182">
        <v>27.543099999999999</v>
      </c>
      <c r="N83" s="182">
        <v>42.939</v>
      </c>
      <c r="O83" s="182">
        <v>8.7579999999999991</v>
      </c>
      <c r="P83" s="182">
        <v>10.642300000000001</v>
      </c>
      <c r="Q83" s="182">
        <v>13.289400000000001</v>
      </c>
      <c r="R83" s="182">
        <v>11.558999999999999</v>
      </c>
      <c r="S83" s="120"/>
      <c r="T83" s="123"/>
      <c r="U83" s="124"/>
      <c r="V83" s="124"/>
      <c r="W83" s="124"/>
      <c r="X83" s="124"/>
      <c r="Y83" s="124"/>
      <c r="Z83" s="124"/>
      <c r="AA83" s="124"/>
      <c r="AB83" s="124"/>
      <c r="AC83" s="124"/>
      <c r="AD83" s="124"/>
      <c r="AE83" s="124"/>
      <c r="AF83" s="124"/>
      <c r="AG83" s="124"/>
      <c r="AH83" s="124"/>
    </row>
    <row r="84" spans="1:34" x14ac:dyDescent="0.3">
      <c r="A84" s="178" t="s">
        <v>477</v>
      </c>
      <c r="B84" s="178" t="s">
        <v>540</v>
      </c>
      <c r="C84" s="178">
        <v>100414</v>
      </c>
      <c r="D84" s="181">
        <v>44315</v>
      </c>
      <c r="E84" s="182">
        <v>354.25495756102498</v>
      </c>
      <c r="F84" s="182">
        <v>-2.4799999999999999E-2</v>
      </c>
      <c r="G84" s="182">
        <v>2.3418999999999999</v>
      </c>
      <c r="H84" s="182">
        <v>2.9171999999999998</v>
      </c>
      <c r="I84" s="182">
        <v>1.3593999999999999</v>
      </c>
      <c r="J84" s="182">
        <v>1.3656999999999999</v>
      </c>
      <c r="K84" s="182">
        <v>8.2998999999999992</v>
      </c>
      <c r="L84" s="182">
        <v>22.706900000000001</v>
      </c>
      <c r="M84" s="182">
        <v>26.5594</v>
      </c>
      <c r="N84" s="182">
        <v>41.466099999999997</v>
      </c>
      <c r="O84" s="182">
        <v>7.4801000000000002</v>
      </c>
      <c r="P84" s="182">
        <v>9.3641000000000005</v>
      </c>
      <c r="Q84" s="182">
        <v>14.968400000000001</v>
      </c>
      <c r="R84" s="182">
        <v>10.4085</v>
      </c>
      <c r="S84" s="120"/>
      <c r="T84" s="123"/>
      <c r="U84" s="124"/>
      <c r="V84" s="124"/>
      <c r="W84" s="124"/>
      <c r="X84" s="124"/>
      <c r="Y84" s="124"/>
      <c r="Z84" s="124"/>
      <c r="AA84" s="124"/>
      <c r="AB84" s="124"/>
      <c r="AC84" s="124"/>
      <c r="AD84" s="124"/>
      <c r="AE84" s="124"/>
      <c r="AF84" s="124"/>
      <c r="AG84" s="124"/>
      <c r="AH84" s="124"/>
    </row>
    <row r="85" spans="1:34" x14ac:dyDescent="0.3">
      <c r="A85" s="178" t="s">
        <v>477</v>
      </c>
      <c r="B85" s="178" t="s">
        <v>1860</v>
      </c>
      <c r="C85" s="178">
        <v>148592</v>
      </c>
      <c r="D85" s="181">
        <v>44315</v>
      </c>
      <c r="E85" s="182">
        <v>10.77</v>
      </c>
      <c r="F85" s="182">
        <v>-9.2799999999999994E-2</v>
      </c>
      <c r="G85" s="182">
        <v>1.9885999999999999</v>
      </c>
      <c r="H85" s="182">
        <v>2.6692</v>
      </c>
      <c r="I85" s="182">
        <v>1.8920999999999999</v>
      </c>
      <c r="J85" s="182">
        <v>1.9885999999999999</v>
      </c>
      <c r="K85" s="182">
        <v>8.1325000000000003</v>
      </c>
      <c r="L85" s="182"/>
      <c r="M85" s="182"/>
      <c r="N85" s="182"/>
      <c r="O85" s="182"/>
      <c r="P85" s="182"/>
      <c r="Q85" s="182">
        <v>7.7</v>
      </c>
      <c r="R85" s="182"/>
      <c r="S85" s="120"/>
      <c r="T85" s="123"/>
      <c r="U85" s="124"/>
      <c r="V85" s="124"/>
      <c r="W85" s="124"/>
      <c r="X85" s="124"/>
      <c r="Y85" s="124"/>
      <c r="Z85" s="124"/>
      <c r="AA85" s="124"/>
      <c r="AB85" s="124"/>
      <c r="AC85" s="124"/>
      <c r="AD85" s="124"/>
      <c r="AE85" s="124"/>
      <c r="AF85" s="124"/>
      <c r="AG85" s="124"/>
      <c r="AH85" s="124"/>
    </row>
    <row r="86" spans="1:34" x14ac:dyDescent="0.3">
      <c r="A86" s="178" t="s">
        <v>477</v>
      </c>
      <c r="B86" s="178" t="s">
        <v>1861</v>
      </c>
      <c r="C86" s="178">
        <v>148591</v>
      </c>
      <c r="D86" s="181">
        <v>44315</v>
      </c>
      <c r="E86" s="182">
        <v>10.73</v>
      </c>
      <c r="F86" s="182">
        <v>0</v>
      </c>
      <c r="G86" s="182">
        <v>1.9962</v>
      </c>
      <c r="H86" s="182">
        <v>2.6793999999999998</v>
      </c>
      <c r="I86" s="182">
        <v>1.8993</v>
      </c>
      <c r="J86" s="182">
        <v>1.9962</v>
      </c>
      <c r="K86" s="182">
        <v>7.9477000000000002</v>
      </c>
      <c r="L86" s="182"/>
      <c r="M86" s="182"/>
      <c r="N86" s="182"/>
      <c r="O86" s="182"/>
      <c r="P86" s="182"/>
      <c r="Q86" s="182">
        <v>7.3</v>
      </c>
      <c r="R86" s="182"/>
      <c r="S86" s="120"/>
      <c r="T86" s="123"/>
      <c r="U86" s="124"/>
      <c r="V86" s="124"/>
      <c r="W86" s="124"/>
      <c r="X86" s="124"/>
      <c r="Y86" s="124"/>
      <c r="Z86" s="124"/>
      <c r="AA86" s="124"/>
      <c r="AB86" s="124"/>
      <c r="AC86" s="124"/>
      <c r="AD86" s="124"/>
      <c r="AE86" s="124"/>
      <c r="AF86" s="124"/>
      <c r="AG86" s="124"/>
      <c r="AH86" s="124"/>
    </row>
    <row r="87" spans="1:34" x14ac:dyDescent="0.3">
      <c r="A87" s="178" t="s">
        <v>477</v>
      </c>
      <c r="B87" s="178" t="s">
        <v>541</v>
      </c>
      <c r="C87" s="178">
        <v>120674</v>
      </c>
      <c r="D87" s="181">
        <v>44315</v>
      </c>
      <c r="E87" s="182">
        <v>220.3622</v>
      </c>
      <c r="F87" s="182">
        <v>6.7599999999999993E-2</v>
      </c>
      <c r="G87" s="182">
        <v>1.8534999999999999</v>
      </c>
      <c r="H87" s="182">
        <v>2.4599000000000002</v>
      </c>
      <c r="I87" s="182">
        <v>2.6436000000000002</v>
      </c>
      <c r="J87" s="182">
        <v>3.2019000000000002</v>
      </c>
      <c r="K87" s="182">
        <v>10.0946</v>
      </c>
      <c r="L87" s="182">
        <v>28.610299999999999</v>
      </c>
      <c r="M87" s="182">
        <v>32.835599999999999</v>
      </c>
      <c r="N87" s="182">
        <v>51.987200000000001</v>
      </c>
      <c r="O87" s="182">
        <v>7.9012000000000002</v>
      </c>
      <c r="P87" s="182">
        <v>11.636900000000001</v>
      </c>
      <c r="Q87" s="182">
        <v>11.6272</v>
      </c>
      <c r="R87" s="182">
        <v>12.168799999999999</v>
      </c>
      <c r="S87" s="120"/>
      <c r="T87" s="123"/>
      <c r="U87" s="124"/>
      <c r="V87" s="124"/>
      <c r="W87" s="124"/>
      <c r="X87" s="124"/>
      <c r="Y87" s="124"/>
      <c r="Z87" s="124"/>
      <c r="AA87" s="124"/>
      <c r="AB87" s="124"/>
      <c r="AC87" s="124"/>
      <c r="AD87" s="124"/>
      <c r="AE87" s="124"/>
      <c r="AF87" s="124"/>
      <c r="AG87" s="124"/>
      <c r="AH87" s="124"/>
    </row>
    <row r="88" spans="1:34" x14ac:dyDescent="0.3">
      <c r="A88" s="178" t="s">
        <v>477</v>
      </c>
      <c r="B88" s="178" t="s">
        <v>542</v>
      </c>
      <c r="C88" s="178">
        <v>100684</v>
      </c>
      <c r="D88" s="181">
        <v>44315</v>
      </c>
      <c r="E88" s="182">
        <v>215.74097328103099</v>
      </c>
      <c r="F88" s="182">
        <v>6.5699999999999995E-2</v>
      </c>
      <c r="G88" s="182">
        <v>1.8480000000000001</v>
      </c>
      <c r="H88" s="182">
        <v>2.4468999999999999</v>
      </c>
      <c r="I88" s="182">
        <v>2.6177000000000001</v>
      </c>
      <c r="J88" s="182">
        <v>3.1377999999999999</v>
      </c>
      <c r="K88" s="182">
        <v>9.9128000000000007</v>
      </c>
      <c r="L88" s="182">
        <v>28.183399999999999</v>
      </c>
      <c r="M88" s="182">
        <v>32.049700000000001</v>
      </c>
      <c r="N88" s="182">
        <v>50.821599999999997</v>
      </c>
      <c r="O88" s="182">
        <v>7.1245000000000003</v>
      </c>
      <c r="P88" s="182">
        <v>10.8575</v>
      </c>
      <c r="Q88" s="182">
        <v>12.3682</v>
      </c>
      <c r="R88" s="182">
        <v>11.352399999999999</v>
      </c>
      <c r="S88" s="120"/>
      <c r="T88" s="123"/>
      <c r="U88" s="124"/>
      <c r="V88" s="124"/>
      <c r="W88" s="124"/>
      <c r="X88" s="124"/>
      <c r="Y88" s="124"/>
      <c r="Z88" s="124"/>
      <c r="AA88" s="124"/>
      <c r="AB88" s="124"/>
      <c r="AC88" s="124"/>
      <c r="AD88" s="124"/>
      <c r="AE88" s="124"/>
      <c r="AF88" s="124"/>
      <c r="AG88" s="124"/>
      <c r="AH88" s="124"/>
    </row>
    <row r="89" spans="1:34" x14ac:dyDescent="0.3">
      <c r="A89" s="183" t="s">
        <v>27</v>
      </c>
      <c r="B89" s="178"/>
      <c r="C89" s="178"/>
      <c r="D89" s="178"/>
      <c r="E89" s="178"/>
      <c r="F89" s="184">
        <v>7.7163157894736878E-2</v>
      </c>
      <c r="G89" s="184">
        <v>1.9234881578947376</v>
      </c>
      <c r="H89" s="184">
        <v>2.4917736842105263</v>
      </c>
      <c r="I89" s="184">
        <v>2.1320473684210537</v>
      </c>
      <c r="J89" s="184">
        <v>2.814553947368422</v>
      </c>
      <c r="K89" s="184">
        <v>8.7702986842105268</v>
      </c>
      <c r="L89" s="184">
        <v>23.43888378378379</v>
      </c>
      <c r="M89" s="184">
        <v>29.495404054054056</v>
      </c>
      <c r="N89" s="184">
        <v>44.455983783783786</v>
      </c>
      <c r="O89" s="184">
        <v>9.9128672413793097</v>
      </c>
      <c r="P89" s="184">
        <v>12.363973999999995</v>
      </c>
      <c r="Q89" s="184">
        <v>12.526464473684213</v>
      </c>
      <c r="R89" s="184">
        <v>13.677957142857139</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3" t="s">
        <v>408</v>
      </c>
      <c r="B90" s="178"/>
      <c r="C90" s="178"/>
      <c r="D90" s="178"/>
      <c r="E90" s="178"/>
      <c r="F90" s="184">
        <v>6.6649999999999987E-2</v>
      </c>
      <c r="G90" s="184">
        <v>1.9852000000000001</v>
      </c>
      <c r="H90" s="184">
        <v>2.6170999999999998</v>
      </c>
      <c r="I90" s="184">
        <v>2.1734499999999999</v>
      </c>
      <c r="J90" s="184">
        <v>2.6421000000000001</v>
      </c>
      <c r="K90" s="184">
        <v>8.5349499999999985</v>
      </c>
      <c r="L90" s="184">
        <v>23.542549999999999</v>
      </c>
      <c r="M90" s="184">
        <v>29.043700000000001</v>
      </c>
      <c r="N90" s="184">
        <v>43.071199999999997</v>
      </c>
      <c r="O90" s="184">
        <v>9.7797000000000001</v>
      </c>
      <c r="P90" s="184">
        <v>12.39255</v>
      </c>
      <c r="Q90" s="184">
        <v>12.557400000000001</v>
      </c>
      <c r="R90" s="184">
        <v>13.08685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6"/>
      <c r="B91" s="126"/>
      <c r="C91" s="126"/>
      <c r="D91" s="128"/>
      <c r="E91" s="129"/>
      <c r="F91" s="129"/>
      <c r="G91" s="129"/>
      <c r="H91" s="129"/>
      <c r="I91" s="129"/>
      <c r="J91" s="129"/>
      <c r="K91" s="129"/>
      <c r="L91" s="129"/>
      <c r="M91" s="129"/>
      <c r="N91" s="129"/>
      <c r="O91" s="129"/>
      <c r="P91" s="129"/>
      <c r="Q91" s="129"/>
      <c r="R91" s="129"/>
      <c r="S91" s="119"/>
      <c r="T91" s="119"/>
      <c r="U91" s="119"/>
      <c r="V91" s="119"/>
      <c r="W91" s="119"/>
      <c r="X91" s="119"/>
      <c r="Y91" s="119"/>
      <c r="Z91" s="119"/>
      <c r="AA91" s="119"/>
      <c r="AB91" s="119"/>
      <c r="AC91" s="119"/>
      <c r="AD91" s="119"/>
      <c r="AE91" s="119"/>
      <c r="AF91" s="119"/>
      <c r="AG91" s="119"/>
      <c r="AH91" s="119"/>
    </row>
    <row r="92" spans="1:34" x14ac:dyDescent="0.3">
      <c r="A92" s="180" t="s">
        <v>1781</v>
      </c>
      <c r="B92" s="180"/>
      <c r="C92" s="180"/>
      <c r="D92" s="180"/>
      <c r="E92" s="180"/>
      <c r="F92" s="180"/>
      <c r="G92" s="180"/>
      <c r="H92" s="180"/>
      <c r="I92" s="180"/>
      <c r="J92" s="180"/>
      <c r="K92" s="180"/>
      <c r="L92" s="180"/>
      <c r="M92" s="180"/>
      <c r="N92" s="180"/>
      <c r="O92" s="180"/>
      <c r="P92" s="180"/>
      <c r="Q92" s="180"/>
      <c r="R92" s="180"/>
      <c r="S92" s="122"/>
      <c r="T92" s="122"/>
      <c r="U92" s="122"/>
      <c r="V92" s="122"/>
      <c r="W92" s="122"/>
      <c r="X92" s="122"/>
      <c r="Y92" s="122"/>
      <c r="Z92" s="122"/>
      <c r="AA92" s="122"/>
      <c r="AB92" s="122"/>
      <c r="AC92" s="122"/>
      <c r="AD92" s="122"/>
      <c r="AE92" s="122"/>
      <c r="AF92" s="122"/>
      <c r="AG92" s="122"/>
      <c r="AH92" s="122"/>
    </row>
    <row r="93" spans="1:34" x14ac:dyDescent="0.3">
      <c r="A93" s="178" t="s">
        <v>1782</v>
      </c>
      <c r="B93" s="178" t="s">
        <v>1754</v>
      </c>
      <c r="C93" s="178">
        <v>112088</v>
      </c>
      <c r="D93" s="181">
        <v>44315</v>
      </c>
      <c r="E93" s="182">
        <v>20.906400000000001</v>
      </c>
      <c r="F93" s="182">
        <v>1.5299999999999999E-2</v>
      </c>
      <c r="G93" s="182">
        <v>5.6000000000000001E-2</v>
      </c>
      <c r="H93" s="182">
        <v>5.9799999999999999E-2</v>
      </c>
      <c r="I93" s="182">
        <v>0.1754</v>
      </c>
      <c r="J93" s="182">
        <v>0.54730000000000001</v>
      </c>
      <c r="K93" s="182">
        <v>1.2152000000000001</v>
      </c>
      <c r="L93" s="182">
        <v>1.8701000000000001</v>
      </c>
      <c r="M93" s="182">
        <v>2.8469000000000002</v>
      </c>
      <c r="N93" s="182">
        <v>3.5318999999999998</v>
      </c>
      <c r="O93" s="182">
        <v>5.2354000000000003</v>
      </c>
      <c r="P93" s="182">
        <v>5.5635000000000003</v>
      </c>
      <c r="Q93" s="182">
        <v>6.4646999999999997</v>
      </c>
      <c r="R93" s="182">
        <v>4.7771999999999997</v>
      </c>
      <c r="S93" s="120"/>
      <c r="T93" s="123"/>
      <c r="U93" s="124"/>
      <c r="V93" s="124"/>
      <c r="W93" s="124"/>
      <c r="X93" s="124"/>
      <c r="Y93" s="124"/>
      <c r="Z93" s="124"/>
      <c r="AA93" s="124"/>
      <c r="AB93" s="124"/>
      <c r="AC93" s="124"/>
      <c r="AD93" s="124"/>
      <c r="AE93" s="124"/>
      <c r="AF93" s="124"/>
      <c r="AG93" s="124"/>
      <c r="AH93" s="124"/>
    </row>
    <row r="94" spans="1:34" x14ac:dyDescent="0.3">
      <c r="A94" s="178" t="s">
        <v>1782</v>
      </c>
      <c r="B94" s="178" t="s">
        <v>1727</v>
      </c>
      <c r="C94" s="178">
        <v>119526</v>
      </c>
      <c r="D94" s="181">
        <v>44315</v>
      </c>
      <c r="E94" s="182">
        <v>21.888500000000001</v>
      </c>
      <c r="F94" s="182">
        <v>1.6899999999999998E-2</v>
      </c>
      <c r="G94" s="182">
        <v>6.13E-2</v>
      </c>
      <c r="H94" s="182">
        <v>7.22E-2</v>
      </c>
      <c r="I94" s="182">
        <v>0.2</v>
      </c>
      <c r="J94" s="182">
        <v>0.60809999999999997</v>
      </c>
      <c r="K94" s="182">
        <v>1.3741000000000001</v>
      </c>
      <c r="L94" s="182">
        <v>2.1867000000000001</v>
      </c>
      <c r="M94" s="182">
        <v>3.3222</v>
      </c>
      <c r="N94" s="182">
        <v>4.165</v>
      </c>
      <c r="O94" s="182">
        <v>5.8665000000000003</v>
      </c>
      <c r="P94" s="182">
        <v>6.2103000000000002</v>
      </c>
      <c r="Q94" s="182">
        <v>7.2020999999999997</v>
      </c>
      <c r="R94" s="182">
        <v>5.4043999999999999</v>
      </c>
      <c r="S94" s="120"/>
      <c r="T94" s="123"/>
      <c r="U94" s="124"/>
      <c r="V94" s="124"/>
      <c r="W94" s="124"/>
      <c r="X94" s="124"/>
      <c r="Y94" s="124"/>
      <c r="Z94" s="124"/>
      <c r="AA94" s="124"/>
      <c r="AB94" s="124"/>
      <c r="AC94" s="124"/>
      <c r="AD94" s="124"/>
      <c r="AE94" s="124"/>
      <c r="AF94" s="124"/>
      <c r="AG94" s="124"/>
      <c r="AH94" s="124"/>
    </row>
    <row r="95" spans="1:34" x14ac:dyDescent="0.3">
      <c r="A95" s="178" t="s">
        <v>1782</v>
      </c>
      <c r="B95" s="178" t="s">
        <v>1728</v>
      </c>
      <c r="C95" s="178">
        <v>130773</v>
      </c>
      <c r="D95" s="181">
        <v>44315</v>
      </c>
      <c r="E95" s="182">
        <v>15.5146</v>
      </c>
      <c r="F95" s="182">
        <v>1.8700000000000001E-2</v>
      </c>
      <c r="G95" s="182">
        <v>3.3500000000000002E-2</v>
      </c>
      <c r="H95" s="182">
        <v>4.0599999999999997E-2</v>
      </c>
      <c r="I95" s="182">
        <v>0.18210000000000001</v>
      </c>
      <c r="J95" s="182">
        <v>0.54310000000000003</v>
      </c>
      <c r="K95" s="182">
        <v>1.2992999999999999</v>
      </c>
      <c r="L95" s="182">
        <v>2.0535999999999999</v>
      </c>
      <c r="M95" s="182">
        <v>3.2057000000000002</v>
      </c>
      <c r="N95" s="182">
        <v>4.0376000000000003</v>
      </c>
      <c r="O95" s="182">
        <v>5.8947000000000003</v>
      </c>
      <c r="P95" s="182">
        <v>6.3457999999999997</v>
      </c>
      <c r="Q95" s="182">
        <v>6.7618999999999998</v>
      </c>
      <c r="R95" s="182">
        <v>5.3615000000000004</v>
      </c>
      <c r="S95" s="120"/>
      <c r="T95" s="123"/>
      <c r="U95" s="124"/>
      <c r="V95" s="124"/>
      <c r="W95" s="124"/>
      <c r="X95" s="124"/>
      <c r="Y95" s="124"/>
      <c r="Z95" s="124"/>
      <c r="AA95" s="124"/>
      <c r="AB95" s="124"/>
      <c r="AC95" s="124"/>
      <c r="AD95" s="124"/>
      <c r="AE95" s="124"/>
      <c r="AF95" s="124"/>
      <c r="AG95" s="124"/>
      <c r="AH95" s="124"/>
    </row>
    <row r="96" spans="1:34" x14ac:dyDescent="0.3">
      <c r="A96" s="178" t="s">
        <v>1782</v>
      </c>
      <c r="B96" s="178" t="s">
        <v>1755</v>
      </c>
      <c r="C96" s="178">
        <v>130771</v>
      </c>
      <c r="D96" s="181">
        <v>44315</v>
      </c>
      <c r="E96" s="182">
        <v>14.7095</v>
      </c>
      <c r="F96" s="182">
        <v>1.7000000000000001E-2</v>
      </c>
      <c r="G96" s="182">
        <v>2.7199999999999998E-2</v>
      </c>
      <c r="H96" s="182">
        <v>2.6499999999999999E-2</v>
      </c>
      <c r="I96" s="182">
        <v>0.1532</v>
      </c>
      <c r="J96" s="182">
        <v>0.47199999999999998</v>
      </c>
      <c r="K96" s="182">
        <v>1.1108</v>
      </c>
      <c r="L96" s="182">
        <v>1.6706000000000001</v>
      </c>
      <c r="M96" s="182">
        <v>2.6225000000000001</v>
      </c>
      <c r="N96" s="182">
        <v>3.2601</v>
      </c>
      <c r="O96" s="182">
        <v>5.1109999999999998</v>
      </c>
      <c r="P96" s="182">
        <v>5.5266000000000002</v>
      </c>
      <c r="Q96" s="182">
        <v>5.9177</v>
      </c>
      <c r="R96" s="182">
        <v>4.5937000000000001</v>
      </c>
      <c r="S96" s="120"/>
      <c r="T96" s="123"/>
      <c r="U96" s="124"/>
      <c r="V96" s="124"/>
      <c r="W96" s="124"/>
      <c r="X96" s="124"/>
      <c r="Y96" s="124"/>
      <c r="Z96" s="124"/>
      <c r="AA96" s="124"/>
      <c r="AB96" s="124"/>
      <c r="AC96" s="124"/>
      <c r="AD96" s="124"/>
      <c r="AE96" s="124"/>
      <c r="AF96" s="124"/>
      <c r="AG96" s="124"/>
      <c r="AH96" s="124"/>
    </row>
    <row r="97" spans="1:34" x14ac:dyDescent="0.3">
      <c r="A97" s="178" t="s">
        <v>1782</v>
      </c>
      <c r="B97" s="178" t="s">
        <v>1729</v>
      </c>
      <c r="C97" s="178">
        <v>140386</v>
      </c>
      <c r="D97" s="181">
        <v>44315</v>
      </c>
      <c r="E97" s="182">
        <v>13.045999999999999</v>
      </c>
      <c r="F97" s="182">
        <v>3.0700000000000002E-2</v>
      </c>
      <c r="G97" s="182">
        <v>3.8300000000000001E-2</v>
      </c>
      <c r="H97" s="182">
        <v>3.0700000000000002E-2</v>
      </c>
      <c r="I97" s="182">
        <v>0.16889999999999999</v>
      </c>
      <c r="J97" s="182">
        <v>0.53169999999999995</v>
      </c>
      <c r="K97" s="182">
        <v>1.2652000000000001</v>
      </c>
      <c r="L97" s="182">
        <v>2.1293000000000002</v>
      </c>
      <c r="M97" s="182">
        <v>3.3592</v>
      </c>
      <c r="N97" s="182">
        <v>4.1097999999999999</v>
      </c>
      <c r="O97" s="182">
        <v>6.0496999999999996</v>
      </c>
      <c r="P97" s="182"/>
      <c r="Q97" s="182">
        <v>6.3227000000000002</v>
      </c>
      <c r="R97" s="182">
        <v>5.5507999999999997</v>
      </c>
      <c r="S97" s="120"/>
      <c r="T97" s="123"/>
      <c r="U97" s="124"/>
      <c r="V97" s="124"/>
      <c r="W97" s="124"/>
      <c r="X97" s="124"/>
      <c r="Y97" s="124"/>
      <c r="Z97" s="124"/>
      <c r="AA97" s="124"/>
      <c r="AB97" s="124"/>
      <c r="AC97" s="124"/>
      <c r="AD97" s="124"/>
      <c r="AE97" s="124"/>
      <c r="AF97" s="124"/>
      <c r="AG97" s="124"/>
      <c r="AH97" s="124"/>
    </row>
    <row r="98" spans="1:34" x14ac:dyDescent="0.3">
      <c r="A98" s="178" t="s">
        <v>1782</v>
      </c>
      <c r="B98" s="178" t="s">
        <v>1756</v>
      </c>
      <c r="C98" s="178">
        <v>140385</v>
      </c>
      <c r="D98" s="181">
        <v>44315</v>
      </c>
      <c r="E98" s="182">
        <v>12.715999999999999</v>
      </c>
      <c r="F98" s="182">
        <v>3.15E-2</v>
      </c>
      <c r="G98" s="182">
        <v>3.15E-2</v>
      </c>
      <c r="H98" s="182">
        <v>2.3599999999999999E-2</v>
      </c>
      <c r="I98" s="182">
        <v>0.14180000000000001</v>
      </c>
      <c r="J98" s="182">
        <v>0.47410000000000002</v>
      </c>
      <c r="K98" s="182">
        <v>1.1052</v>
      </c>
      <c r="L98" s="182">
        <v>1.8093999999999999</v>
      </c>
      <c r="M98" s="182">
        <v>2.8719000000000001</v>
      </c>
      <c r="N98" s="182">
        <v>3.4746999999999999</v>
      </c>
      <c r="O98" s="182">
        <v>5.4267000000000003</v>
      </c>
      <c r="P98" s="182"/>
      <c r="Q98" s="182">
        <v>5.6965000000000003</v>
      </c>
      <c r="R98" s="182">
        <v>4.9348999999999998</v>
      </c>
      <c r="S98" s="120"/>
      <c r="T98" s="123"/>
      <c r="U98" s="124"/>
      <c r="V98" s="124"/>
      <c r="W98" s="124"/>
      <c r="X98" s="124"/>
      <c r="Y98" s="124"/>
      <c r="Z98" s="124"/>
      <c r="AA98" s="124"/>
      <c r="AB98" s="124"/>
      <c r="AC98" s="124"/>
      <c r="AD98" s="124"/>
      <c r="AE98" s="124"/>
      <c r="AF98" s="124"/>
      <c r="AG98" s="124"/>
      <c r="AH98" s="124"/>
    </row>
    <row r="99" spans="1:34" x14ac:dyDescent="0.3">
      <c r="A99" s="178" t="s">
        <v>1782</v>
      </c>
      <c r="B99" s="178" t="s">
        <v>1730</v>
      </c>
      <c r="C99" s="178">
        <v>143614</v>
      </c>
      <c r="D99" s="181">
        <v>44315</v>
      </c>
      <c r="E99" s="182">
        <v>11.4923</v>
      </c>
      <c r="F99" s="182">
        <v>-1.4800000000000001E-2</v>
      </c>
      <c r="G99" s="182">
        <v>7.0000000000000001E-3</v>
      </c>
      <c r="H99" s="182">
        <v>1.4800000000000001E-2</v>
      </c>
      <c r="I99" s="182">
        <v>8.6199999999999999E-2</v>
      </c>
      <c r="J99" s="182">
        <v>0.45450000000000002</v>
      </c>
      <c r="K99" s="182">
        <v>0.9123</v>
      </c>
      <c r="L99" s="182">
        <v>1.3564000000000001</v>
      </c>
      <c r="M99" s="182">
        <v>2.4096000000000002</v>
      </c>
      <c r="N99" s="182">
        <v>3.2254999999999998</v>
      </c>
      <c r="O99" s="182"/>
      <c r="P99" s="182"/>
      <c r="Q99" s="182">
        <v>4.9733000000000001</v>
      </c>
      <c r="R99" s="182">
        <v>4.3735999999999997</v>
      </c>
      <c r="S99" s="120"/>
      <c r="T99" s="123"/>
      <c r="U99" s="124"/>
      <c r="V99" s="124"/>
      <c r="W99" s="124"/>
      <c r="X99" s="124"/>
      <c r="Y99" s="124"/>
      <c r="Z99" s="124"/>
      <c r="AA99" s="124"/>
      <c r="AB99" s="124"/>
      <c r="AC99" s="124"/>
      <c r="AD99" s="124"/>
      <c r="AE99" s="124"/>
      <c r="AF99" s="124"/>
      <c r="AG99" s="124"/>
      <c r="AH99" s="124"/>
    </row>
    <row r="100" spans="1:34" x14ac:dyDescent="0.3">
      <c r="A100" s="178" t="s">
        <v>1782</v>
      </c>
      <c r="B100" s="178" t="s">
        <v>1757</v>
      </c>
      <c r="C100" s="178">
        <v>143620</v>
      </c>
      <c r="D100" s="181">
        <v>44315</v>
      </c>
      <c r="E100" s="182">
        <v>11.2629</v>
      </c>
      <c r="F100" s="182">
        <v>-1.6899999999999998E-2</v>
      </c>
      <c r="G100" s="182">
        <v>0</v>
      </c>
      <c r="H100" s="182">
        <v>0</v>
      </c>
      <c r="I100" s="182">
        <v>5.6000000000000001E-2</v>
      </c>
      <c r="J100" s="182">
        <v>0.38059999999999999</v>
      </c>
      <c r="K100" s="182">
        <v>0.71630000000000005</v>
      </c>
      <c r="L100" s="182">
        <v>0.96</v>
      </c>
      <c r="M100" s="182">
        <v>1.8088</v>
      </c>
      <c r="N100" s="182">
        <v>2.4235000000000002</v>
      </c>
      <c r="O100" s="182"/>
      <c r="P100" s="182"/>
      <c r="Q100" s="182">
        <v>4.2373000000000003</v>
      </c>
      <c r="R100" s="182">
        <v>3.5847000000000002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78" t="s">
        <v>1782</v>
      </c>
      <c r="B101" s="178" t="s">
        <v>1731</v>
      </c>
      <c r="C101" s="178">
        <v>142283</v>
      </c>
      <c r="D101" s="181">
        <v>44315</v>
      </c>
      <c r="E101" s="182">
        <v>12.034000000000001</v>
      </c>
      <c r="F101" s="182">
        <v>8.3000000000000001E-3</v>
      </c>
      <c r="G101" s="182">
        <v>4.1599999999999998E-2</v>
      </c>
      <c r="H101" s="182">
        <v>3.3300000000000003E-2</v>
      </c>
      <c r="I101" s="182">
        <v>0.17480000000000001</v>
      </c>
      <c r="J101" s="182">
        <v>0.51790000000000003</v>
      </c>
      <c r="K101" s="182">
        <v>1.1261000000000001</v>
      </c>
      <c r="L101" s="182">
        <v>1.8794</v>
      </c>
      <c r="M101" s="182">
        <v>3.0661</v>
      </c>
      <c r="N101" s="182">
        <v>3.8666999999999998</v>
      </c>
      <c r="O101" s="182">
        <v>5.7781000000000002</v>
      </c>
      <c r="P101" s="182"/>
      <c r="Q101" s="182">
        <v>5.8433000000000002</v>
      </c>
      <c r="R101" s="182">
        <v>5.2804000000000002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78" t="s">
        <v>1782</v>
      </c>
      <c r="B102" s="178" t="s">
        <v>1758</v>
      </c>
      <c r="C102" s="178">
        <v>142282</v>
      </c>
      <c r="D102" s="181">
        <v>44315</v>
      </c>
      <c r="E102" s="182">
        <v>11.801</v>
      </c>
      <c r="F102" s="182">
        <v>8.5000000000000006E-3</v>
      </c>
      <c r="G102" s="182">
        <v>4.24E-2</v>
      </c>
      <c r="H102" s="182">
        <v>2.5399999999999999E-2</v>
      </c>
      <c r="I102" s="182">
        <v>0.15279999999999999</v>
      </c>
      <c r="J102" s="182">
        <v>0.46820000000000001</v>
      </c>
      <c r="K102" s="182">
        <v>0.99270000000000003</v>
      </c>
      <c r="L102" s="182">
        <v>1.6013999999999999</v>
      </c>
      <c r="M102" s="182">
        <v>2.6263000000000001</v>
      </c>
      <c r="N102" s="182">
        <v>3.2730000000000001</v>
      </c>
      <c r="O102" s="182">
        <v>5.1478999999999999</v>
      </c>
      <c r="P102" s="182"/>
      <c r="Q102" s="182">
        <v>5.2104999999999997</v>
      </c>
      <c r="R102" s="182">
        <v>4.6654999999999998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78" t="s">
        <v>1782</v>
      </c>
      <c r="B103" s="178" t="s">
        <v>1732</v>
      </c>
      <c r="C103" s="178">
        <v>130206</v>
      </c>
      <c r="D103" s="181">
        <v>44315</v>
      </c>
      <c r="E103" s="182">
        <v>15.818199999999999</v>
      </c>
      <c r="F103" s="182">
        <v>1.3299999999999999E-2</v>
      </c>
      <c r="G103" s="182">
        <v>5.6300000000000003E-2</v>
      </c>
      <c r="H103" s="182">
        <v>5.8200000000000002E-2</v>
      </c>
      <c r="I103" s="182">
        <v>0.17480000000000001</v>
      </c>
      <c r="J103" s="182">
        <v>0.51919999999999999</v>
      </c>
      <c r="K103" s="182">
        <v>1.2545999999999999</v>
      </c>
      <c r="L103" s="182">
        <v>2.1095999999999999</v>
      </c>
      <c r="M103" s="182">
        <v>3.2924000000000002</v>
      </c>
      <c r="N103" s="182">
        <v>4.1280999999999999</v>
      </c>
      <c r="O103" s="182">
        <v>6.0758000000000001</v>
      </c>
      <c r="P103" s="182">
        <v>6.4120999999999997</v>
      </c>
      <c r="Q103" s="182">
        <v>6.9302000000000001</v>
      </c>
      <c r="R103" s="182">
        <v>5.6437999999999997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78" t="s">
        <v>1782</v>
      </c>
      <c r="B104" s="178" t="s">
        <v>1759</v>
      </c>
      <c r="C104" s="178">
        <v>130205</v>
      </c>
      <c r="D104" s="181">
        <v>44315</v>
      </c>
      <c r="E104" s="182">
        <v>15.1793</v>
      </c>
      <c r="F104" s="182">
        <v>1.1900000000000001E-2</v>
      </c>
      <c r="G104" s="182">
        <v>5.0099999999999999E-2</v>
      </c>
      <c r="H104" s="182">
        <v>4.4200000000000003E-2</v>
      </c>
      <c r="I104" s="182">
        <v>0.14710000000000001</v>
      </c>
      <c r="J104" s="182">
        <v>0.45200000000000001</v>
      </c>
      <c r="K104" s="182">
        <v>1.0781000000000001</v>
      </c>
      <c r="L104" s="182">
        <v>1.7523</v>
      </c>
      <c r="M104" s="182">
        <v>2.7467999999999999</v>
      </c>
      <c r="N104" s="182">
        <v>3.3885000000000001</v>
      </c>
      <c r="O104" s="182">
        <v>5.3376999999999999</v>
      </c>
      <c r="P104" s="182">
        <v>5.6925999999999997</v>
      </c>
      <c r="Q104" s="182">
        <v>6.2878999999999996</v>
      </c>
      <c r="R104" s="182">
        <v>4.8894000000000002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78" t="s">
        <v>1782</v>
      </c>
      <c r="B105" s="178" t="s">
        <v>1733</v>
      </c>
      <c r="C105" s="178">
        <v>144658</v>
      </c>
      <c r="D105" s="181">
        <v>44315</v>
      </c>
      <c r="E105" s="182">
        <v>10.8726</v>
      </c>
      <c r="F105" s="182">
        <v>3.7000000000000002E-3</v>
      </c>
      <c r="G105" s="182">
        <v>1.0999999999999999E-2</v>
      </c>
      <c r="H105" s="182">
        <v>2.58E-2</v>
      </c>
      <c r="I105" s="182">
        <v>5.1499999999999997E-2</v>
      </c>
      <c r="J105" s="182">
        <v>0.1714</v>
      </c>
      <c r="K105" s="182">
        <v>0.436</v>
      </c>
      <c r="L105" s="182">
        <v>0.67320000000000002</v>
      </c>
      <c r="M105" s="182">
        <v>0.71140000000000003</v>
      </c>
      <c r="N105" s="182">
        <v>0.56699999999999995</v>
      </c>
      <c r="O105" s="182"/>
      <c r="P105" s="182"/>
      <c r="Q105" s="182">
        <v>3.1815000000000002</v>
      </c>
      <c r="R105" s="182">
        <v>2.0882000000000001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78" t="s">
        <v>1782</v>
      </c>
      <c r="B106" s="178" t="s">
        <v>1760</v>
      </c>
      <c r="C106" s="178">
        <v>144784</v>
      </c>
      <c r="D106" s="181">
        <v>44315</v>
      </c>
      <c r="E106" s="182">
        <v>10.696400000000001</v>
      </c>
      <c r="F106" s="182">
        <v>1.9E-3</v>
      </c>
      <c r="G106" s="182">
        <v>5.5999999999999999E-3</v>
      </c>
      <c r="H106" s="182">
        <v>1.2200000000000001E-2</v>
      </c>
      <c r="I106" s="182">
        <v>2.4299999999999999E-2</v>
      </c>
      <c r="J106" s="182">
        <v>0.10290000000000001</v>
      </c>
      <c r="K106" s="182">
        <v>0.25019999999999998</v>
      </c>
      <c r="L106" s="182">
        <v>0.28970000000000001</v>
      </c>
      <c r="M106" s="182">
        <v>0.16669999999999999</v>
      </c>
      <c r="N106" s="182">
        <v>-9.8100000000000007E-2</v>
      </c>
      <c r="O106" s="182"/>
      <c r="P106" s="182"/>
      <c r="Q106" s="182">
        <v>2.5522999999999998</v>
      </c>
      <c r="R106" s="182">
        <v>1.5145999999999999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78" t="s">
        <v>1782</v>
      </c>
      <c r="B107" s="178" t="s">
        <v>1862</v>
      </c>
      <c r="C107" s="178">
        <v>118931</v>
      </c>
      <c r="D107" s="181">
        <v>44315</v>
      </c>
      <c r="E107" s="182">
        <v>24.582999999999998</v>
      </c>
      <c r="F107" s="182">
        <v>4.1000000000000003E-3</v>
      </c>
      <c r="G107" s="182">
        <v>4.8800000000000003E-2</v>
      </c>
      <c r="H107" s="182">
        <v>6.1100000000000002E-2</v>
      </c>
      <c r="I107" s="182">
        <v>0.17929999999999999</v>
      </c>
      <c r="J107" s="182">
        <v>0.58099999999999996</v>
      </c>
      <c r="K107" s="182">
        <v>1.2645999999999999</v>
      </c>
      <c r="L107" s="182">
        <v>2.0634000000000001</v>
      </c>
      <c r="M107" s="182">
        <v>3.2422</v>
      </c>
      <c r="N107" s="182">
        <v>3.8791000000000002</v>
      </c>
      <c r="O107" s="182">
        <v>5.4615</v>
      </c>
      <c r="P107" s="182">
        <v>5.8666</v>
      </c>
      <c r="Q107" s="182">
        <v>6.7100999999999997</v>
      </c>
      <c r="R107" s="182">
        <v>5.0411999999999999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78" t="s">
        <v>1782</v>
      </c>
      <c r="B108" s="178" t="s">
        <v>1761</v>
      </c>
      <c r="C108" s="178">
        <v>106793</v>
      </c>
      <c r="D108" s="181">
        <v>44315</v>
      </c>
      <c r="E108" s="182">
        <v>24.087</v>
      </c>
      <c r="F108" s="182">
        <v>0</v>
      </c>
      <c r="G108" s="182">
        <v>4.1500000000000002E-2</v>
      </c>
      <c r="H108" s="182">
        <v>4.9799999999999997E-2</v>
      </c>
      <c r="I108" s="182">
        <v>0.15379999999999999</v>
      </c>
      <c r="J108" s="182">
        <v>0.53010000000000002</v>
      </c>
      <c r="K108" s="182">
        <v>1.1252</v>
      </c>
      <c r="L108" s="182">
        <v>1.7831999999999999</v>
      </c>
      <c r="M108" s="182">
        <v>2.8129</v>
      </c>
      <c r="N108" s="182">
        <v>3.3067000000000002</v>
      </c>
      <c r="O108" s="182">
        <v>4.9161000000000001</v>
      </c>
      <c r="P108" s="182">
        <v>5.3247</v>
      </c>
      <c r="Q108" s="182">
        <v>6.7150999999999996</v>
      </c>
      <c r="R108" s="182">
        <v>4.4847999999999999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78" t="s">
        <v>1782</v>
      </c>
      <c r="B109" s="178" t="s">
        <v>1734</v>
      </c>
      <c r="C109" s="178">
        <v>129052</v>
      </c>
      <c r="D109" s="181">
        <v>44315</v>
      </c>
      <c r="E109" s="182">
        <v>15.509</v>
      </c>
      <c r="F109" s="182">
        <v>6.4000000000000003E-3</v>
      </c>
      <c r="G109" s="182">
        <v>5.16E-2</v>
      </c>
      <c r="H109" s="182">
        <v>6.4500000000000002E-2</v>
      </c>
      <c r="I109" s="182">
        <v>0.18090000000000001</v>
      </c>
      <c r="J109" s="182">
        <v>0.5837</v>
      </c>
      <c r="K109" s="182">
        <v>1.2666999999999999</v>
      </c>
      <c r="L109" s="182">
        <v>2.0665</v>
      </c>
      <c r="M109" s="182">
        <v>3.2418999999999998</v>
      </c>
      <c r="N109" s="182">
        <v>3.8780999999999999</v>
      </c>
      <c r="O109" s="182">
        <v>5.4650999999999996</v>
      </c>
      <c r="P109" s="182">
        <v>5.8695000000000004</v>
      </c>
      <c r="Q109" s="182">
        <v>6.3898000000000001</v>
      </c>
      <c r="R109" s="182">
        <v>5.0430999999999999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78" t="s">
        <v>1782</v>
      </c>
      <c r="B110" s="178" t="s">
        <v>1762</v>
      </c>
      <c r="C110" s="178">
        <v>104683</v>
      </c>
      <c r="D110" s="181">
        <v>44315</v>
      </c>
      <c r="E110" s="182">
        <v>26.919899999999998</v>
      </c>
      <c r="F110" s="182">
        <v>7.7999999999999996E-3</v>
      </c>
      <c r="G110" s="182">
        <v>4.2700000000000002E-2</v>
      </c>
      <c r="H110" s="182">
        <v>3.9800000000000002E-2</v>
      </c>
      <c r="I110" s="182">
        <v>0.14729999999999999</v>
      </c>
      <c r="J110" s="182">
        <v>0.51790000000000003</v>
      </c>
      <c r="K110" s="182">
        <v>1.1483000000000001</v>
      </c>
      <c r="L110" s="182">
        <v>1.7773000000000001</v>
      </c>
      <c r="M110" s="182">
        <v>2.7944</v>
      </c>
      <c r="N110" s="182">
        <v>3.4943</v>
      </c>
      <c r="O110" s="182">
        <v>5.2423999999999999</v>
      </c>
      <c r="P110" s="182">
        <v>5.5867000000000004</v>
      </c>
      <c r="Q110" s="182">
        <v>7.1498999999999997</v>
      </c>
      <c r="R110" s="182">
        <v>4.7221000000000002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78" t="s">
        <v>1782</v>
      </c>
      <c r="B111" s="178" t="s">
        <v>1735</v>
      </c>
      <c r="C111" s="178">
        <v>120364</v>
      </c>
      <c r="D111" s="181">
        <v>44315</v>
      </c>
      <c r="E111" s="182">
        <v>28.189399999999999</v>
      </c>
      <c r="F111" s="182">
        <v>9.1999999999999998E-3</v>
      </c>
      <c r="G111" s="182">
        <v>4.7199999999999999E-2</v>
      </c>
      <c r="H111" s="182">
        <v>4.9700000000000001E-2</v>
      </c>
      <c r="I111" s="182">
        <v>0.16739999999999999</v>
      </c>
      <c r="J111" s="182">
        <v>0.56759999999999999</v>
      </c>
      <c r="K111" s="182">
        <v>1.2805</v>
      </c>
      <c r="L111" s="182">
        <v>2.0468000000000002</v>
      </c>
      <c r="M111" s="182">
        <v>3.2046000000000001</v>
      </c>
      <c r="N111" s="182">
        <v>4.0364000000000004</v>
      </c>
      <c r="O111" s="182">
        <v>5.8349000000000002</v>
      </c>
      <c r="P111" s="182">
        <v>6.2054999999999998</v>
      </c>
      <c r="Q111" s="182">
        <v>7.3032000000000004</v>
      </c>
      <c r="R111" s="182">
        <v>5.2911999999999999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78" t="s">
        <v>1782</v>
      </c>
      <c r="B112" s="178" t="s">
        <v>1736</v>
      </c>
      <c r="C112" s="178">
        <v>118474</v>
      </c>
      <c r="D112" s="181">
        <v>44315</v>
      </c>
      <c r="E112" s="182">
        <v>26.8764</v>
      </c>
      <c r="F112" s="182">
        <v>-6.3E-3</v>
      </c>
      <c r="G112" s="182">
        <v>3.0499999999999999E-2</v>
      </c>
      <c r="H112" s="182">
        <v>3.1300000000000001E-2</v>
      </c>
      <c r="I112" s="182">
        <v>0.1338</v>
      </c>
      <c r="J112" s="182">
        <v>0.52480000000000004</v>
      </c>
      <c r="K112" s="182">
        <v>1.2153</v>
      </c>
      <c r="L112" s="182">
        <v>2.0004</v>
      </c>
      <c r="M112" s="182">
        <v>3.2326000000000001</v>
      </c>
      <c r="N112" s="182">
        <v>4.0450999999999997</v>
      </c>
      <c r="O112" s="182">
        <v>5.8701999999999996</v>
      </c>
      <c r="P112" s="182">
        <v>6.1809000000000003</v>
      </c>
      <c r="Q112" s="182">
        <v>7.1661000000000001</v>
      </c>
      <c r="R112" s="182">
        <v>5.2465999999999999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78" t="s">
        <v>1782</v>
      </c>
      <c r="B113" s="178" t="s">
        <v>1763</v>
      </c>
      <c r="C113" s="178">
        <v>108845</v>
      </c>
      <c r="D113" s="181">
        <v>44315</v>
      </c>
      <c r="E113" s="182">
        <v>25.5732</v>
      </c>
      <c r="F113" s="182">
        <v>-8.2000000000000007E-3</v>
      </c>
      <c r="G113" s="182">
        <v>2.5000000000000001E-2</v>
      </c>
      <c r="H113" s="182">
        <v>1.84E-2</v>
      </c>
      <c r="I113" s="182">
        <v>0.1077</v>
      </c>
      <c r="J113" s="182">
        <v>0.46510000000000001</v>
      </c>
      <c r="K113" s="182">
        <v>1.0619000000000001</v>
      </c>
      <c r="L113" s="182">
        <v>1.6589</v>
      </c>
      <c r="M113" s="182">
        <v>2.69</v>
      </c>
      <c r="N113" s="182">
        <v>3.2955999999999999</v>
      </c>
      <c r="O113" s="182">
        <v>5.1173999999999999</v>
      </c>
      <c r="P113" s="182">
        <v>5.4744000000000002</v>
      </c>
      <c r="Q113" s="182">
        <v>6.7550999999999997</v>
      </c>
      <c r="R113" s="182">
        <v>4.4939</v>
      </c>
      <c r="S113" s="120"/>
      <c r="T113" s="123"/>
      <c r="U113" s="124"/>
      <c r="V113" s="124"/>
      <c r="W113" s="124"/>
      <c r="X113" s="124"/>
      <c r="Y113" s="124"/>
      <c r="Z113" s="124"/>
      <c r="AA113" s="124"/>
      <c r="AB113" s="124"/>
      <c r="AC113" s="124"/>
      <c r="AD113" s="124"/>
      <c r="AE113" s="124"/>
      <c r="AF113" s="124"/>
      <c r="AG113" s="124"/>
      <c r="AH113" s="124"/>
    </row>
    <row r="114" spans="1:34" x14ac:dyDescent="0.3">
      <c r="A114" s="178" t="s">
        <v>1782</v>
      </c>
      <c r="B114" s="178" t="s">
        <v>1737</v>
      </c>
      <c r="C114" s="178">
        <v>133181</v>
      </c>
      <c r="D114" s="181">
        <v>44315</v>
      </c>
      <c r="E114" s="182">
        <v>14.831300000000001</v>
      </c>
      <c r="F114" s="182">
        <v>1.15E-2</v>
      </c>
      <c r="G114" s="182">
        <v>-1.89E-2</v>
      </c>
      <c r="H114" s="182">
        <v>-1.7500000000000002E-2</v>
      </c>
      <c r="I114" s="182">
        <v>4.7899999999999998E-2</v>
      </c>
      <c r="J114" s="182">
        <v>0.41439999999999999</v>
      </c>
      <c r="K114" s="182">
        <v>1.0327</v>
      </c>
      <c r="L114" s="182">
        <v>1.4023000000000001</v>
      </c>
      <c r="M114" s="182">
        <v>2.2334000000000001</v>
      </c>
      <c r="N114" s="182">
        <v>2.7198000000000002</v>
      </c>
      <c r="O114" s="182">
        <v>5.1018999999999997</v>
      </c>
      <c r="P114" s="182">
        <v>5.8278999999999996</v>
      </c>
      <c r="Q114" s="182">
        <v>6.3888999999999996</v>
      </c>
      <c r="R114" s="182">
        <v>4.5499000000000001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78" t="s">
        <v>1782</v>
      </c>
      <c r="B115" s="178" t="s">
        <v>1764</v>
      </c>
      <c r="C115" s="178">
        <v>133184</v>
      </c>
      <c r="D115" s="181">
        <v>44315</v>
      </c>
      <c r="E115" s="182">
        <v>14.277200000000001</v>
      </c>
      <c r="F115" s="182">
        <v>9.7999999999999997E-3</v>
      </c>
      <c r="G115" s="182">
        <v>-2.4500000000000001E-2</v>
      </c>
      <c r="H115" s="182">
        <v>-3.0800000000000001E-2</v>
      </c>
      <c r="I115" s="182">
        <v>2.1000000000000001E-2</v>
      </c>
      <c r="J115" s="182">
        <v>0.3493</v>
      </c>
      <c r="K115" s="182">
        <v>0.85899999999999999</v>
      </c>
      <c r="L115" s="182">
        <v>1.0496000000000001</v>
      </c>
      <c r="M115" s="182">
        <v>1.6981999999999999</v>
      </c>
      <c r="N115" s="182">
        <v>2.0032999999999999</v>
      </c>
      <c r="O115" s="182">
        <v>4.4907000000000004</v>
      </c>
      <c r="P115" s="182">
        <v>5.2168999999999999</v>
      </c>
      <c r="Q115" s="182">
        <v>5.7542999999999997</v>
      </c>
      <c r="R115" s="182">
        <v>3.9022000000000001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78" t="s">
        <v>1782</v>
      </c>
      <c r="B116" s="178" t="s">
        <v>1765</v>
      </c>
      <c r="C116" s="178">
        <v>105603</v>
      </c>
      <c r="D116" s="181">
        <v>44315</v>
      </c>
      <c r="E116" s="182">
        <v>24.846499999999999</v>
      </c>
      <c r="F116" s="182">
        <v>2.01E-2</v>
      </c>
      <c r="G116" s="182">
        <v>2.0500000000000001E-2</v>
      </c>
      <c r="H116" s="182">
        <v>4.19E-2</v>
      </c>
      <c r="I116" s="182">
        <v>0.15920000000000001</v>
      </c>
      <c r="J116" s="182">
        <v>0.52639999999999998</v>
      </c>
      <c r="K116" s="182">
        <v>1.0812999999999999</v>
      </c>
      <c r="L116" s="182">
        <v>1.6791</v>
      </c>
      <c r="M116" s="182">
        <v>2.6269999999999998</v>
      </c>
      <c r="N116" s="182">
        <v>3.5064000000000002</v>
      </c>
      <c r="O116" s="182">
        <v>5.0682999999999998</v>
      </c>
      <c r="P116" s="182">
        <v>5.4646999999999997</v>
      </c>
      <c r="Q116" s="182">
        <v>6.7127999999999997</v>
      </c>
      <c r="R116" s="182">
        <v>4.7557</v>
      </c>
      <c r="S116" s="120"/>
      <c r="T116" s="123"/>
      <c r="U116" s="124"/>
      <c r="V116" s="124"/>
      <c r="W116" s="124"/>
      <c r="X116" s="124"/>
      <c r="Y116" s="124"/>
      <c r="Z116" s="124"/>
      <c r="AA116" s="124"/>
      <c r="AB116" s="124"/>
      <c r="AC116" s="124"/>
      <c r="AD116" s="124"/>
      <c r="AE116" s="124"/>
      <c r="AF116" s="124"/>
      <c r="AG116" s="124"/>
      <c r="AH116" s="124"/>
    </row>
    <row r="117" spans="1:34" x14ac:dyDescent="0.3">
      <c r="A117" s="178" t="s">
        <v>1782</v>
      </c>
      <c r="B117" s="178" t="s">
        <v>1738</v>
      </c>
      <c r="C117" s="178">
        <v>120401</v>
      </c>
      <c r="D117" s="181">
        <v>44315</v>
      </c>
      <c r="E117" s="182">
        <v>26.135899999999999</v>
      </c>
      <c r="F117" s="182">
        <v>2.2200000000000001E-2</v>
      </c>
      <c r="G117" s="182">
        <v>2.5999999999999999E-2</v>
      </c>
      <c r="H117" s="182">
        <v>5.5100000000000003E-2</v>
      </c>
      <c r="I117" s="182">
        <v>0.18590000000000001</v>
      </c>
      <c r="J117" s="182">
        <v>0.59189999999999998</v>
      </c>
      <c r="K117" s="182">
        <v>1.256</v>
      </c>
      <c r="L117" s="182">
        <v>2.0356000000000001</v>
      </c>
      <c r="M117" s="182">
        <v>3.1714000000000002</v>
      </c>
      <c r="N117" s="182">
        <v>4.2392000000000003</v>
      </c>
      <c r="O117" s="182">
        <v>5.7473999999999998</v>
      </c>
      <c r="P117" s="182">
        <v>6.1207000000000003</v>
      </c>
      <c r="Q117" s="182">
        <v>7.0293999999999999</v>
      </c>
      <c r="R117" s="182">
        <v>5.4560000000000004</v>
      </c>
      <c r="S117" s="120"/>
      <c r="T117" s="123"/>
      <c r="U117" s="124"/>
      <c r="V117" s="124"/>
      <c r="W117" s="124"/>
      <c r="X117" s="124"/>
      <c r="Y117" s="124"/>
      <c r="Z117" s="124"/>
      <c r="AA117" s="124"/>
      <c r="AB117" s="124"/>
      <c r="AC117" s="124"/>
      <c r="AD117" s="124"/>
      <c r="AE117" s="124"/>
      <c r="AF117" s="124"/>
      <c r="AG117" s="124"/>
      <c r="AH117" s="124"/>
    </row>
    <row r="118" spans="1:34" x14ac:dyDescent="0.3">
      <c r="A118" s="178" t="s">
        <v>1782</v>
      </c>
      <c r="B118" s="178" t="s">
        <v>1739</v>
      </c>
      <c r="C118" s="178">
        <v>147617</v>
      </c>
      <c r="D118" s="181">
        <v>44315</v>
      </c>
      <c r="E118" s="182">
        <v>10.673299999999999</v>
      </c>
      <c r="F118" s="182">
        <v>-3.1800000000000002E-2</v>
      </c>
      <c r="G118" s="182">
        <v>2.7199999999999998E-2</v>
      </c>
      <c r="H118" s="182">
        <v>-2.81E-2</v>
      </c>
      <c r="I118" s="182">
        <v>7.1300000000000002E-2</v>
      </c>
      <c r="J118" s="182">
        <v>0.48580000000000001</v>
      </c>
      <c r="K118" s="182">
        <v>0.9486</v>
      </c>
      <c r="L118" s="182">
        <v>1.4977</v>
      </c>
      <c r="M118" s="182">
        <v>2.4672999999999998</v>
      </c>
      <c r="N118" s="182">
        <v>3.2343999999999999</v>
      </c>
      <c r="O118" s="182"/>
      <c r="P118" s="182"/>
      <c r="Q118" s="182">
        <v>4.0572999999999997</v>
      </c>
      <c r="R118" s="182"/>
      <c r="S118" s="120"/>
      <c r="T118" s="123"/>
      <c r="U118" s="124"/>
      <c r="V118" s="124"/>
      <c r="W118" s="124"/>
      <c r="X118" s="124"/>
      <c r="Y118" s="124"/>
      <c r="Z118" s="124"/>
      <c r="AA118" s="124"/>
      <c r="AB118" s="124"/>
      <c r="AC118" s="124"/>
      <c r="AD118" s="124"/>
      <c r="AE118" s="124"/>
      <c r="AF118" s="124"/>
      <c r="AG118" s="124"/>
      <c r="AH118" s="124"/>
    </row>
    <row r="119" spans="1:34" x14ac:dyDescent="0.3">
      <c r="A119" s="178" t="s">
        <v>1782</v>
      </c>
      <c r="B119" s="178" t="s">
        <v>1766</v>
      </c>
      <c r="C119" s="178">
        <v>147618</v>
      </c>
      <c r="D119" s="181">
        <v>44315</v>
      </c>
      <c r="E119" s="182">
        <v>10.543100000000001</v>
      </c>
      <c r="F119" s="182">
        <v>-3.4099999999999998E-2</v>
      </c>
      <c r="G119" s="182">
        <v>2.0899999999999998E-2</v>
      </c>
      <c r="H119" s="182">
        <v>-4.2700000000000002E-2</v>
      </c>
      <c r="I119" s="182">
        <v>4.2700000000000002E-2</v>
      </c>
      <c r="J119" s="182">
        <v>0.41620000000000001</v>
      </c>
      <c r="K119" s="182">
        <v>0.76270000000000004</v>
      </c>
      <c r="L119" s="182">
        <v>1.1202000000000001</v>
      </c>
      <c r="M119" s="182">
        <v>1.8933</v>
      </c>
      <c r="N119" s="182">
        <v>2.4645999999999999</v>
      </c>
      <c r="O119" s="182"/>
      <c r="P119" s="182"/>
      <c r="Q119" s="182">
        <v>3.2806999999999999</v>
      </c>
      <c r="R119" s="182"/>
      <c r="S119" s="120"/>
      <c r="T119" s="123"/>
      <c r="U119" s="124"/>
      <c r="V119" s="124"/>
      <c r="W119" s="124"/>
      <c r="X119" s="124"/>
      <c r="Y119" s="124"/>
      <c r="Z119" s="124"/>
      <c r="AA119" s="124"/>
      <c r="AB119" s="124"/>
      <c r="AC119" s="124"/>
      <c r="AD119" s="124"/>
      <c r="AE119" s="124"/>
      <c r="AF119" s="124"/>
      <c r="AG119" s="124"/>
      <c r="AH119" s="124"/>
    </row>
    <row r="120" spans="1:34" x14ac:dyDescent="0.3">
      <c r="A120" s="178" t="s">
        <v>1782</v>
      </c>
      <c r="B120" s="178" t="s">
        <v>1767</v>
      </c>
      <c r="C120" s="178">
        <v>103780</v>
      </c>
      <c r="D120" s="181">
        <v>44315</v>
      </c>
      <c r="E120" s="182">
        <v>26.071400000000001</v>
      </c>
      <c r="F120" s="182">
        <v>-1.46E-2</v>
      </c>
      <c r="G120" s="182">
        <v>3.8E-3</v>
      </c>
      <c r="H120" s="182">
        <v>-1.84E-2</v>
      </c>
      <c r="I120" s="182">
        <v>3.61E-2</v>
      </c>
      <c r="J120" s="182">
        <v>0.25690000000000002</v>
      </c>
      <c r="K120" s="182">
        <v>0.65239999999999998</v>
      </c>
      <c r="L120" s="182">
        <v>0.97989999999999999</v>
      </c>
      <c r="M120" s="182">
        <v>1.6618999999999999</v>
      </c>
      <c r="N120" s="182">
        <v>1.8808</v>
      </c>
      <c r="O120" s="182">
        <v>4.0666000000000002</v>
      </c>
      <c r="P120" s="182">
        <v>4.7725</v>
      </c>
      <c r="Q120" s="182">
        <v>6.6927000000000003</v>
      </c>
      <c r="R120" s="182">
        <v>3.2787000000000002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78" t="s">
        <v>1782</v>
      </c>
      <c r="B121" s="178" t="s">
        <v>1740</v>
      </c>
      <c r="C121" s="178">
        <v>120482</v>
      </c>
      <c r="D121" s="181">
        <v>44315</v>
      </c>
      <c r="E121" s="182">
        <v>27.080400000000001</v>
      </c>
      <c r="F121" s="182">
        <v>-1.37E-2</v>
      </c>
      <c r="G121" s="182">
        <v>7.0000000000000001E-3</v>
      </c>
      <c r="H121" s="182">
        <v>-1.0699999999999999E-2</v>
      </c>
      <c r="I121" s="182">
        <v>5.1400000000000001E-2</v>
      </c>
      <c r="J121" s="182">
        <v>0.29409999999999997</v>
      </c>
      <c r="K121" s="182">
        <v>0.75190000000000001</v>
      </c>
      <c r="L121" s="182">
        <v>1.1814</v>
      </c>
      <c r="M121" s="182">
        <v>1.9674</v>
      </c>
      <c r="N121" s="182">
        <v>2.2890000000000001</v>
      </c>
      <c r="O121" s="182">
        <v>4.4829999999999997</v>
      </c>
      <c r="P121" s="182">
        <v>5.2039999999999997</v>
      </c>
      <c r="Q121" s="182">
        <v>6.5499000000000001</v>
      </c>
      <c r="R121" s="182">
        <v>3.6920000000000002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78" t="s">
        <v>1782</v>
      </c>
      <c r="B122" s="178" t="s">
        <v>1768</v>
      </c>
      <c r="C122" s="178">
        <v>105968</v>
      </c>
      <c r="D122" s="181">
        <v>44315</v>
      </c>
      <c r="E122" s="182">
        <v>29.174099999999999</v>
      </c>
      <c r="F122" s="182">
        <v>1.2699999999999999E-2</v>
      </c>
      <c r="G122" s="182">
        <v>4.0099999999999997E-2</v>
      </c>
      <c r="H122" s="182">
        <v>4.36E-2</v>
      </c>
      <c r="I122" s="182">
        <v>0.14069999999999999</v>
      </c>
      <c r="J122" s="182">
        <v>0.50160000000000005</v>
      </c>
      <c r="K122" s="182">
        <v>1.1634</v>
      </c>
      <c r="L122" s="182">
        <v>1.8524</v>
      </c>
      <c r="M122" s="182">
        <v>2.9581</v>
      </c>
      <c r="N122" s="182">
        <v>3.6701000000000001</v>
      </c>
      <c r="O122" s="182">
        <v>5.3409000000000004</v>
      </c>
      <c r="P122" s="182">
        <v>5.6962999999999999</v>
      </c>
      <c r="Q122" s="182">
        <v>7.1082999999999998</v>
      </c>
      <c r="R122" s="182">
        <v>4.8120000000000003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78" t="s">
        <v>1782</v>
      </c>
      <c r="B123" s="178" t="s">
        <v>1741</v>
      </c>
      <c r="C123" s="178">
        <v>119771</v>
      </c>
      <c r="D123" s="181">
        <v>44315</v>
      </c>
      <c r="E123" s="182">
        <v>30.421399999999998</v>
      </c>
      <c r="F123" s="182">
        <v>1.4500000000000001E-2</v>
      </c>
      <c r="G123" s="182">
        <v>4.5100000000000001E-2</v>
      </c>
      <c r="H123" s="182">
        <v>5.4600000000000003E-2</v>
      </c>
      <c r="I123" s="182">
        <v>0.16300000000000001</v>
      </c>
      <c r="J123" s="182">
        <v>0.55700000000000005</v>
      </c>
      <c r="K123" s="182">
        <v>1.3108</v>
      </c>
      <c r="L123" s="182">
        <v>2.1482999999999999</v>
      </c>
      <c r="M123" s="182">
        <v>3.4037999999999999</v>
      </c>
      <c r="N123" s="182">
        <v>4.2592999999999996</v>
      </c>
      <c r="O123" s="182">
        <v>5.8906999999999998</v>
      </c>
      <c r="P123" s="182">
        <v>6.2310999999999996</v>
      </c>
      <c r="Q123" s="182">
        <v>7.2854000000000001</v>
      </c>
      <c r="R123" s="182">
        <v>5.3803000000000001</v>
      </c>
      <c r="S123" s="120"/>
      <c r="T123" s="123"/>
      <c r="U123" s="124"/>
      <c r="V123" s="124"/>
      <c r="W123" s="124"/>
      <c r="X123" s="124"/>
      <c r="Y123" s="124"/>
      <c r="Z123" s="124"/>
      <c r="AA123" s="124"/>
      <c r="AB123" s="124"/>
      <c r="AC123" s="124"/>
      <c r="AD123" s="124"/>
      <c r="AE123" s="124"/>
      <c r="AF123" s="124"/>
      <c r="AG123" s="124"/>
      <c r="AH123" s="124"/>
    </row>
    <row r="124" spans="1:34" x14ac:dyDescent="0.3">
      <c r="A124" s="178" t="s">
        <v>1782</v>
      </c>
      <c r="B124" s="178" t="s">
        <v>1742</v>
      </c>
      <c r="C124" s="178">
        <v>130450</v>
      </c>
      <c r="D124" s="181">
        <v>44315</v>
      </c>
      <c r="E124" s="182">
        <v>15.656000000000001</v>
      </c>
      <c r="F124" s="182">
        <v>1.2800000000000001E-2</v>
      </c>
      <c r="G124" s="182">
        <v>4.4699999999999997E-2</v>
      </c>
      <c r="H124" s="182">
        <v>4.4699999999999997E-2</v>
      </c>
      <c r="I124" s="182">
        <v>0.1663</v>
      </c>
      <c r="J124" s="182">
        <v>0.54590000000000005</v>
      </c>
      <c r="K124" s="182">
        <v>1.3661000000000001</v>
      </c>
      <c r="L124" s="182">
        <v>2.1598999999999999</v>
      </c>
      <c r="M124" s="182">
        <v>3.456</v>
      </c>
      <c r="N124" s="182">
        <v>4.4499000000000004</v>
      </c>
      <c r="O124" s="182">
        <v>5.9779999999999998</v>
      </c>
      <c r="P124" s="182">
        <v>6.2980999999999998</v>
      </c>
      <c r="Q124" s="182">
        <v>6.7777000000000003</v>
      </c>
      <c r="R124" s="182">
        <v>5.6380999999999997</v>
      </c>
      <c r="S124" s="120"/>
      <c r="T124" s="123"/>
      <c r="U124" s="124"/>
      <c r="V124" s="124"/>
      <c r="W124" s="124"/>
      <c r="X124" s="124"/>
      <c r="Y124" s="124"/>
      <c r="Z124" s="124"/>
      <c r="AA124" s="124"/>
      <c r="AB124" s="124"/>
      <c r="AC124" s="124"/>
      <c r="AD124" s="124"/>
      <c r="AE124" s="124"/>
      <c r="AF124" s="124"/>
      <c r="AG124" s="124"/>
      <c r="AH124" s="124"/>
    </row>
    <row r="125" spans="1:34" x14ac:dyDescent="0.3">
      <c r="A125" s="178" t="s">
        <v>1782</v>
      </c>
      <c r="B125" s="178" t="s">
        <v>1769</v>
      </c>
      <c r="C125" s="178">
        <v>130446</v>
      </c>
      <c r="D125" s="181">
        <v>44315</v>
      </c>
      <c r="E125" s="182">
        <v>15.038</v>
      </c>
      <c r="F125" s="182">
        <v>6.7000000000000002E-3</v>
      </c>
      <c r="G125" s="182">
        <v>3.3300000000000003E-2</v>
      </c>
      <c r="H125" s="182">
        <v>3.3300000000000003E-2</v>
      </c>
      <c r="I125" s="182">
        <v>0.13980000000000001</v>
      </c>
      <c r="J125" s="182">
        <v>0.48110000000000003</v>
      </c>
      <c r="K125" s="182">
        <v>1.1910000000000001</v>
      </c>
      <c r="L125" s="182">
        <v>1.8076000000000001</v>
      </c>
      <c r="M125" s="182">
        <v>2.9647000000000001</v>
      </c>
      <c r="N125" s="182">
        <v>3.8321000000000001</v>
      </c>
      <c r="O125" s="182">
        <v>5.3795000000000002</v>
      </c>
      <c r="P125" s="182">
        <v>5.6832000000000003</v>
      </c>
      <c r="Q125" s="182">
        <v>6.1504000000000003</v>
      </c>
      <c r="R125" s="182">
        <v>5.0598999999999998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78" t="s">
        <v>1782</v>
      </c>
      <c r="B126" s="178" t="s">
        <v>1743</v>
      </c>
      <c r="C126" s="178">
        <v>145895</v>
      </c>
      <c r="D126" s="181">
        <v>44315</v>
      </c>
      <c r="E126" s="182">
        <v>11.1616</v>
      </c>
      <c r="F126" s="182">
        <v>3.5000000000000003E-2</v>
      </c>
      <c r="G126" s="182">
        <v>-7.1999999999999998E-3</v>
      </c>
      <c r="H126" s="182">
        <v>4.4999999999999997E-3</v>
      </c>
      <c r="I126" s="182">
        <v>0.12920000000000001</v>
      </c>
      <c r="J126" s="182">
        <v>0.51690000000000003</v>
      </c>
      <c r="K126" s="182">
        <v>1.1088</v>
      </c>
      <c r="L126" s="182">
        <v>1.6677999999999999</v>
      </c>
      <c r="M126" s="182">
        <v>2.6316000000000002</v>
      </c>
      <c r="N126" s="182">
        <v>3.2229000000000001</v>
      </c>
      <c r="O126" s="182"/>
      <c r="P126" s="182"/>
      <c r="Q126" s="182">
        <v>4.9821</v>
      </c>
      <c r="R126" s="182">
        <v>4.7366999999999999</v>
      </c>
      <c r="S126" s="120"/>
      <c r="T126" s="123"/>
      <c r="U126" s="124"/>
      <c r="V126" s="124"/>
      <c r="W126" s="124"/>
      <c r="X126" s="124"/>
      <c r="Y126" s="124"/>
      <c r="Z126" s="124"/>
      <c r="AA126" s="124"/>
      <c r="AB126" s="124"/>
      <c r="AC126" s="124"/>
      <c r="AD126" s="124"/>
      <c r="AE126" s="124"/>
      <c r="AF126" s="124"/>
      <c r="AG126" s="124"/>
      <c r="AH126" s="124"/>
    </row>
    <row r="127" spans="1:34" x14ac:dyDescent="0.3">
      <c r="A127" s="178" t="s">
        <v>1782</v>
      </c>
      <c r="B127" s="178" t="s">
        <v>1770</v>
      </c>
      <c r="C127" s="178">
        <v>145890</v>
      </c>
      <c r="D127" s="181">
        <v>44315</v>
      </c>
      <c r="E127" s="182">
        <v>11.007400000000001</v>
      </c>
      <c r="F127" s="182">
        <v>3.3599999999999998E-2</v>
      </c>
      <c r="G127" s="182">
        <v>-1.18E-2</v>
      </c>
      <c r="H127" s="182">
        <v>-6.4000000000000003E-3</v>
      </c>
      <c r="I127" s="182">
        <v>0.10730000000000001</v>
      </c>
      <c r="J127" s="182">
        <v>0.46460000000000001</v>
      </c>
      <c r="K127" s="182">
        <v>0.97050000000000003</v>
      </c>
      <c r="L127" s="182">
        <v>1.3862000000000001</v>
      </c>
      <c r="M127" s="182">
        <v>2.2042999999999999</v>
      </c>
      <c r="N127" s="182">
        <v>2.6341000000000001</v>
      </c>
      <c r="O127" s="182"/>
      <c r="P127" s="182"/>
      <c r="Q127" s="182">
        <v>4.3380000000000001</v>
      </c>
      <c r="R127" s="182">
        <v>4.0997000000000003</v>
      </c>
      <c r="S127" s="120"/>
      <c r="T127" s="123"/>
      <c r="U127" s="124"/>
      <c r="V127" s="124"/>
      <c r="W127" s="124"/>
      <c r="X127" s="124"/>
      <c r="Y127" s="124"/>
      <c r="Z127" s="124"/>
      <c r="AA127" s="124"/>
      <c r="AB127" s="124"/>
      <c r="AC127" s="124"/>
      <c r="AD127" s="124"/>
      <c r="AE127" s="124"/>
      <c r="AF127" s="124"/>
      <c r="AG127" s="124"/>
      <c r="AH127" s="124"/>
    </row>
    <row r="128" spans="1:34" x14ac:dyDescent="0.3">
      <c r="A128" s="178" t="s">
        <v>1782</v>
      </c>
      <c r="B128" s="178" t="s">
        <v>1744</v>
      </c>
      <c r="C128" s="178">
        <v>148468</v>
      </c>
      <c r="D128" s="181">
        <v>44315</v>
      </c>
      <c r="E128" s="182">
        <v>10.245699999999999</v>
      </c>
      <c r="F128" s="182">
        <v>1.0699999999999999E-2</v>
      </c>
      <c r="G128" s="182">
        <v>2.0500000000000001E-2</v>
      </c>
      <c r="H128" s="182">
        <v>1.37E-2</v>
      </c>
      <c r="I128" s="182">
        <v>0.1124</v>
      </c>
      <c r="J128" s="182">
        <v>0.46870000000000001</v>
      </c>
      <c r="K128" s="182">
        <v>1.0005999999999999</v>
      </c>
      <c r="L128" s="182">
        <v>1.7346999999999999</v>
      </c>
      <c r="M128" s="182"/>
      <c r="N128" s="182"/>
      <c r="O128" s="182"/>
      <c r="P128" s="182"/>
      <c r="Q128" s="182">
        <v>2.4569999999999999</v>
      </c>
      <c r="R128" s="182"/>
      <c r="S128" s="120"/>
      <c r="T128" s="123"/>
      <c r="U128" s="124"/>
      <c r="V128" s="124"/>
      <c r="W128" s="124"/>
      <c r="X128" s="124"/>
      <c r="Y128" s="124"/>
      <c r="Z128" s="124"/>
      <c r="AA128" s="124"/>
      <c r="AB128" s="124"/>
      <c r="AC128" s="124"/>
      <c r="AD128" s="124"/>
      <c r="AE128" s="124"/>
      <c r="AF128" s="124"/>
      <c r="AG128" s="124"/>
      <c r="AH128" s="124"/>
    </row>
    <row r="129" spans="1:34" x14ac:dyDescent="0.3">
      <c r="A129" s="178" t="s">
        <v>1782</v>
      </c>
      <c r="B129" s="178" t="s">
        <v>1771</v>
      </c>
      <c r="C129" s="178">
        <v>148467</v>
      </c>
      <c r="D129" s="181">
        <v>44315</v>
      </c>
      <c r="E129" s="182">
        <v>10.1866</v>
      </c>
      <c r="F129" s="182">
        <v>7.9000000000000008E-3</v>
      </c>
      <c r="G129" s="182">
        <v>1.37E-2</v>
      </c>
      <c r="H129" s="182">
        <v>-2E-3</v>
      </c>
      <c r="I129" s="182">
        <v>8.0600000000000005E-2</v>
      </c>
      <c r="J129" s="182">
        <v>0.38929999999999998</v>
      </c>
      <c r="K129" s="182">
        <v>0.79159999999999997</v>
      </c>
      <c r="L129" s="182">
        <v>1.3058000000000001</v>
      </c>
      <c r="M129" s="182"/>
      <c r="N129" s="182"/>
      <c r="O129" s="182"/>
      <c r="P129" s="182"/>
      <c r="Q129" s="182">
        <v>1.8660000000000001</v>
      </c>
      <c r="R129" s="182"/>
      <c r="S129" s="120"/>
      <c r="T129" s="123"/>
      <c r="U129" s="124"/>
      <c r="V129" s="124"/>
      <c r="W129" s="124"/>
      <c r="X129" s="124"/>
      <c r="Y129" s="124"/>
      <c r="Z129" s="124"/>
      <c r="AA129" s="124"/>
      <c r="AB129" s="124"/>
      <c r="AC129" s="124"/>
      <c r="AD129" s="124"/>
      <c r="AE129" s="124"/>
      <c r="AF129" s="124"/>
      <c r="AG129" s="124"/>
      <c r="AH129" s="124"/>
    </row>
    <row r="130" spans="1:34" x14ac:dyDescent="0.3">
      <c r="A130" s="178" t="s">
        <v>1782</v>
      </c>
      <c r="B130" s="178" t="s">
        <v>1745</v>
      </c>
      <c r="C130" s="178">
        <v>148401</v>
      </c>
      <c r="D130" s="181">
        <v>44315</v>
      </c>
      <c r="E130" s="182">
        <v>10.348000000000001</v>
      </c>
      <c r="F130" s="182">
        <v>9.7000000000000003E-3</v>
      </c>
      <c r="G130" s="182">
        <v>9.7000000000000003E-3</v>
      </c>
      <c r="H130" s="182">
        <v>4.8300000000000003E-2</v>
      </c>
      <c r="I130" s="182">
        <v>0.1452</v>
      </c>
      <c r="J130" s="182">
        <v>0.52459999999999996</v>
      </c>
      <c r="K130" s="182">
        <v>1.1634</v>
      </c>
      <c r="L130" s="182">
        <v>1.9908999999999999</v>
      </c>
      <c r="M130" s="182">
        <v>3.1705000000000001</v>
      </c>
      <c r="N130" s="182"/>
      <c r="O130" s="182"/>
      <c r="P130" s="182"/>
      <c r="Q130" s="182">
        <v>3.48</v>
      </c>
      <c r="R130" s="182"/>
      <c r="S130" s="120"/>
      <c r="T130" s="123"/>
      <c r="U130" s="124"/>
      <c r="V130" s="124"/>
      <c r="W130" s="124"/>
      <c r="X130" s="124"/>
      <c r="Y130" s="124"/>
      <c r="Z130" s="124"/>
      <c r="AA130" s="124"/>
      <c r="AB130" s="124"/>
      <c r="AC130" s="124"/>
      <c r="AD130" s="124"/>
      <c r="AE130" s="124"/>
      <c r="AF130" s="124"/>
      <c r="AG130" s="124"/>
      <c r="AH130" s="124"/>
    </row>
    <row r="131" spans="1:34" x14ac:dyDescent="0.3">
      <c r="A131" s="178" t="s">
        <v>1782</v>
      </c>
      <c r="B131" s="178" t="s">
        <v>1772</v>
      </c>
      <c r="C131" s="178">
        <v>148400</v>
      </c>
      <c r="D131" s="181">
        <v>44315</v>
      </c>
      <c r="E131" s="182">
        <v>10.287000000000001</v>
      </c>
      <c r="F131" s="182">
        <v>9.7000000000000003E-3</v>
      </c>
      <c r="G131" s="182">
        <v>9.7000000000000003E-3</v>
      </c>
      <c r="H131" s="182">
        <v>3.8899999999999997E-2</v>
      </c>
      <c r="I131" s="182">
        <v>0.1168</v>
      </c>
      <c r="J131" s="182">
        <v>0.45900000000000002</v>
      </c>
      <c r="K131" s="182">
        <v>1.0015000000000001</v>
      </c>
      <c r="L131" s="182">
        <v>1.6501999999999999</v>
      </c>
      <c r="M131" s="182">
        <v>2.6442000000000001</v>
      </c>
      <c r="N131" s="182"/>
      <c r="O131" s="182"/>
      <c r="P131" s="182"/>
      <c r="Q131" s="182">
        <v>2.87</v>
      </c>
      <c r="R131" s="182"/>
      <c r="S131" s="120"/>
      <c r="T131" s="123"/>
      <c r="U131" s="124"/>
      <c r="V131" s="124"/>
      <c r="W131" s="124"/>
      <c r="X131" s="124"/>
      <c r="Y131" s="124"/>
      <c r="Z131" s="124"/>
      <c r="AA131" s="124"/>
      <c r="AB131" s="124"/>
      <c r="AC131" s="124"/>
      <c r="AD131" s="124"/>
      <c r="AE131" s="124"/>
      <c r="AF131" s="124"/>
      <c r="AG131" s="124"/>
      <c r="AH131" s="124"/>
    </row>
    <row r="132" spans="1:34" x14ac:dyDescent="0.3">
      <c r="A132" s="178" t="s">
        <v>1782</v>
      </c>
      <c r="B132" s="178" t="s">
        <v>1773</v>
      </c>
      <c r="C132" s="178">
        <v>113345</v>
      </c>
      <c r="D132" s="181">
        <v>44315</v>
      </c>
      <c r="E132" s="182">
        <v>20.914300000000001</v>
      </c>
      <c r="F132" s="182">
        <v>1.15E-2</v>
      </c>
      <c r="G132" s="182">
        <v>4.2599999999999999E-2</v>
      </c>
      <c r="H132" s="182">
        <v>3.9699999999999999E-2</v>
      </c>
      <c r="I132" s="182">
        <v>0.14460000000000001</v>
      </c>
      <c r="J132" s="182">
        <v>0.48570000000000002</v>
      </c>
      <c r="K132" s="182">
        <v>1.1349</v>
      </c>
      <c r="L132" s="182">
        <v>1.7633000000000001</v>
      </c>
      <c r="M132" s="182">
        <v>2.8018000000000001</v>
      </c>
      <c r="N132" s="182">
        <v>3.5966999999999998</v>
      </c>
      <c r="O132" s="182">
        <v>5.3468999999999998</v>
      </c>
      <c r="P132" s="182">
        <v>5.7222999999999997</v>
      </c>
      <c r="Q132" s="182">
        <v>7.2457000000000003</v>
      </c>
      <c r="R132" s="182">
        <v>4.7742000000000004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78" t="s">
        <v>1782</v>
      </c>
      <c r="B133" s="178" t="s">
        <v>1746</v>
      </c>
      <c r="C133" s="178">
        <v>118585</v>
      </c>
      <c r="D133" s="181">
        <v>44315</v>
      </c>
      <c r="E133" s="182">
        <v>21.928699999999999</v>
      </c>
      <c r="F133" s="182">
        <v>1.2800000000000001E-2</v>
      </c>
      <c r="G133" s="182">
        <v>4.7899999999999998E-2</v>
      </c>
      <c r="H133" s="182">
        <v>5.1999999999999998E-2</v>
      </c>
      <c r="I133" s="182">
        <v>0.1699</v>
      </c>
      <c r="J133" s="182">
        <v>0.54790000000000005</v>
      </c>
      <c r="K133" s="182">
        <v>1.3018000000000001</v>
      </c>
      <c r="L133" s="182">
        <v>2.1032000000000002</v>
      </c>
      <c r="M133" s="182">
        <v>3.3203</v>
      </c>
      <c r="N133" s="182">
        <v>4.3090999999999999</v>
      </c>
      <c r="O133" s="182">
        <v>6.0639000000000003</v>
      </c>
      <c r="P133" s="182">
        <v>6.4111000000000002</v>
      </c>
      <c r="Q133" s="182">
        <v>7.3606999999999996</v>
      </c>
      <c r="R133" s="182">
        <v>5.4931999999999999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78" t="s">
        <v>1782</v>
      </c>
      <c r="B134" s="178" t="s">
        <v>1747</v>
      </c>
      <c r="C134" s="178">
        <v>138875</v>
      </c>
      <c r="D134" s="181">
        <v>44315</v>
      </c>
      <c r="E134" s="182">
        <v>15.210900000000001</v>
      </c>
      <c r="F134" s="182">
        <v>2E-3</v>
      </c>
      <c r="G134" s="182">
        <v>3.3E-3</v>
      </c>
      <c r="H134" s="182">
        <v>-1.5800000000000002E-2</v>
      </c>
      <c r="I134" s="182">
        <v>0.12970000000000001</v>
      </c>
      <c r="J134" s="182">
        <v>0.52010000000000001</v>
      </c>
      <c r="K134" s="182">
        <v>1.1827000000000001</v>
      </c>
      <c r="L134" s="182">
        <v>1.9763999999999999</v>
      </c>
      <c r="M134" s="182">
        <v>3.3146</v>
      </c>
      <c r="N134" s="182">
        <v>3.9584999999999999</v>
      </c>
      <c r="O134" s="182">
        <v>5.4862000000000002</v>
      </c>
      <c r="P134" s="182">
        <v>5.9324000000000003</v>
      </c>
      <c r="Q134" s="182">
        <v>6.4835000000000003</v>
      </c>
      <c r="R134" s="182">
        <v>5.0556000000000001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78" t="s">
        <v>1782</v>
      </c>
      <c r="B135" s="178" t="s">
        <v>1774</v>
      </c>
      <c r="C135" s="178">
        <v>138876</v>
      </c>
      <c r="D135" s="181">
        <v>44315</v>
      </c>
      <c r="E135" s="182">
        <v>14.648899999999999</v>
      </c>
      <c r="F135" s="182">
        <v>6.9999999999999999E-4</v>
      </c>
      <c r="G135" s="182">
        <v>-1.4E-3</v>
      </c>
      <c r="H135" s="182">
        <v>-2.7300000000000001E-2</v>
      </c>
      <c r="I135" s="182">
        <v>0.1066</v>
      </c>
      <c r="J135" s="182">
        <v>0.46150000000000002</v>
      </c>
      <c r="K135" s="182">
        <v>1.0247999999999999</v>
      </c>
      <c r="L135" s="182">
        <v>1.6529</v>
      </c>
      <c r="M135" s="182">
        <v>2.8237999999999999</v>
      </c>
      <c r="N135" s="182">
        <v>3.3046000000000002</v>
      </c>
      <c r="O135" s="182">
        <v>4.8834999999999997</v>
      </c>
      <c r="P135" s="182">
        <v>5.3272000000000004</v>
      </c>
      <c r="Q135" s="182">
        <v>5.8846999999999996</v>
      </c>
      <c r="R135" s="182">
        <v>4.47</v>
      </c>
      <c r="S135" s="120"/>
      <c r="T135" s="123"/>
      <c r="U135" s="124"/>
      <c r="V135" s="124"/>
      <c r="W135" s="124"/>
      <c r="X135" s="124"/>
      <c r="Y135" s="124"/>
      <c r="Z135" s="124"/>
      <c r="AA135" s="124"/>
      <c r="AB135" s="124"/>
      <c r="AC135" s="124"/>
      <c r="AD135" s="124"/>
      <c r="AE135" s="124"/>
      <c r="AF135" s="124"/>
      <c r="AG135" s="124"/>
      <c r="AH135" s="124"/>
    </row>
    <row r="136" spans="1:34" x14ac:dyDescent="0.3">
      <c r="A136" s="178" t="s">
        <v>1782</v>
      </c>
      <c r="B136" s="178" t="s">
        <v>1775</v>
      </c>
      <c r="C136" s="178">
        <v>139224</v>
      </c>
      <c r="D136" s="181">
        <v>44315</v>
      </c>
      <c r="E136" s="182">
        <v>11.624599999999999</v>
      </c>
      <c r="F136" s="182">
        <v>4.2200000000000001E-2</v>
      </c>
      <c r="G136" s="182">
        <v>8.6E-3</v>
      </c>
      <c r="H136" s="182">
        <v>5.1999999999999998E-3</v>
      </c>
      <c r="I136" s="182">
        <v>0.1137</v>
      </c>
      <c r="J136" s="182">
        <v>0.47099999999999997</v>
      </c>
      <c r="K136" s="182">
        <v>0.85550000000000004</v>
      </c>
      <c r="L136" s="182">
        <v>1.1671</v>
      </c>
      <c r="M136" s="182">
        <v>1.8183</v>
      </c>
      <c r="N136" s="182">
        <v>1.5044999999999999</v>
      </c>
      <c r="O136" s="182">
        <v>1.4413</v>
      </c>
      <c r="P136" s="182">
        <v>3.0032000000000001</v>
      </c>
      <c r="Q136" s="182">
        <v>3.0413000000000001</v>
      </c>
      <c r="R136" s="182">
        <v>2.7440000000000002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78" t="s">
        <v>1782</v>
      </c>
      <c r="B137" s="178" t="s">
        <v>1748</v>
      </c>
      <c r="C137" s="178">
        <v>139221</v>
      </c>
      <c r="D137" s="181">
        <v>44315</v>
      </c>
      <c r="E137" s="182">
        <v>11.9521</v>
      </c>
      <c r="F137" s="182">
        <v>4.3499999999999997E-2</v>
      </c>
      <c r="G137" s="182">
        <v>1.26E-2</v>
      </c>
      <c r="H137" s="182">
        <v>1.34E-2</v>
      </c>
      <c r="I137" s="182">
        <v>0.12989999999999999</v>
      </c>
      <c r="J137" s="182">
        <v>0.51129999999999998</v>
      </c>
      <c r="K137" s="182">
        <v>0.96130000000000004</v>
      </c>
      <c r="L137" s="182">
        <v>1.3817999999999999</v>
      </c>
      <c r="M137" s="182">
        <v>2.1459999999999999</v>
      </c>
      <c r="N137" s="182">
        <v>1.9473</v>
      </c>
      <c r="O137" s="182">
        <v>1.9155</v>
      </c>
      <c r="P137" s="182">
        <v>3.5741999999999998</v>
      </c>
      <c r="Q137" s="182">
        <v>3.6126999999999998</v>
      </c>
      <c r="R137" s="182">
        <v>3.2092000000000001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78" t="s">
        <v>1782</v>
      </c>
      <c r="B138" s="178" t="s">
        <v>1749</v>
      </c>
      <c r="C138" s="178">
        <v>119574</v>
      </c>
      <c r="D138" s="181">
        <v>44315</v>
      </c>
      <c r="E138" s="182">
        <v>27.401199999999999</v>
      </c>
      <c r="F138" s="182">
        <v>1.0200000000000001E-2</v>
      </c>
      <c r="G138" s="182">
        <v>3.9800000000000002E-2</v>
      </c>
      <c r="H138" s="182">
        <v>4.6399999999999997E-2</v>
      </c>
      <c r="I138" s="182">
        <v>0.17180000000000001</v>
      </c>
      <c r="J138" s="182">
        <v>0.54859999999999998</v>
      </c>
      <c r="K138" s="182">
        <v>1.2134</v>
      </c>
      <c r="L138" s="182">
        <v>1.8657999999999999</v>
      </c>
      <c r="M138" s="182">
        <v>2.8508</v>
      </c>
      <c r="N138" s="182">
        <v>3.2115</v>
      </c>
      <c r="O138" s="182">
        <v>5.4370000000000003</v>
      </c>
      <c r="P138" s="182">
        <v>5.8955000000000002</v>
      </c>
      <c r="Q138" s="182">
        <v>6.9329000000000001</v>
      </c>
      <c r="R138" s="182">
        <v>4.8579999999999997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78" t="s">
        <v>1782</v>
      </c>
      <c r="B139" s="178" t="s">
        <v>1776</v>
      </c>
      <c r="C139" s="178">
        <v>104457</v>
      </c>
      <c r="D139" s="181">
        <v>44315</v>
      </c>
      <c r="E139" s="182">
        <v>26.3094</v>
      </c>
      <c r="F139" s="182">
        <v>9.1000000000000004E-3</v>
      </c>
      <c r="G139" s="182">
        <v>3.61E-2</v>
      </c>
      <c r="H139" s="182">
        <v>3.7999999999999999E-2</v>
      </c>
      <c r="I139" s="182">
        <v>0.15490000000000001</v>
      </c>
      <c r="J139" s="182">
        <v>0.50619999999999998</v>
      </c>
      <c r="K139" s="182">
        <v>1.101</v>
      </c>
      <c r="L139" s="182">
        <v>1.6379999999999999</v>
      </c>
      <c r="M139" s="182">
        <v>2.5044</v>
      </c>
      <c r="N139" s="182">
        <v>2.7490000000000001</v>
      </c>
      <c r="O139" s="182">
        <v>4.9076000000000004</v>
      </c>
      <c r="P139" s="182">
        <v>5.3540000000000001</v>
      </c>
      <c r="Q139" s="182">
        <v>6.9009</v>
      </c>
      <c r="R139" s="182">
        <v>4.3886000000000003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78" t="s">
        <v>1782</v>
      </c>
      <c r="B140" s="178" t="s">
        <v>1750</v>
      </c>
      <c r="C140" s="178">
        <v>147927</v>
      </c>
      <c r="D140" s="181">
        <v>44315</v>
      </c>
      <c r="E140" s="182">
        <v>10.5512</v>
      </c>
      <c r="F140" s="182">
        <v>2.2800000000000001E-2</v>
      </c>
      <c r="G140" s="182">
        <v>7.6E-3</v>
      </c>
      <c r="H140" s="182">
        <v>-3.2199999999999999E-2</v>
      </c>
      <c r="I140" s="182">
        <v>9.7699999999999995E-2</v>
      </c>
      <c r="J140" s="182">
        <v>0.68520000000000003</v>
      </c>
      <c r="K140" s="182">
        <v>1.3924000000000001</v>
      </c>
      <c r="L140" s="182">
        <v>2.1038000000000001</v>
      </c>
      <c r="M140" s="182">
        <v>3.7911000000000001</v>
      </c>
      <c r="N140" s="182">
        <v>4.0305999999999997</v>
      </c>
      <c r="O140" s="182"/>
      <c r="P140" s="182"/>
      <c r="Q140" s="182">
        <v>4.4481000000000002</v>
      </c>
      <c r="R140" s="182"/>
      <c r="S140" s="120"/>
      <c r="T140" s="123"/>
      <c r="U140" s="124"/>
      <c r="V140" s="124"/>
      <c r="W140" s="124"/>
      <c r="X140" s="124"/>
      <c r="Y140" s="124"/>
      <c r="Z140" s="124"/>
      <c r="AA140" s="124"/>
      <c r="AB140" s="124"/>
      <c r="AC140" s="124"/>
      <c r="AD140" s="124"/>
      <c r="AE140" s="124"/>
      <c r="AF140" s="124"/>
      <c r="AG140" s="124"/>
      <c r="AH140" s="124"/>
    </row>
    <row r="141" spans="1:34" x14ac:dyDescent="0.3">
      <c r="A141" s="178" t="s">
        <v>1782</v>
      </c>
      <c r="B141" s="178" t="s">
        <v>1777</v>
      </c>
      <c r="C141" s="178">
        <v>147922</v>
      </c>
      <c r="D141" s="181">
        <v>44315</v>
      </c>
      <c r="E141" s="182">
        <v>10.462199999999999</v>
      </c>
      <c r="F141" s="182">
        <v>2.1000000000000001E-2</v>
      </c>
      <c r="G141" s="182">
        <v>1.9E-3</v>
      </c>
      <c r="H141" s="182">
        <v>-4.5900000000000003E-2</v>
      </c>
      <c r="I141" s="182">
        <v>7.0800000000000002E-2</v>
      </c>
      <c r="J141" s="182">
        <v>0.61839999999999995</v>
      </c>
      <c r="K141" s="182">
        <v>1.2131000000000001</v>
      </c>
      <c r="L141" s="182">
        <v>1.7417</v>
      </c>
      <c r="M141" s="182">
        <v>3.2437</v>
      </c>
      <c r="N141" s="182">
        <v>3.3079000000000001</v>
      </c>
      <c r="O141" s="182"/>
      <c r="P141" s="182"/>
      <c r="Q141" s="182">
        <v>3.7328999999999999</v>
      </c>
      <c r="R141" s="182"/>
      <c r="S141" s="120"/>
      <c r="T141" s="123"/>
      <c r="U141" s="124"/>
      <c r="V141" s="124"/>
      <c r="W141" s="124"/>
      <c r="X141" s="124"/>
      <c r="Y141" s="124"/>
      <c r="Z141" s="124"/>
      <c r="AA141" s="124"/>
      <c r="AB141" s="124"/>
      <c r="AC141" s="124"/>
      <c r="AD141" s="124"/>
      <c r="AE141" s="124"/>
      <c r="AF141" s="124"/>
      <c r="AG141" s="124"/>
      <c r="AH141" s="124"/>
    </row>
    <row r="142" spans="1:34" x14ac:dyDescent="0.3">
      <c r="A142" s="178" t="s">
        <v>1782</v>
      </c>
      <c r="B142" s="178" t="s">
        <v>1751</v>
      </c>
      <c r="C142" s="178">
        <v>145724</v>
      </c>
      <c r="D142" s="181">
        <v>44315</v>
      </c>
      <c r="E142" s="182">
        <v>11.5288</v>
      </c>
      <c r="F142" s="182">
        <v>1.3899999999999999E-2</v>
      </c>
      <c r="G142" s="182">
        <v>4.4299999999999999E-2</v>
      </c>
      <c r="H142" s="182">
        <v>7.4700000000000003E-2</v>
      </c>
      <c r="I142" s="182">
        <v>0.2069</v>
      </c>
      <c r="J142" s="182">
        <v>0.60209999999999997</v>
      </c>
      <c r="K142" s="182">
        <v>1.3895</v>
      </c>
      <c r="L142" s="182">
        <v>2.2545999999999999</v>
      </c>
      <c r="M142" s="182">
        <v>3.5718999999999999</v>
      </c>
      <c r="N142" s="182">
        <v>4.7424999999999997</v>
      </c>
      <c r="O142" s="182"/>
      <c r="P142" s="182"/>
      <c r="Q142" s="182">
        <v>6.2016</v>
      </c>
      <c r="R142" s="182">
        <v>6.0110000000000001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78" t="s">
        <v>1782</v>
      </c>
      <c r="B143" s="178" t="s">
        <v>1778</v>
      </c>
      <c r="C143" s="178">
        <v>145723</v>
      </c>
      <c r="D143" s="181">
        <v>44315</v>
      </c>
      <c r="E143" s="182">
        <v>11.3256</v>
      </c>
      <c r="F143" s="182">
        <v>1.15E-2</v>
      </c>
      <c r="G143" s="182">
        <v>3.7999999999999999E-2</v>
      </c>
      <c r="H143" s="182">
        <v>5.9200000000000003E-2</v>
      </c>
      <c r="I143" s="182">
        <v>0.1769</v>
      </c>
      <c r="J143" s="182">
        <v>0.5272</v>
      </c>
      <c r="K143" s="182">
        <v>1.1963999999999999</v>
      </c>
      <c r="L143" s="182">
        <v>1.87</v>
      </c>
      <c r="M143" s="182">
        <v>2.9881000000000002</v>
      </c>
      <c r="N143" s="182">
        <v>3.9599000000000002</v>
      </c>
      <c r="O143" s="182"/>
      <c r="P143" s="182"/>
      <c r="Q143" s="182">
        <v>5.4058999999999999</v>
      </c>
      <c r="R143" s="182">
        <v>5.1955999999999998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78" t="s">
        <v>1782</v>
      </c>
      <c r="B144" s="178" t="s">
        <v>1752</v>
      </c>
      <c r="C144" s="178">
        <v>146297</v>
      </c>
      <c r="D144" s="181">
        <v>44315</v>
      </c>
      <c r="E144" s="182">
        <v>11.237299999999999</v>
      </c>
      <c r="F144" s="182">
        <v>1.9599999999999999E-2</v>
      </c>
      <c r="G144" s="182">
        <v>4.6300000000000001E-2</v>
      </c>
      <c r="H144" s="182">
        <v>9.1700000000000004E-2</v>
      </c>
      <c r="I144" s="182">
        <v>0.25779999999999997</v>
      </c>
      <c r="J144" s="182">
        <v>0.61329999999999996</v>
      </c>
      <c r="K144" s="182">
        <v>1.1294</v>
      </c>
      <c r="L144" s="182">
        <v>1.8766</v>
      </c>
      <c r="M144" s="182">
        <v>2.9198</v>
      </c>
      <c r="N144" s="182">
        <v>3.8289</v>
      </c>
      <c r="O144" s="182"/>
      <c r="P144" s="182"/>
      <c r="Q144" s="182">
        <v>5.4734999999999996</v>
      </c>
      <c r="R144" s="182">
        <v>5.2769000000000004</v>
      </c>
      <c r="S144" s="120"/>
      <c r="T144" s="123"/>
      <c r="U144" s="124"/>
      <c r="V144" s="124"/>
      <c r="W144" s="124"/>
      <c r="X144" s="124"/>
      <c r="Y144" s="124"/>
      <c r="Z144" s="124"/>
      <c r="AA144" s="124"/>
      <c r="AB144" s="124"/>
      <c r="AC144" s="124"/>
      <c r="AD144" s="124"/>
      <c r="AE144" s="124"/>
      <c r="AF144" s="124"/>
      <c r="AG144" s="124"/>
      <c r="AH144" s="124"/>
    </row>
    <row r="145" spans="1:34" x14ac:dyDescent="0.3">
      <c r="A145" s="178" t="s">
        <v>1782</v>
      </c>
      <c r="B145" s="178" t="s">
        <v>1779</v>
      </c>
      <c r="C145" s="178">
        <v>146294</v>
      </c>
      <c r="D145" s="181">
        <v>44315</v>
      </c>
      <c r="E145" s="182">
        <v>11.1157</v>
      </c>
      <c r="F145" s="182">
        <v>1.7999999999999999E-2</v>
      </c>
      <c r="G145" s="182">
        <v>4.2299999999999997E-2</v>
      </c>
      <c r="H145" s="182">
        <v>8.2799999999999999E-2</v>
      </c>
      <c r="I145" s="182">
        <v>0.2399</v>
      </c>
      <c r="J145" s="182">
        <v>0.5736</v>
      </c>
      <c r="K145" s="182">
        <v>1.0537000000000001</v>
      </c>
      <c r="L145" s="182">
        <v>1.659</v>
      </c>
      <c r="M145" s="182">
        <v>2.5480999999999998</v>
      </c>
      <c r="N145" s="182">
        <v>3.3277999999999999</v>
      </c>
      <c r="O145" s="182"/>
      <c r="P145" s="182"/>
      <c r="Q145" s="182">
        <v>4.9505999999999997</v>
      </c>
      <c r="R145" s="182">
        <v>4.7484999999999999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78" t="s">
        <v>1782</v>
      </c>
      <c r="B146" s="178" t="s">
        <v>1753</v>
      </c>
      <c r="C146" s="178">
        <v>120795</v>
      </c>
      <c r="D146" s="181">
        <v>44315</v>
      </c>
      <c r="E146" s="182">
        <v>28.599299999999999</v>
      </c>
      <c r="F146" s="182">
        <v>1.6400000000000001E-2</v>
      </c>
      <c r="G146" s="182">
        <v>3.7400000000000003E-2</v>
      </c>
      <c r="H146" s="182">
        <v>4.5499999999999999E-2</v>
      </c>
      <c r="I146" s="182">
        <v>0.1772</v>
      </c>
      <c r="J146" s="182">
        <v>0.59199999999999997</v>
      </c>
      <c r="K146" s="182">
        <v>1.3153999999999999</v>
      </c>
      <c r="L146" s="182">
        <v>2.0933000000000002</v>
      </c>
      <c r="M146" s="182">
        <v>3.2793999999999999</v>
      </c>
      <c r="N146" s="182">
        <v>4.2845000000000004</v>
      </c>
      <c r="O146" s="182">
        <v>5.8792999999999997</v>
      </c>
      <c r="P146" s="182">
        <v>6.1779999999999999</v>
      </c>
      <c r="Q146" s="182">
        <v>6.9257</v>
      </c>
      <c r="R146" s="182">
        <v>5.4164000000000003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78" t="s">
        <v>1782</v>
      </c>
      <c r="B147" s="178" t="s">
        <v>1780</v>
      </c>
      <c r="C147" s="178">
        <v>104075</v>
      </c>
      <c r="D147" s="181">
        <v>44315</v>
      </c>
      <c r="E147" s="182">
        <v>27.497</v>
      </c>
      <c r="F147" s="182">
        <v>1.49E-2</v>
      </c>
      <c r="G147" s="182">
        <v>3.27E-2</v>
      </c>
      <c r="H147" s="182">
        <v>3.4599999999999999E-2</v>
      </c>
      <c r="I147" s="182">
        <v>0.1555</v>
      </c>
      <c r="J147" s="182">
        <v>0.53820000000000001</v>
      </c>
      <c r="K147" s="182">
        <v>1.173</v>
      </c>
      <c r="L147" s="182">
        <v>1.8090999999999999</v>
      </c>
      <c r="M147" s="182">
        <v>2.8448000000000002</v>
      </c>
      <c r="N147" s="182">
        <v>3.6997</v>
      </c>
      <c r="O147" s="182">
        <v>5.3353000000000002</v>
      </c>
      <c r="P147" s="182">
        <v>5.6403999999999996</v>
      </c>
      <c r="Q147" s="182">
        <v>7.0518000000000001</v>
      </c>
      <c r="R147" s="182">
        <v>4.8596000000000004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3" t="s">
        <v>27</v>
      </c>
      <c r="B148" s="178"/>
      <c r="C148" s="178"/>
      <c r="D148" s="178"/>
      <c r="E148" s="178"/>
      <c r="F148" s="184">
        <v>1.0032727272727271E-2</v>
      </c>
      <c r="G148" s="184">
        <v>2.6343636363636364E-2</v>
      </c>
      <c r="H148" s="184">
        <v>2.6652727272727272E-2</v>
      </c>
      <c r="I148" s="184">
        <v>0.13417636363636359</v>
      </c>
      <c r="J148" s="184">
        <v>0.4919854545454545</v>
      </c>
      <c r="K148" s="184">
        <v>1.082712727272727</v>
      </c>
      <c r="L148" s="184">
        <v>1.6971709090909093</v>
      </c>
      <c r="M148" s="184">
        <v>2.7206622641509446</v>
      </c>
      <c r="N148" s="184">
        <v>3.3226960784313726</v>
      </c>
      <c r="O148" s="184">
        <v>5.1912054054054062</v>
      </c>
      <c r="P148" s="184">
        <v>5.6306939393939377</v>
      </c>
      <c r="Q148" s="184">
        <v>5.6582654545454529</v>
      </c>
      <c r="R148" s="184">
        <v>4.6563319148936184</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3" t="s">
        <v>408</v>
      </c>
      <c r="B149" s="178"/>
      <c r="C149" s="178"/>
      <c r="D149" s="178"/>
      <c r="E149" s="178"/>
      <c r="F149" s="184">
        <v>1.15E-2</v>
      </c>
      <c r="G149" s="184">
        <v>3.15E-2</v>
      </c>
      <c r="H149" s="184">
        <v>3.3300000000000003E-2</v>
      </c>
      <c r="I149" s="184">
        <v>0.1452</v>
      </c>
      <c r="J149" s="184">
        <v>0.51790000000000003</v>
      </c>
      <c r="K149" s="184">
        <v>1.1261000000000001</v>
      </c>
      <c r="L149" s="184">
        <v>1.7773000000000001</v>
      </c>
      <c r="M149" s="184">
        <v>2.8448000000000002</v>
      </c>
      <c r="N149" s="184">
        <v>3.4943</v>
      </c>
      <c r="O149" s="184">
        <v>5.3468999999999998</v>
      </c>
      <c r="P149" s="184">
        <v>5.6962999999999999</v>
      </c>
      <c r="Q149" s="184">
        <v>6.2878999999999996</v>
      </c>
      <c r="R149" s="184">
        <v>4.8120000000000003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6"/>
      <c r="B150" s="126"/>
      <c r="C150" s="126"/>
      <c r="D150" s="128"/>
      <c r="E150" s="129"/>
      <c r="F150" s="129"/>
      <c r="G150" s="129"/>
      <c r="H150" s="129"/>
      <c r="I150" s="129"/>
      <c r="J150" s="129"/>
      <c r="K150" s="129"/>
      <c r="L150" s="129"/>
      <c r="M150" s="129"/>
      <c r="N150" s="129"/>
      <c r="O150" s="129"/>
      <c r="P150" s="129"/>
      <c r="Q150" s="129"/>
      <c r="R150" s="129"/>
      <c r="S150" s="119"/>
      <c r="T150" s="119"/>
      <c r="U150" s="119"/>
      <c r="V150" s="119"/>
      <c r="W150" s="119"/>
      <c r="X150" s="119"/>
      <c r="Y150" s="119"/>
      <c r="Z150" s="119"/>
      <c r="AA150" s="119"/>
      <c r="AB150" s="119"/>
      <c r="AC150" s="119"/>
      <c r="AD150" s="119"/>
      <c r="AE150" s="119"/>
      <c r="AF150" s="119"/>
      <c r="AG150" s="119"/>
      <c r="AH150" s="119"/>
    </row>
    <row r="151" spans="1:34" x14ac:dyDescent="0.3">
      <c r="A151" s="180" t="s">
        <v>543</v>
      </c>
      <c r="B151" s="180"/>
      <c r="C151" s="180"/>
      <c r="D151" s="180"/>
      <c r="E151" s="180"/>
      <c r="F151" s="180"/>
      <c r="G151" s="180"/>
      <c r="H151" s="180"/>
      <c r="I151" s="180"/>
      <c r="J151" s="180"/>
      <c r="K151" s="180"/>
      <c r="L151" s="180"/>
      <c r="M151" s="180"/>
      <c r="N151" s="180"/>
      <c r="O151" s="180"/>
      <c r="P151" s="180"/>
      <c r="Q151" s="180"/>
      <c r="R151" s="180"/>
      <c r="S151" s="122"/>
      <c r="T151" s="122"/>
      <c r="U151" s="122"/>
      <c r="V151" s="122"/>
      <c r="W151" s="122"/>
      <c r="X151" s="122"/>
      <c r="Y151" s="122"/>
      <c r="Z151" s="122"/>
      <c r="AA151" s="122"/>
      <c r="AB151" s="122"/>
      <c r="AC151" s="122"/>
      <c r="AD151" s="122"/>
      <c r="AE151" s="122"/>
      <c r="AF151" s="122"/>
      <c r="AG151" s="122"/>
      <c r="AH151" s="122"/>
    </row>
    <row r="152" spans="1:34" x14ac:dyDescent="0.3">
      <c r="A152" s="178" t="s">
        <v>544</v>
      </c>
      <c r="B152" s="178" t="s">
        <v>545</v>
      </c>
      <c r="C152" s="178">
        <v>131666</v>
      </c>
      <c r="D152" s="181">
        <v>44315</v>
      </c>
      <c r="E152" s="182">
        <v>66.569999999999993</v>
      </c>
      <c r="F152" s="182">
        <v>0.16550000000000001</v>
      </c>
      <c r="G152" s="182">
        <v>1.5406</v>
      </c>
      <c r="H152" s="182">
        <v>1.8357000000000001</v>
      </c>
      <c r="I152" s="182">
        <v>1.7423</v>
      </c>
      <c r="J152" s="182">
        <v>2.3052000000000001</v>
      </c>
      <c r="K152" s="182">
        <v>4.9337999999999997</v>
      </c>
      <c r="L152" s="182">
        <v>18.073799999999999</v>
      </c>
      <c r="M152" s="182">
        <v>21.212700000000002</v>
      </c>
      <c r="N152" s="182">
        <v>35.2774</v>
      </c>
      <c r="O152" s="182">
        <v>9.5398999999999994</v>
      </c>
      <c r="P152" s="182">
        <v>11.608000000000001</v>
      </c>
      <c r="Q152" s="182">
        <v>9.4353999999999996</v>
      </c>
      <c r="R152" s="182">
        <v>12.182600000000001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78" t="s">
        <v>544</v>
      </c>
      <c r="B153" s="178" t="s">
        <v>546</v>
      </c>
      <c r="C153" s="178">
        <v>131670</v>
      </c>
      <c r="D153" s="181">
        <v>44315</v>
      </c>
      <c r="E153" s="182">
        <v>71.88</v>
      </c>
      <c r="F153" s="182">
        <v>0.1812</v>
      </c>
      <c r="G153" s="182">
        <v>1.5685</v>
      </c>
      <c r="H153" s="182">
        <v>1.8707</v>
      </c>
      <c r="I153" s="182">
        <v>1.8129999999999999</v>
      </c>
      <c r="J153" s="182">
        <v>2.4369000000000001</v>
      </c>
      <c r="K153" s="182">
        <v>5.2724000000000002</v>
      </c>
      <c r="L153" s="182">
        <v>18.770700000000001</v>
      </c>
      <c r="M153" s="182">
        <v>22.2865</v>
      </c>
      <c r="N153" s="182">
        <v>36.862099999999998</v>
      </c>
      <c r="O153" s="182">
        <v>10.750299999999999</v>
      </c>
      <c r="P153" s="182">
        <v>12.7872</v>
      </c>
      <c r="Q153" s="182">
        <v>12.291700000000001</v>
      </c>
      <c r="R153" s="182">
        <v>13.429500000000001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78" t="s">
        <v>544</v>
      </c>
      <c r="B154" s="178" t="s">
        <v>547</v>
      </c>
      <c r="C154" s="178">
        <v>100119</v>
      </c>
      <c r="D154" s="181">
        <v>44315</v>
      </c>
      <c r="E154" s="182">
        <v>234.94399999999999</v>
      </c>
      <c r="F154" s="182">
        <v>-0.35410000000000003</v>
      </c>
      <c r="G154" s="182">
        <v>1.2014</v>
      </c>
      <c r="H154" s="182">
        <v>2.1345000000000001</v>
      </c>
      <c r="I154" s="182">
        <v>1.17</v>
      </c>
      <c r="J154" s="182">
        <v>0.65939999999999999</v>
      </c>
      <c r="K154" s="182">
        <v>8.4581</v>
      </c>
      <c r="L154" s="182">
        <v>32.051099999999998</v>
      </c>
      <c r="M154" s="182">
        <v>32.228700000000003</v>
      </c>
      <c r="N154" s="182">
        <v>45.727899999999998</v>
      </c>
      <c r="O154" s="182">
        <v>8.1478000000000002</v>
      </c>
      <c r="P154" s="182">
        <v>12.8406</v>
      </c>
      <c r="Q154" s="182">
        <v>16.522600000000001</v>
      </c>
      <c r="R154" s="182">
        <v>8.5002999999999993</v>
      </c>
      <c r="S154" s="120"/>
      <c r="T154" s="123"/>
      <c r="U154" s="124"/>
      <c r="V154" s="124"/>
      <c r="W154" s="124"/>
      <c r="X154" s="124"/>
      <c r="Y154" s="124"/>
      <c r="Z154" s="124"/>
      <c r="AA154" s="124"/>
      <c r="AB154" s="124"/>
      <c r="AC154" s="124"/>
      <c r="AD154" s="124"/>
      <c r="AE154" s="124"/>
      <c r="AF154" s="124"/>
      <c r="AG154" s="124"/>
      <c r="AH154" s="124"/>
    </row>
    <row r="155" spans="1:34" x14ac:dyDescent="0.3">
      <c r="A155" s="178" t="s">
        <v>544</v>
      </c>
      <c r="B155" s="178" t="s">
        <v>1863</v>
      </c>
      <c r="C155" s="178"/>
      <c r="D155" s="181">
        <v>44315</v>
      </c>
      <c r="E155" s="182">
        <v>234.94399999999999</v>
      </c>
      <c r="F155" s="182">
        <v>-0.35410000000000003</v>
      </c>
      <c r="G155" s="182">
        <v>1.2014</v>
      </c>
      <c r="H155" s="182">
        <v>2.1345000000000001</v>
      </c>
      <c r="I155" s="182">
        <v>1.17</v>
      </c>
      <c r="J155" s="182">
        <v>0.65939999999999999</v>
      </c>
      <c r="K155" s="182">
        <v>8.4581</v>
      </c>
      <c r="L155" s="182">
        <v>32.051099999999998</v>
      </c>
      <c r="M155" s="182">
        <v>32.228700000000003</v>
      </c>
      <c r="N155" s="182">
        <v>45.727899999999998</v>
      </c>
      <c r="O155" s="182">
        <v>8.1605000000000008</v>
      </c>
      <c r="P155" s="182">
        <v>11.715400000000001</v>
      </c>
      <c r="Q155" s="182">
        <v>17.800599999999999</v>
      </c>
      <c r="R155" s="182">
        <v>8.5002999999999993</v>
      </c>
      <c r="S155" s="120"/>
      <c r="T155" s="123"/>
      <c r="U155" s="124"/>
      <c r="V155" s="124"/>
      <c r="W155" s="124"/>
      <c r="X155" s="124"/>
      <c r="Y155" s="124"/>
      <c r="Z155" s="124"/>
      <c r="AA155" s="124"/>
      <c r="AB155" s="124"/>
      <c r="AC155" s="124"/>
      <c r="AD155" s="124"/>
      <c r="AE155" s="124"/>
      <c r="AF155" s="124"/>
      <c r="AG155" s="124"/>
      <c r="AH155" s="124"/>
    </row>
    <row r="156" spans="1:34" x14ac:dyDescent="0.3">
      <c r="A156" s="178" t="s">
        <v>544</v>
      </c>
      <c r="B156" s="178" t="s">
        <v>1864</v>
      </c>
      <c r="C156" s="178">
        <v>118968</v>
      </c>
      <c r="D156" s="181">
        <v>44315</v>
      </c>
      <c r="E156" s="182">
        <v>247.31700000000001</v>
      </c>
      <c r="F156" s="182">
        <v>-0.35249999999999998</v>
      </c>
      <c r="G156" s="182">
        <v>1.2068000000000001</v>
      </c>
      <c r="H156" s="182">
        <v>2.1456</v>
      </c>
      <c r="I156" s="182">
        <v>1.1922999999999999</v>
      </c>
      <c r="J156" s="182">
        <v>0.7147</v>
      </c>
      <c r="K156" s="182">
        <v>8.6158000000000001</v>
      </c>
      <c r="L156" s="182">
        <v>32.427900000000001</v>
      </c>
      <c r="M156" s="182">
        <v>32.801900000000003</v>
      </c>
      <c r="N156" s="182">
        <v>46.567799999999998</v>
      </c>
      <c r="O156" s="182">
        <v>8.9392999999999994</v>
      </c>
      <c r="P156" s="182">
        <v>13.6356</v>
      </c>
      <c r="Q156" s="182">
        <v>12.333500000000001</v>
      </c>
      <c r="R156" s="182">
        <v>9.1393000000000004</v>
      </c>
      <c r="S156" s="120"/>
      <c r="T156" s="123"/>
      <c r="U156" s="124"/>
      <c r="V156" s="124"/>
      <c r="W156" s="124"/>
      <c r="X156" s="124"/>
      <c r="Y156" s="124"/>
      <c r="Z156" s="124"/>
      <c r="AA156" s="124"/>
      <c r="AB156" s="124"/>
      <c r="AC156" s="124"/>
      <c r="AD156" s="124"/>
      <c r="AE156" s="124"/>
      <c r="AF156" s="124"/>
      <c r="AG156" s="124"/>
      <c r="AH156" s="124"/>
    </row>
    <row r="157" spans="1:34" x14ac:dyDescent="0.3">
      <c r="A157" s="178" t="s">
        <v>544</v>
      </c>
      <c r="B157" s="178" t="s">
        <v>548</v>
      </c>
      <c r="C157" s="178"/>
      <c r="D157" s="181">
        <v>44315</v>
      </c>
      <c r="E157" s="182">
        <v>247.31700000000001</v>
      </c>
      <c r="F157" s="182">
        <v>-0.35249999999999998</v>
      </c>
      <c r="G157" s="182">
        <v>1.2068000000000001</v>
      </c>
      <c r="H157" s="182">
        <v>2.1456</v>
      </c>
      <c r="I157" s="182">
        <v>1.1922999999999999</v>
      </c>
      <c r="J157" s="182">
        <v>0.7147</v>
      </c>
      <c r="K157" s="182">
        <v>8.6158000000000001</v>
      </c>
      <c r="L157" s="182">
        <v>32.427900000000001</v>
      </c>
      <c r="M157" s="182">
        <v>32.801900000000003</v>
      </c>
      <c r="N157" s="182">
        <v>46.567799999999998</v>
      </c>
      <c r="O157" s="182">
        <v>8.9725999999999999</v>
      </c>
      <c r="P157" s="182">
        <v>12.720800000000001</v>
      </c>
      <c r="Q157" s="182">
        <v>13.042899999999999</v>
      </c>
      <c r="R157" s="182">
        <v>9.1393000000000004</v>
      </c>
      <c r="S157" s="120"/>
      <c r="T157" s="123"/>
      <c r="U157" s="124"/>
      <c r="V157" s="124"/>
      <c r="W157" s="124"/>
      <c r="X157" s="124"/>
      <c r="Y157" s="124"/>
      <c r="Z157" s="124"/>
      <c r="AA157" s="124"/>
      <c r="AB157" s="124"/>
      <c r="AC157" s="124"/>
      <c r="AD157" s="124"/>
      <c r="AE157" s="124"/>
      <c r="AF157" s="124"/>
      <c r="AG157" s="124"/>
      <c r="AH157" s="124"/>
    </row>
    <row r="158" spans="1:34" x14ac:dyDescent="0.3">
      <c r="A158" s="178" t="s">
        <v>544</v>
      </c>
      <c r="B158" s="178" t="s">
        <v>549</v>
      </c>
      <c r="C158" s="178">
        <v>104685</v>
      </c>
      <c r="D158" s="181">
        <v>44315</v>
      </c>
      <c r="E158" s="182">
        <v>44.72</v>
      </c>
      <c r="F158" s="182">
        <v>-6.7000000000000004E-2</v>
      </c>
      <c r="G158" s="182">
        <v>1.2681</v>
      </c>
      <c r="H158" s="182">
        <v>1.6826000000000001</v>
      </c>
      <c r="I158" s="182">
        <v>1.5441</v>
      </c>
      <c r="J158" s="182">
        <v>1.6364000000000001</v>
      </c>
      <c r="K158" s="182">
        <v>5.7210000000000001</v>
      </c>
      <c r="L158" s="182">
        <v>16.306899999999999</v>
      </c>
      <c r="M158" s="182">
        <v>20.636600000000001</v>
      </c>
      <c r="N158" s="182">
        <v>36.466299999999997</v>
      </c>
      <c r="O158" s="182">
        <v>9.8506</v>
      </c>
      <c r="P158" s="182">
        <v>11.2879</v>
      </c>
      <c r="Q158" s="182">
        <v>11.010400000000001</v>
      </c>
      <c r="R158" s="182">
        <v>12.135199999999999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78" t="s">
        <v>544</v>
      </c>
      <c r="B159" s="178" t="s">
        <v>550</v>
      </c>
      <c r="C159" s="178">
        <v>120377</v>
      </c>
      <c r="D159" s="181">
        <v>44315</v>
      </c>
      <c r="E159" s="182">
        <v>48.59</v>
      </c>
      <c r="F159" s="182">
        <v>-6.1699999999999998E-2</v>
      </c>
      <c r="G159" s="182">
        <v>1.2925</v>
      </c>
      <c r="H159" s="182">
        <v>1.6953</v>
      </c>
      <c r="I159" s="182">
        <v>1.589</v>
      </c>
      <c r="J159" s="182">
        <v>1.6953</v>
      </c>
      <c r="K159" s="182">
        <v>5.8836000000000004</v>
      </c>
      <c r="L159" s="182">
        <v>16.662700000000001</v>
      </c>
      <c r="M159" s="182">
        <v>21.1721</v>
      </c>
      <c r="N159" s="182">
        <v>37.259900000000002</v>
      </c>
      <c r="O159" s="182">
        <v>10.6264</v>
      </c>
      <c r="P159" s="182">
        <v>12.354799999999999</v>
      </c>
      <c r="Q159" s="182">
        <v>13.2087</v>
      </c>
      <c r="R159" s="182">
        <v>12.752599999999999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78" t="s">
        <v>544</v>
      </c>
      <c r="B160" s="178" t="s">
        <v>551</v>
      </c>
      <c r="C160" s="178">
        <v>147789</v>
      </c>
      <c r="D160" s="181">
        <v>44315</v>
      </c>
      <c r="E160" s="182">
        <v>9.8054000000000006</v>
      </c>
      <c r="F160" s="182">
        <v>0.1031</v>
      </c>
      <c r="G160" s="182">
        <v>1.6293</v>
      </c>
      <c r="H160" s="182">
        <v>1.7675000000000001</v>
      </c>
      <c r="I160" s="182">
        <v>1.8309</v>
      </c>
      <c r="J160" s="182">
        <v>2.7486000000000002</v>
      </c>
      <c r="K160" s="182">
        <v>5.7403000000000004</v>
      </c>
      <c r="L160" s="182">
        <v>12.4679</v>
      </c>
      <c r="M160" s="182">
        <v>12.031000000000001</v>
      </c>
      <c r="N160" s="182">
        <v>15.2018</v>
      </c>
      <c r="O160" s="182"/>
      <c r="P160" s="182"/>
      <c r="Q160" s="182">
        <v>-1.4681</v>
      </c>
      <c r="R160" s="182"/>
      <c r="S160" s="120"/>
      <c r="T160" s="123"/>
      <c r="U160" s="124"/>
      <c r="V160" s="124"/>
      <c r="W160" s="124"/>
      <c r="X160" s="124"/>
      <c r="Y160" s="124"/>
      <c r="Z160" s="124"/>
      <c r="AA160" s="124"/>
      <c r="AB160" s="124"/>
      <c r="AC160" s="124"/>
      <c r="AD160" s="124"/>
      <c r="AE160" s="124"/>
      <c r="AF160" s="124"/>
      <c r="AG160" s="124"/>
      <c r="AH160" s="124"/>
    </row>
    <row r="161" spans="1:34" x14ac:dyDescent="0.3">
      <c r="A161" s="178" t="s">
        <v>544</v>
      </c>
      <c r="B161" s="178" t="s">
        <v>552</v>
      </c>
      <c r="C161" s="178">
        <v>147787</v>
      </c>
      <c r="D161" s="181">
        <v>44315</v>
      </c>
      <c r="E161" s="182">
        <v>9.5381</v>
      </c>
      <c r="F161" s="182">
        <v>9.7600000000000006E-2</v>
      </c>
      <c r="G161" s="182">
        <v>1.6117999999999999</v>
      </c>
      <c r="H161" s="182">
        <v>1.7256</v>
      </c>
      <c r="I161" s="182">
        <v>1.7473000000000001</v>
      </c>
      <c r="J161" s="182">
        <v>2.5436999999999999</v>
      </c>
      <c r="K161" s="182">
        <v>5.2201000000000004</v>
      </c>
      <c r="L161" s="182">
        <v>11.3354</v>
      </c>
      <c r="M161" s="182">
        <v>10.318099999999999</v>
      </c>
      <c r="N161" s="182">
        <v>12.8369</v>
      </c>
      <c r="O161" s="182"/>
      <c r="P161" s="182"/>
      <c r="Q161" s="182">
        <v>-3.4964</v>
      </c>
      <c r="R161" s="182"/>
      <c r="S161" s="120"/>
      <c r="T161" s="123"/>
      <c r="U161" s="124"/>
      <c r="V161" s="124"/>
      <c r="W161" s="124"/>
      <c r="X161" s="124"/>
      <c r="Y161" s="124"/>
      <c r="Z161" s="124"/>
      <c r="AA161" s="124"/>
      <c r="AB161" s="124"/>
      <c r="AC161" s="124"/>
      <c r="AD161" s="124"/>
      <c r="AE161" s="124"/>
      <c r="AF161" s="124"/>
      <c r="AG161" s="124"/>
      <c r="AH161" s="124"/>
    </row>
    <row r="162" spans="1:34" x14ac:dyDescent="0.3">
      <c r="A162" s="178" t="s">
        <v>544</v>
      </c>
      <c r="B162" s="178" t="s">
        <v>553</v>
      </c>
      <c r="C162" s="178">
        <v>144335</v>
      </c>
      <c r="D162" s="181">
        <v>44315</v>
      </c>
      <c r="E162" s="182">
        <v>13.664</v>
      </c>
      <c r="F162" s="182">
        <v>1.46E-2</v>
      </c>
      <c r="G162" s="182">
        <v>0.81159999999999999</v>
      </c>
      <c r="H162" s="182">
        <v>1.1100000000000001</v>
      </c>
      <c r="I162" s="182">
        <v>0.93820000000000003</v>
      </c>
      <c r="J162" s="182">
        <v>1.1998</v>
      </c>
      <c r="K162" s="182">
        <v>4.1463000000000001</v>
      </c>
      <c r="L162" s="182">
        <v>12.3499</v>
      </c>
      <c r="M162" s="182">
        <v>17.026399999999999</v>
      </c>
      <c r="N162" s="182">
        <v>34.421999999999997</v>
      </c>
      <c r="O162" s="182"/>
      <c r="P162" s="182"/>
      <c r="Q162" s="182">
        <v>12.069100000000001</v>
      </c>
      <c r="R162" s="182">
        <v>13.746600000000001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78" t="s">
        <v>544</v>
      </c>
      <c r="B163" s="178" t="s">
        <v>554</v>
      </c>
      <c r="C163" s="178">
        <v>144333</v>
      </c>
      <c r="D163" s="181">
        <v>44315</v>
      </c>
      <c r="E163" s="182">
        <v>13.247999999999999</v>
      </c>
      <c r="F163" s="182">
        <v>1.5100000000000001E-2</v>
      </c>
      <c r="G163" s="182">
        <v>0.80659999999999998</v>
      </c>
      <c r="H163" s="182">
        <v>1.0911999999999999</v>
      </c>
      <c r="I163" s="182">
        <v>0.89870000000000005</v>
      </c>
      <c r="J163" s="182">
        <v>1.0834999999999999</v>
      </c>
      <c r="K163" s="182">
        <v>3.8245</v>
      </c>
      <c r="L163" s="182">
        <v>11.6561</v>
      </c>
      <c r="M163" s="182">
        <v>15.915699999999999</v>
      </c>
      <c r="N163" s="182">
        <v>32.758800000000001</v>
      </c>
      <c r="O163" s="182"/>
      <c r="P163" s="182"/>
      <c r="Q163" s="182">
        <v>10.811500000000001</v>
      </c>
      <c r="R163" s="182">
        <v>12.489599999999999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78" t="s">
        <v>544</v>
      </c>
      <c r="B164" s="178" t="s">
        <v>555</v>
      </c>
      <c r="C164" s="178">
        <v>119298</v>
      </c>
      <c r="D164" s="181">
        <v>44315</v>
      </c>
      <c r="E164" s="182">
        <v>31.748000000000001</v>
      </c>
      <c r="F164" s="182">
        <v>2.2100000000000002E-2</v>
      </c>
      <c r="G164" s="182">
        <v>0.48430000000000001</v>
      </c>
      <c r="H164" s="182">
        <v>0.59250000000000003</v>
      </c>
      <c r="I164" s="182">
        <v>0.27800000000000002</v>
      </c>
      <c r="J164" s="182">
        <v>1.3471</v>
      </c>
      <c r="K164" s="182">
        <v>3.1147</v>
      </c>
      <c r="L164" s="182">
        <v>7.5218999999999996</v>
      </c>
      <c r="M164" s="182">
        <v>11.341799999999999</v>
      </c>
      <c r="N164" s="182">
        <v>22.258199999999999</v>
      </c>
      <c r="O164" s="182">
        <v>8.8567999999999998</v>
      </c>
      <c r="P164" s="182">
        <v>9.7394999999999996</v>
      </c>
      <c r="Q164" s="182">
        <v>12.3597</v>
      </c>
      <c r="R164" s="182">
        <v>10.7882</v>
      </c>
      <c r="S164" s="120"/>
      <c r="T164" s="123"/>
      <c r="U164" s="124"/>
      <c r="V164" s="124"/>
      <c r="W164" s="124"/>
      <c r="X164" s="124"/>
      <c r="Y164" s="124"/>
      <c r="Z164" s="124"/>
      <c r="AA164" s="124"/>
      <c r="AB164" s="124"/>
      <c r="AC164" s="124"/>
      <c r="AD164" s="124"/>
      <c r="AE164" s="124"/>
      <c r="AF164" s="124"/>
      <c r="AG164" s="124"/>
      <c r="AH164" s="124"/>
    </row>
    <row r="165" spans="1:34" x14ac:dyDescent="0.3">
      <c r="A165" s="178" t="s">
        <v>544</v>
      </c>
      <c r="B165" s="178" t="s">
        <v>556</v>
      </c>
      <c r="C165" s="178">
        <v>118194</v>
      </c>
      <c r="D165" s="181">
        <v>44315</v>
      </c>
      <c r="E165" s="182">
        <v>29.007999999999999</v>
      </c>
      <c r="F165" s="182">
        <v>2.07E-2</v>
      </c>
      <c r="G165" s="182">
        <v>0.47449999999999998</v>
      </c>
      <c r="H165" s="182">
        <v>0.56859999999999999</v>
      </c>
      <c r="I165" s="182">
        <v>0.22800000000000001</v>
      </c>
      <c r="J165" s="182">
        <v>1.2213000000000001</v>
      </c>
      <c r="K165" s="182">
        <v>2.7850999999999999</v>
      </c>
      <c r="L165" s="182">
        <v>6.8198999999999996</v>
      </c>
      <c r="M165" s="182">
        <v>10.250500000000001</v>
      </c>
      <c r="N165" s="182">
        <v>20.680599999999998</v>
      </c>
      <c r="O165" s="182">
        <v>7.5511999999999997</v>
      </c>
      <c r="P165" s="182">
        <v>8.4510000000000005</v>
      </c>
      <c r="Q165" s="182">
        <v>10.971500000000001</v>
      </c>
      <c r="R165" s="182">
        <v>9.4031000000000002</v>
      </c>
      <c r="S165" s="120"/>
      <c r="T165" s="123"/>
      <c r="U165" s="124"/>
      <c r="V165" s="124"/>
      <c r="W165" s="124"/>
      <c r="X165" s="124"/>
      <c r="Y165" s="124"/>
      <c r="Z165" s="124"/>
      <c r="AA165" s="124"/>
      <c r="AB165" s="124"/>
      <c r="AC165" s="124"/>
      <c r="AD165" s="124"/>
      <c r="AE165" s="124"/>
      <c r="AF165" s="124"/>
      <c r="AG165" s="124"/>
      <c r="AH165" s="124"/>
    </row>
    <row r="166" spans="1:34" x14ac:dyDescent="0.3">
      <c r="A166" s="178" t="s">
        <v>544</v>
      </c>
      <c r="B166" s="178" t="s">
        <v>557</v>
      </c>
      <c r="C166" s="178">
        <v>102846</v>
      </c>
      <c r="D166" s="181">
        <v>44315</v>
      </c>
      <c r="E166" s="182">
        <v>109.7996</v>
      </c>
      <c r="F166" s="182">
        <v>-6.6E-3</v>
      </c>
      <c r="G166" s="182">
        <v>1.0954999999999999</v>
      </c>
      <c r="H166" s="182">
        <v>1.2916000000000001</v>
      </c>
      <c r="I166" s="182">
        <v>1.4608000000000001</v>
      </c>
      <c r="J166" s="182">
        <v>1.1000000000000001</v>
      </c>
      <c r="K166" s="182">
        <v>5.2060000000000004</v>
      </c>
      <c r="L166" s="182">
        <v>16.602499999999999</v>
      </c>
      <c r="M166" s="182">
        <v>20.093900000000001</v>
      </c>
      <c r="N166" s="182">
        <v>32.755099999999999</v>
      </c>
      <c r="O166" s="182">
        <v>8.4114000000000004</v>
      </c>
      <c r="P166" s="182">
        <v>11.849399999999999</v>
      </c>
      <c r="Q166" s="182">
        <v>15.666700000000001</v>
      </c>
      <c r="R166" s="182">
        <v>9.6452000000000009</v>
      </c>
      <c r="S166" s="120"/>
      <c r="T166" s="123"/>
      <c r="U166" s="124"/>
      <c r="V166" s="124"/>
      <c r="W166" s="124"/>
      <c r="X166" s="124"/>
      <c r="Y166" s="124"/>
      <c r="Z166" s="124"/>
      <c r="AA166" s="124"/>
      <c r="AB166" s="124"/>
      <c r="AC166" s="124"/>
      <c r="AD166" s="124"/>
      <c r="AE166" s="124"/>
      <c r="AF166" s="124"/>
      <c r="AG166" s="124"/>
      <c r="AH166" s="124"/>
    </row>
    <row r="167" spans="1:34" x14ac:dyDescent="0.3">
      <c r="A167" s="178" t="s">
        <v>544</v>
      </c>
      <c r="B167" s="178" t="s">
        <v>558</v>
      </c>
      <c r="C167" s="178">
        <v>118736</v>
      </c>
      <c r="D167" s="181">
        <v>44315</v>
      </c>
      <c r="E167" s="182">
        <v>117.8349</v>
      </c>
      <c r="F167" s="182">
        <v>-1.6999999999999999E-3</v>
      </c>
      <c r="G167" s="182">
        <v>1.1103000000000001</v>
      </c>
      <c r="H167" s="182">
        <v>1.3265</v>
      </c>
      <c r="I167" s="182">
        <v>1.5315000000000001</v>
      </c>
      <c r="J167" s="182">
        <v>1.3069</v>
      </c>
      <c r="K167" s="182">
        <v>5.6059000000000001</v>
      </c>
      <c r="L167" s="182">
        <v>17.4175</v>
      </c>
      <c r="M167" s="182">
        <v>21.350999999999999</v>
      </c>
      <c r="N167" s="182">
        <v>34.575600000000001</v>
      </c>
      <c r="O167" s="182">
        <v>9.8374000000000006</v>
      </c>
      <c r="P167" s="182">
        <v>13.010899999999999</v>
      </c>
      <c r="Q167" s="182">
        <v>12.250999999999999</v>
      </c>
      <c r="R167" s="182">
        <v>11.106400000000001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78" t="s">
        <v>544</v>
      </c>
      <c r="B168" s="178" t="s">
        <v>559</v>
      </c>
      <c r="C168" s="178">
        <v>148026</v>
      </c>
      <c r="D168" s="181">
        <v>44315</v>
      </c>
      <c r="E168" s="182">
        <v>13.4796</v>
      </c>
      <c r="F168" s="182">
        <v>-2.4500000000000001E-2</v>
      </c>
      <c r="G168" s="182">
        <v>1.1116999999999999</v>
      </c>
      <c r="H168" s="182">
        <v>1.5106999999999999</v>
      </c>
      <c r="I168" s="182">
        <v>1.0919000000000001</v>
      </c>
      <c r="J168" s="182">
        <v>1.0548</v>
      </c>
      <c r="K168" s="182">
        <v>4.7382</v>
      </c>
      <c r="L168" s="182">
        <v>14.970499999999999</v>
      </c>
      <c r="M168" s="182">
        <v>18.504100000000001</v>
      </c>
      <c r="N168" s="182">
        <v>30.878799999999998</v>
      </c>
      <c r="O168" s="182"/>
      <c r="P168" s="182"/>
      <c r="Q168" s="182">
        <v>29.7073</v>
      </c>
      <c r="R168" s="182"/>
      <c r="S168" s="120"/>
      <c r="T168" s="123"/>
      <c r="U168" s="124"/>
      <c r="V168" s="124"/>
      <c r="W168" s="124"/>
      <c r="X168" s="124"/>
      <c r="Y168" s="124"/>
      <c r="Z168" s="124"/>
      <c r="AA168" s="124"/>
      <c r="AB168" s="124"/>
      <c r="AC168" s="124"/>
      <c r="AD168" s="124"/>
      <c r="AE168" s="124"/>
      <c r="AF168" s="124"/>
      <c r="AG168" s="124"/>
      <c r="AH168" s="124"/>
    </row>
    <row r="169" spans="1:34" x14ac:dyDescent="0.3">
      <c r="A169" s="178" t="s">
        <v>544</v>
      </c>
      <c r="B169" s="178" t="s">
        <v>560</v>
      </c>
      <c r="C169" s="178">
        <v>148024</v>
      </c>
      <c r="D169" s="181">
        <v>44315</v>
      </c>
      <c r="E169" s="182">
        <v>13.1867</v>
      </c>
      <c r="F169" s="182">
        <v>-2.9600000000000001E-2</v>
      </c>
      <c r="G169" s="182">
        <v>1.0954999999999999</v>
      </c>
      <c r="H169" s="182">
        <v>1.4736</v>
      </c>
      <c r="I169" s="182">
        <v>1.0173000000000001</v>
      </c>
      <c r="J169" s="182">
        <v>0.90210000000000001</v>
      </c>
      <c r="K169" s="182">
        <v>4.274</v>
      </c>
      <c r="L169" s="182">
        <v>13.8954</v>
      </c>
      <c r="M169" s="182">
        <v>16.829799999999999</v>
      </c>
      <c r="N169" s="182">
        <v>28.380199999999999</v>
      </c>
      <c r="O169" s="182"/>
      <c r="P169" s="182"/>
      <c r="Q169" s="182">
        <v>27.248699999999999</v>
      </c>
      <c r="R169" s="182"/>
      <c r="S169" s="120"/>
      <c r="T169" s="123"/>
      <c r="U169" s="124"/>
      <c r="V169" s="124"/>
      <c r="W169" s="124"/>
      <c r="X169" s="124"/>
      <c r="Y169" s="124"/>
      <c r="Z169" s="124"/>
      <c r="AA169" s="124"/>
      <c r="AB169" s="124"/>
      <c r="AC169" s="124"/>
      <c r="AD169" s="124"/>
      <c r="AE169" s="124"/>
      <c r="AF169" s="124"/>
      <c r="AG169" s="124"/>
      <c r="AH169" s="124"/>
    </row>
    <row r="170" spans="1:34" x14ac:dyDescent="0.3">
      <c r="A170" s="178" t="s">
        <v>544</v>
      </c>
      <c r="B170" s="178" t="s">
        <v>561</v>
      </c>
      <c r="C170" s="178">
        <v>146010</v>
      </c>
      <c r="D170" s="181">
        <v>44315</v>
      </c>
      <c r="E170" s="182">
        <v>13.6919</v>
      </c>
      <c r="F170" s="182">
        <v>2.3400000000000001E-2</v>
      </c>
      <c r="G170" s="182">
        <v>0.91990000000000005</v>
      </c>
      <c r="H170" s="182">
        <v>1.1592</v>
      </c>
      <c r="I170" s="182">
        <v>0.92210000000000003</v>
      </c>
      <c r="J170" s="182">
        <v>1.3427</v>
      </c>
      <c r="K170" s="182">
        <v>5.8009000000000004</v>
      </c>
      <c r="L170" s="182">
        <v>16.1936</v>
      </c>
      <c r="M170" s="182">
        <v>19.944500000000001</v>
      </c>
      <c r="N170" s="182">
        <v>31.962499999999999</v>
      </c>
      <c r="O170" s="182"/>
      <c r="P170" s="182"/>
      <c r="Q170" s="182">
        <v>14.972799999999999</v>
      </c>
      <c r="R170" s="182">
        <v>14.5266</v>
      </c>
      <c r="S170" s="120"/>
      <c r="T170" s="123"/>
      <c r="U170" s="124"/>
      <c r="V170" s="124"/>
      <c r="W170" s="124"/>
      <c r="X170" s="124"/>
      <c r="Y170" s="124"/>
      <c r="Z170" s="124"/>
      <c r="AA170" s="124"/>
      <c r="AB170" s="124"/>
      <c r="AC170" s="124"/>
      <c r="AD170" s="124"/>
      <c r="AE170" s="124"/>
      <c r="AF170" s="124"/>
      <c r="AG170" s="124"/>
      <c r="AH170" s="124"/>
    </row>
    <row r="171" spans="1:34" x14ac:dyDescent="0.3">
      <c r="A171" s="178" t="s">
        <v>544</v>
      </c>
      <c r="B171" s="178" t="s">
        <v>562</v>
      </c>
      <c r="C171" s="178">
        <v>146007</v>
      </c>
      <c r="D171" s="181">
        <v>44315</v>
      </c>
      <c r="E171" s="182">
        <v>13.1517</v>
      </c>
      <c r="F171" s="182">
        <v>1.9E-2</v>
      </c>
      <c r="G171" s="182">
        <v>0.90529999999999999</v>
      </c>
      <c r="H171" s="182">
        <v>1.1265000000000001</v>
      </c>
      <c r="I171" s="182">
        <v>0.85809999999999997</v>
      </c>
      <c r="J171" s="182">
        <v>1.1778</v>
      </c>
      <c r="K171" s="182">
        <v>5.3704000000000001</v>
      </c>
      <c r="L171" s="182">
        <v>15.19</v>
      </c>
      <c r="M171" s="182">
        <v>18.448599999999999</v>
      </c>
      <c r="N171" s="182">
        <v>29.793299999999999</v>
      </c>
      <c r="O171" s="182"/>
      <c r="P171" s="182"/>
      <c r="Q171" s="182">
        <v>12.936</v>
      </c>
      <c r="R171" s="182">
        <v>12.5753</v>
      </c>
      <c r="S171" s="120"/>
      <c r="T171" s="123"/>
      <c r="U171" s="124"/>
      <c r="V171" s="124"/>
      <c r="W171" s="124"/>
      <c r="X171" s="124"/>
      <c r="Y171" s="124"/>
      <c r="Z171" s="124"/>
      <c r="AA171" s="124"/>
      <c r="AB171" s="124"/>
      <c r="AC171" s="124"/>
      <c r="AD171" s="124"/>
      <c r="AE171" s="124"/>
      <c r="AF171" s="124"/>
      <c r="AG171" s="124"/>
      <c r="AH171" s="124"/>
    </row>
    <row r="172" spans="1:34" x14ac:dyDescent="0.3">
      <c r="A172" s="178" t="s">
        <v>544</v>
      </c>
      <c r="B172" s="178" t="s">
        <v>563</v>
      </c>
      <c r="C172" s="178">
        <v>142038</v>
      </c>
      <c r="D172" s="181">
        <v>44315</v>
      </c>
      <c r="E172" s="182">
        <v>14.34</v>
      </c>
      <c r="F172" s="182">
        <v>0</v>
      </c>
      <c r="G172" s="182">
        <v>0.84389999999999998</v>
      </c>
      <c r="H172" s="182">
        <v>1.0570999999999999</v>
      </c>
      <c r="I172" s="182">
        <v>0.77300000000000002</v>
      </c>
      <c r="J172" s="182">
        <v>0.9859</v>
      </c>
      <c r="K172" s="182">
        <v>3.0171999999999999</v>
      </c>
      <c r="L172" s="182">
        <v>13.8095</v>
      </c>
      <c r="M172" s="182">
        <v>18.024699999999999</v>
      </c>
      <c r="N172" s="182">
        <v>35.410800000000002</v>
      </c>
      <c r="O172" s="182">
        <v>11.990600000000001</v>
      </c>
      <c r="P172" s="182"/>
      <c r="Q172" s="182">
        <v>11.4171</v>
      </c>
      <c r="R172" s="182">
        <v>15.566700000000001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78" t="s">
        <v>544</v>
      </c>
      <c r="B173" s="178" t="s">
        <v>564</v>
      </c>
      <c r="C173" s="178">
        <v>142035</v>
      </c>
      <c r="D173" s="181">
        <v>44315</v>
      </c>
      <c r="E173" s="182">
        <v>14</v>
      </c>
      <c r="F173" s="182">
        <v>0</v>
      </c>
      <c r="G173" s="182">
        <v>0.79190000000000005</v>
      </c>
      <c r="H173" s="182">
        <v>0.93730000000000002</v>
      </c>
      <c r="I173" s="182">
        <v>0.71940000000000004</v>
      </c>
      <c r="J173" s="182">
        <v>0.86460000000000004</v>
      </c>
      <c r="K173" s="182">
        <v>2.6393</v>
      </c>
      <c r="L173" s="182">
        <v>13.268599999999999</v>
      </c>
      <c r="M173" s="182">
        <v>17.2529</v>
      </c>
      <c r="N173" s="182">
        <v>34.228200000000001</v>
      </c>
      <c r="O173" s="182">
        <v>11.2097</v>
      </c>
      <c r="P173" s="182"/>
      <c r="Q173" s="182">
        <v>10.6182</v>
      </c>
      <c r="R173" s="182">
        <v>14.675700000000001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3" t="s">
        <v>27</v>
      </c>
      <c r="B174" s="178"/>
      <c r="C174" s="178"/>
      <c r="D174" s="178"/>
      <c r="E174" s="178"/>
      <c r="F174" s="184">
        <v>-4.2818181818181818E-2</v>
      </c>
      <c r="G174" s="184">
        <v>1.099009090909091</v>
      </c>
      <c r="H174" s="184">
        <v>1.4719272727272725</v>
      </c>
      <c r="I174" s="184">
        <v>1.1685545454545454</v>
      </c>
      <c r="J174" s="184">
        <v>1.3500363636363639</v>
      </c>
      <c r="K174" s="184">
        <v>5.3382500000000013</v>
      </c>
      <c r="L174" s="184">
        <v>17.375945454545459</v>
      </c>
      <c r="M174" s="184">
        <v>20.122822727272727</v>
      </c>
      <c r="N174" s="184">
        <v>33.027268181818179</v>
      </c>
      <c r="O174" s="184">
        <v>9.4888928571428579</v>
      </c>
      <c r="P174" s="184">
        <v>11.833425</v>
      </c>
      <c r="Q174" s="184">
        <v>12.805040909090907</v>
      </c>
      <c r="R174" s="184">
        <v>11.683472222222223</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3" t="s">
        <v>408</v>
      </c>
      <c r="B175" s="178"/>
      <c r="C175" s="178"/>
      <c r="D175" s="178"/>
      <c r="E175" s="178"/>
      <c r="F175" s="184">
        <v>0</v>
      </c>
      <c r="G175" s="184">
        <v>1.111</v>
      </c>
      <c r="H175" s="184">
        <v>1.4921500000000001</v>
      </c>
      <c r="I175" s="184">
        <v>1.17</v>
      </c>
      <c r="J175" s="184">
        <v>1.1888000000000001</v>
      </c>
      <c r="K175" s="184">
        <v>5.2462499999999999</v>
      </c>
      <c r="L175" s="184">
        <v>15.691800000000001</v>
      </c>
      <c r="M175" s="184">
        <v>19.224299999999999</v>
      </c>
      <c r="N175" s="184">
        <v>34.325099999999999</v>
      </c>
      <c r="O175" s="184">
        <v>9.2562499999999996</v>
      </c>
      <c r="P175" s="184">
        <v>12.1021</v>
      </c>
      <c r="Q175" s="184">
        <v>12.3126</v>
      </c>
      <c r="R175" s="184">
        <v>12.158899999999999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6"/>
      <c r="B176" s="126"/>
      <c r="C176" s="126"/>
      <c r="D176" s="128"/>
      <c r="E176" s="129"/>
      <c r="F176" s="129"/>
      <c r="G176" s="129"/>
      <c r="H176" s="129"/>
      <c r="I176" s="129"/>
      <c r="J176" s="129"/>
      <c r="K176" s="129"/>
      <c r="L176" s="129"/>
      <c r="M176" s="129"/>
      <c r="N176" s="129"/>
      <c r="O176" s="129"/>
      <c r="P176" s="129"/>
      <c r="Q176" s="129"/>
      <c r="R176" s="129"/>
      <c r="S176" s="119"/>
      <c r="T176" s="119"/>
      <c r="U176" s="119"/>
      <c r="V176" s="119"/>
      <c r="W176" s="119"/>
      <c r="X176" s="119"/>
      <c r="Y176" s="119"/>
      <c r="Z176" s="119"/>
      <c r="AA176" s="119"/>
      <c r="AB176" s="119"/>
      <c r="AC176" s="119"/>
      <c r="AD176" s="119"/>
      <c r="AE176" s="119"/>
      <c r="AF176" s="119"/>
      <c r="AG176" s="119"/>
      <c r="AH176" s="119"/>
    </row>
    <row r="177" spans="1:34" x14ac:dyDescent="0.3">
      <c r="A177" s="180" t="s">
        <v>565</v>
      </c>
      <c r="B177" s="180"/>
      <c r="C177" s="180"/>
      <c r="D177" s="180"/>
      <c r="E177" s="180"/>
      <c r="F177" s="180"/>
      <c r="G177" s="180"/>
      <c r="H177" s="180"/>
      <c r="I177" s="180"/>
      <c r="J177" s="180"/>
      <c r="K177" s="180"/>
      <c r="L177" s="180"/>
      <c r="M177" s="180"/>
      <c r="N177" s="180"/>
      <c r="O177" s="180"/>
      <c r="P177" s="180"/>
      <c r="Q177" s="180"/>
      <c r="R177" s="180"/>
      <c r="S177" s="122"/>
      <c r="T177" s="122"/>
      <c r="U177" s="122"/>
      <c r="V177" s="122"/>
      <c r="W177" s="122"/>
      <c r="X177" s="122"/>
      <c r="Y177" s="122"/>
      <c r="Z177" s="122"/>
      <c r="AA177" s="122"/>
      <c r="AB177" s="122"/>
      <c r="AC177" s="122"/>
      <c r="AD177" s="122"/>
      <c r="AE177" s="122"/>
      <c r="AF177" s="122"/>
      <c r="AG177" s="122"/>
      <c r="AH177" s="122"/>
    </row>
    <row r="178" spans="1:34" x14ac:dyDescent="0.3">
      <c r="A178" s="178" t="s">
        <v>566</v>
      </c>
      <c r="B178" s="178" t="s">
        <v>567</v>
      </c>
      <c r="C178" s="178">
        <v>108273</v>
      </c>
      <c r="D178" s="181">
        <v>44315</v>
      </c>
      <c r="E178" s="182">
        <v>285.24239999999998</v>
      </c>
      <c r="F178" s="182">
        <v>1.7786999999999999</v>
      </c>
      <c r="G178" s="182">
        <v>17.834099999999999</v>
      </c>
      <c r="H178" s="182">
        <v>16.261399999999998</v>
      </c>
      <c r="I178" s="182">
        <v>10.667</v>
      </c>
      <c r="J178" s="182">
        <v>9.0284999999999993</v>
      </c>
      <c r="K178" s="182">
        <v>3.1606000000000001</v>
      </c>
      <c r="L178" s="182">
        <v>3.6337000000000002</v>
      </c>
      <c r="M178" s="182">
        <v>4.7031000000000001</v>
      </c>
      <c r="N178" s="182">
        <v>8.6743000000000006</v>
      </c>
      <c r="O178" s="182">
        <v>8.8775999999999993</v>
      </c>
      <c r="P178" s="182">
        <v>8.3938000000000006</v>
      </c>
      <c r="Q178" s="182">
        <v>8.3956999999999997</v>
      </c>
      <c r="R178" s="182">
        <v>9.4316999999999993</v>
      </c>
      <c r="S178" s="120" t="s">
        <v>2022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78" t="s">
        <v>566</v>
      </c>
      <c r="B179" s="178" t="s">
        <v>568</v>
      </c>
      <c r="C179" s="178">
        <v>119550</v>
      </c>
      <c r="D179" s="181">
        <v>44315</v>
      </c>
      <c r="E179" s="182">
        <v>291.8417</v>
      </c>
      <c r="F179" s="182">
        <v>2.1137999999999999</v>
      </c>
      <c r="G179" s="182">
        <v>18.1661</v>
      </c>
      <c r="H179" s="182">
        <v>16.582999999999998</v>
      </c>
      <c r="I179" s="182">
        <v>10.9941</v>
      </c>
      <c r="J179" s="182">
        <v>9.3597999999999999</v>
      </c>
      <c r="K179" s="182">
        <v>3.4927000000000001</v>
      </c>
      <c r="L179" s="182">
        <v>3.9695999999999998</v>
      </c>
      <c r="M179" s="182">
        <v>5.0449000000000002</v>
      </c>
      <c r="N179" s="182">
        <v>9.0412999999999997</v>
      </c>
      <c r="O179" s="182">
        <v>9.2181999999999995</v>
      </c>
      <c r="P179" s="182">
        <v>8.7319999999999993</v>
      </c>
      <c r="Q179" s="182">
        <v>9.4608000000000008</v>
      </c>
      <c r="R179" s="182">
        <v>9.7820999999999998</v>
      </c>
      <c r="S179" s="120" t="s">
        <v>2022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78" t="s">
        <v>566</v>
      </c>
      <c r="B180" s="178" t="s">
        <v>569</v>
      </c>
      <c r="C180" s="178">
        <v>120438</v>
      </c>
      <c r="D180" s="181">
        <v>44315</v>
      </c>
      <c r="E180" s="182">
        <v>2109.7867000000001</v>
      </c>
      <c r="F180" s="182">
        <v>1.7803</v>
      </c>
      <c r="G180" s="182">
        <v>15.7568</v>
      </c>
      <c r="H180" s="182">
        <v>13.988899999999999</v>
      </c>
      <c r="I180" s="182">
        <v>9.8386999999999993</v>
      </c>
      <c r="J180" s="182">
        <v>7.6440000000000001</v>
      </c>
      <c r="K180" s="182">
        <v>4.9261999999999997</v>
      </c>
      <c r="L180" s="182">
        <v>4.3002000000000002</v>
      </c>
      <c r="M180" s="182">
        <v>5.0655999999999999</v>
      </c>
      <c r="N180" s="182">
        <v>8.3703000000000003</v>
      </c>
      <c r="O180" s="182">
        <v>9.1339000000000006</v>
      </c>
      <c r="P180" s="182">
        <v>8.4993999999999996</v>
      </c>
      <c r="Q180" s="182">
        <v>8.7041000000000004</v>
      </c>
      <c r="R180" s="182">
        <v>9.3233999999999995</v>
      </c>
      <c r="S180" s="120" t="s">
        <v>2021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78" t="s">
        <v>566</v>
      </c>
      <c r="B181" s="178" t="s">
        <v>570</v>
      </c>
      <c r="C181" s="178">
        <v>117446</v>
      </c>
      <c r="D181" s="181">
        <v>44315</v>
      </c>
      <c r="E181" s="182">
        <v>2070.6696000000002</v>
      </c>
      <c r="F181" s="182">
        <v>1.4683999999999999</v>
      </c>
      <c r="G181" s="182">
        <v>15.446300000000001</v>
      </c>
      <c r="H181" s="182">
        <v>13.677899999999999</v>
      </c>
      <c r="I181" s="182">
        <v>9.5274000000000001</v>
      </c>
      <c r="J181" s="182">
        <v>7.3316999999999997</v>
      </c>
      <c r="K181" s="182">
        <v>4.6124999999999998</v>
      </c>
      <c r="L181" s="182">
        <v>3.9838</v>
      </c>
      <c r="M181" s="182">
        <v>4.7441000000000004</v>
      </c>
      <c r="N181" s="182">
        <v>8.0357000000000003</v>
      </c>
      <c r="O181" s="182">
        <v>8.8143999999999991</v>
      </c>
      <c r="P181" s="182">
        <v>8.2241999999999997</v>
      </c>
      <c r="Q181" s="182">
        <v>8.5261999999999993</v>
      </c>
      <c r="R181" s="182">
        <v>8.9940999999999995</v>
      </c>
      <c r="S181" s="120" t="s">
        <v>2021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78" t="s">
        <v>566</v>
      </c>
      <c r="B182" s="178" t="s">
        <v>1865</v>
      </c>
      <c r="C182" s="178">
        <v>148628</v>
      </c>
      <c r="D182" s="181">
        <v>44315</v>
      </c>
      <c r="E182" s="182">
        <v>10.1005</v>
      </c>
      <c r="F182" s="182">
        <v>10.482699999999999</v>
      </c>
      <c r="G182" s="182">
        <v>24.864699999999999</v>
      </c>
      <c r="H182" s="182">
        <v>22.137</v>
      </c>
      <c r="I182" s="182">
        <v>11.7195</v>
      </c>
      <c r="J182" s="182">
        <v>10.951599999999999</v>
      </c>
      <c r="K182" s="182">
        <v>4.2233999999999998</v>
      </c>
      <c r="L182" s="182"/>
      <c r="M182" s="182"/>
      <c r="N182" s="182"/>
      <c r="O182" s="182"/>
      <c r="P182" s="182"/>
      <c r="Q182" s="182">
        <v>2.7581000000000002</v>
      </c>
      <c r="R182" s="182"/>
      <c r="S182" s="120" t="s">
        <v>2021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78" t="s">
        <v>566</v>
      </c>
      <c r="B183" s="178" t="s">
        <v>1866</v>
      </c>
      <c r="C183" s="178">
        <v>148625</v>
      </c>
      <c r="D183" s="181">
        <v>44315</v>
      </c>
      <c r="E183" s="182">
        <v>10.084300000000001</v>
      </c>
      <c r="F183" s="182">
        <v>9.7751999999999999</v>
      </c>
      <c r="G183" s="182">
        <v>24.420100000000001</v>
      </c>
      <c r="H183" s="182">
        <v>21.703499999999998</v>
      </c>
      <c r="I183" s="182">
        <v>11.321099999999999</v>
      </c>
      <c r="J183" s="182">
        <v>10.5459</v>
      </c>
      <c r="K183" s="182">
        <v>3.7871999999999999</v>
      </c>
      <c r="L183" s="182"/>
      <c r="M183" s="182"/>
      <c r="N183" s="182"/>
      <c r="O183" s="182"/>
      <c r="P183" s="182"/>
      <c r="Q183" s="182">
        <v>2.3134999999999999</v>
      </c>
      <c r="R183" s="182"/>
      <c r="S183" s="120" t="s">
        <v>2023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78" t="s">
        <v>566</v>
      </c>
      <c r="B184" s="178" t="s">
        <v>571</v>
      </c>
      <c r="C184" s="178">
        <v>124175</v>
      </c>
      <c r="D184" s="181">
        <v>44315</v>
      </c>
      <c r="E184" s="182">
        <v>19.298200000000001</v>
      </c>
      <c r="F184" s="182">
        <v>-6.9966999999999997</v>
      </c>
      <c r="G184" s="182">
        <v>13.696300000000001</v>
      </c>
      <c r="H184" s="182">
        <v>16.071999999999999</v>
      </c>
      <c r="I184" s="182">
        <v>10.9482</v>
      </c>
      <c r="J184" s="182">
        <v>7.7489999999999997</v>
      </c>
      <c r="K184" s="182">
        <v>4.3221999999999996</v>
      </c>
      <c r="L184" s="182">
        <v>4.0056000000000003</v>
      </c>
      <c r="M184" s="182">
        <v>4.8156999999999996</v>
      </c>
      <c r="N184" s="182">
        <v>8.3244000000000007</v>
      </c>
      <c r="O184" s="182">
        <v>9.1645000000000003</v>
      </c>
      <c r="P184" s="182">
        <v>8.4323999999999995</v>
      </c>
      <c r="Q184" s="182">
        <v>9.0015999999999998</v>
      </c>
      <c r="R184" s="182">
        <v>9.7079000000000004</v>
      </c>
      <c r="S184" s="120" t="s">
        <v>2022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78" t="s">
        <v>566</v>
      </c>
      <c r="B185" s="178" t="s">
        <v>572</v>
      </c>
      <c r="C185" s="178">
        <v>124172</v>
      </c>
      <c r="D185" s="181">
        <v>44315</v>
      </c>
      <c r="E185" s="182">
        <v>18.8398</v>
      </c>
      <c r="F185" s="182">
        <v>-7.1669</v>
      </c>
      <c r="G185" s="182">
        <v>13.4474</v>
      </c>
      <c r="H185" s="182">
        <v>15.823700000000001</v>
      </c>
      <c r="I185" s="182">
        <v>10.699400000000001</v>
      </c>
      <c r="J185" s="182">
        <v>7.4938000000000002</v>
      </c>
      <c r="K185" s="182">
        <v>4.0350999999999999</v>
      </c>
      <c r="L185" s="182">
        <v>3.7267000000000001</v>
      </c>
      <c r="M185" s="182">
        <v>4.5458999999999996</v>
      </c>
      <c r="N185" s="182">
        <v>8.0405999999999995</v>
      </c>
      <c r="O185" s="182">
        <v>8.8429000000000002</v>
      </c>
      <c r="P185" s="182">
        <v>8.1102000000000007</v>
      </c>
      <c r="Q185" s="182">
        <v>8.6585999999999999</v>
      </c>
      <c r="R185" s="182">
        <v>9.4001999999999999</v>
      </c>
      <c r="S185" s="120" t="s">
        <v>2022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78" t="s">
        <v>566</v>
      </c>
      <c r="B186" s="178" t="s">
        <v>573</v>
      </c>
      <c r="C186" s="178">
        <v>140286</v>
      </c>
      <c r="D186" s="181">
        <v>44315</v>
      </c>
      <c r="E186" s="182">
        <v>19.5945</v>
      </c>
      <c r="F186" s="182">
        <v>-4.0975999999999999</v>
      </c>
      <c r="G186" s="182">
        <v>-6.5162000000000004</v>
      </c>
      <c r="H186" s="182">
        <v>7.4617000000000004</v>
      </c>
      <c r="I186" s="182">
        <v>5.8140999999999998</v>
      </c>
      <c r="J186" s="182">
        <v>8.6432000000000002</v>
      </c>
      <c r="K186" s="182">
        <v>2.1326000000000001</v>
      </c>
      <c r="L186" s="182">
        <v>2.8757000000000001</v>
      </c>
      <c r="M186" s="182">
        <v>4.3731</v>
      </c>
      <c r="N186" s="182">
        <v>9.6176999999999992</v>
      </c>
      <c r="O186" s="182">
        <v>10.5314</v>
      </c>
      <c r="P186" s="182">
        <v>8.9337</v>
      </c>
      <c r="Q186" s="182">
        <v>9.2162000000000006</v>
      </c>
      <c r="R186" s="182">
        <v>11.8515</v>
      </c>
      <c r="S186" s="120" t="s">
        <v>2022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78" t="s">
        <v>566</v>
      </c>
      <c r="B187" s="178" t="s">
        <v>574</v>
      </c>
      <c r="C187" s="178">
        <v>140283</v>
      </c>
      <c r="D187" s="181">
        <v>44315</v>
      </c>
      <c r="E187" s="182">
        <v>19.161000000000001</v>
      </c>
      <c r="F187" s="182">
        <v>-4.3807999999999998</v>
      </c>
      <c r="G187" s="182">
        <v>-6.7904</v>
      </c>
      <c r="H187" s="182">
        <v>7.1669</v>
      </c>
      <c r="I187" s="182">
        <v>5.5223000000000004</v>
      </c>
      <c r="J187" s="182">
        <v>8.3338000000000001</v>
      </c>
      <c r="K187" s="182">
        <v>1.8156000000000001</v>
      </c>
      <c r="L187" s="182">
        <v>2.5373999999999999</v>
      </c>
      <c r="M187" s="182">
        <v>4.0229999999999997</v>
      </c>
      <c r="N187" s="182">
        <v>9.2423999999999999</v>
      </c>
      <c r="O187" s="182">
        <v>10.206300000000001</v>
      </c>
      <c r="P187" s="182">
        <v>8.6158999999999999</v>
      </c>
      <c r="Q187" s="182">
        <v>8.8963999999999999</v>
      </c>
      <c r="R187" s="182">
        <v>11.476100000000001</v>
      </c>
      <c r="S187" s="120" t="s">
        <v>2022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78" t="s">
        <v>566</v>
      </c>
      <c r="B188" s="178" t="s">
        <v>575</v>
      </c>
      <c r="C188" s="178">
        <v>129006</v>
      </c>
      <c r="D188" s="181">
        <v>44315</v>
      </c>
      <c r="E188" s="182">
        <v>17.623000000000001</v>
      </c>
      <c r="F188" s="182">
        <v>0.62139999999999995</v>
      </c>
      <c r="G188" s="182">
        <v>10.7104</v>
      </c>
      <c r="H188" s="182">
        <v>17.187899999999999</v>
      </c>
      <c r="I188" s="182">
        <v>12.83</v>
      </c>
      <c r="J188" s="182">
        <v>9.1415000000000006</v>
      </c>
      <c r="K188" s="182">
        <v>4.2438000000000002</v>
      </c>
      <c r="L188" s="182">
        <v>3.9653999999999998</v>
      </c>
      <c r="M188" s="182">
        <v>4.3259999999999996</v>
      </c>
      <c r="N188" s="182">
        <v>7.0259999999999998</v>
      </c>
      <c r="O188" s="182">
        <v>9.0722000000000005</v>
      </c>
      <c r="P188" s="182">
        <v>8.1501999999999999</v>
      </c>
      <c r="Q188" s="182">
        <v>8.4106000000000005</v>
      </c>
      <c r="R188" s="182">
        <v>8.9329000000000001</v>
      </c>
      <c r="S188" s="120" t="s">
        <v>2024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78" t="s">
        <v>566</v>
      </c>
      <c r="B189" s="178" t="s">
        <v>576</v>
      </c>
      <c r="C189" s="178">
        <v>129008</v>
      </c>
      <c r="D189" s="181">
        <v>44315</v>
      </c>
      <c r="E189" s="182">
        <v>18.154599999999999</v>
      </c>
      <c r="F189" s="182">
        <v>0.80420000000000003</v>
      </c>
      <c r="G189" s="182">
        <v>11.0679</v>
      </c>
      <c r="H189" s="182">
        <v>17.4925</v>
      </c>
      <c r="I189" s="182">
        <v>13.1341</v>
      </c>
      <c r="J189" s="182">
        <v>9.4550999999999998</v>
      </c>
      <c r="K189" s="182">
        <v>4.5564</v>
      </c>
      <c r="L189" s="182">
        <v>4.2828999999999997</v>
      </c>
      <c r="M189" s="182">
        <v>4.6473000000000004</v>
      </c>
      <c r="N189" s="182">
        <v>7.3658999999999999</v>
      </c>
      <c r="O189" s="182">
        <v>9.4413</v>
      </c>
      <c r="P189" s="182">
        <v>8.5409000000000006</v>
      </c>
      <c r="Q189" s="182">
        <v>8.8707999999999991</v>
      </c>
      <c r="R189" s="182">
        <v>9.2820999999999998</v>
      </c>
      <c r="S189" s="120" t="s">
        <v>2024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78" t="s">
        <v>566</v>
      </c>
      <c r="B190" s="178" t="s">
        <v>577</v>
      </c>
      <c r="C190" s="178">
        <v>128629</v>
      </c>
      <c r="D190" s="181">
        <v>44315</v>
      </c>
      <c r="E190" s="182">
        <v>18.363199999999999</v>
      </c>
      <c r="F190" s="182">
        <v>-13.511200000000001</v>
      </c>
      <c r="G190" s="182">
        <v>2.0543</v>
      </c>
      <c r="H190" s="182">
        <v>8.3331</v>
      </c>
      <c r="I190" s="182">
        <v>6.1193</v>
      </c>
      <c r="J190" s="182">
        <v>7.8498000000000001</v>
      </c>
      <c r="K190" s="182">
        <v>2.8826000000000001</v>
      </c>
      <c r="L190" s="182">
        <v>4.2092999999999998</v>
      </c>
      <c r="M190" s="182">
        <v>5.6062000000000003</v>
      </c>
      <c r="N190" s="182">
        <v>9.9361999999999995</v>
      </c>
      <c r="O190" s="182">
        <v>9.2233999999999998</v>
      </c>
      <c r="P190" s="182">
        <v>8.6387999999999998</v>
      </c>
      <c r="Q190" s="182">
        <v>8.9389000000000003</v>
      </c>
      <c r="R190" s="182">
        <v>9.7163000000000004</v>
      </c>
      <c r="S190" s="120" t="s">
        <v>2022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78" t="s">
        <v>566</v>
      </c>
      <c r="B191" s="178" t="s">
        <v>578</v>
      </c>
      <c r="C191" s="178">
        <v>128628</v>
      </c>
      <c r="D191" s="181">
        <v>44315</v>
      </c>
      <c r="E191" s="182">
        <v>17.942399999999999</v>
      </c>
      <c r="F191" s="182">
        <v>-13.8279</v>
      </c>
      <c r="G191" s="182">
        <v>1.6275999999999999</v>
      </c>
      <c r="H191" s="182">
        <v>7.9166999999999996</v>
      </c>
      <c r="I191" s="182">
        <v>5.6646999999999998</v>
      </c>
      <c r="J191" s="182">
        <v>7.3979999999999997</v>
      </c>
      <c r="K191" s="182">
        <v>2.4262000000000001</v>
      </c>
      <c r="L191" s="182">
        <v>3.7461000000000002</v>
      </c>
      <c r="M191" s="182">
        <v>5.1304999999999996</v>
      </c>
      <c r="N191" s="182">
        <v>9.4356000000000009</v>
      </c>
      <c r="O191" s="182">
        <v>8.7304999999999993</v>
      </c>
      <c r="P191" s="182">
        <v>8.1636000000000006</v>
      </c>
      <c r="Q191" s="182">
        <v>8.5837000000000003</v>
      </c>
      <c r="R191" s="182">
        <v>9.2197999999999993</v>
      </c>
      <c r="S191" s="120" t="s">
        <v>2022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78" t="s">
        <v>566</v>
      </c>
      <c r="B192" s="178" t="s">
        <v>579</v>
      </c>
      <c r="C192" s="178">
        <v>112342</v>
      </c>
      <c r="D192" s="181">
        <v>44315</v>
      </c>
      <c r="E192" s="182">
        <v>25.132000000000001</v>
      </c>
      <c r="F192" s="182">
        <v>3.3407</v>
      </c>
      <c r="G192" s="182">
        <v>15.754</v>
      </c>
      <c r="H192" s="182">
        <v>14.313499999999999</v>
      </c>
      <c r="I192" s="182">
        <v>11.524100000000001</v>
      </c>
      <c r="J192" s="182">
        <v>7.2548000000000004</v>
      </c>
      <c r="K192" s="182">
        <v>2.9436</v>
      </c>
      <c r="L192" s="182">
        <v>4.2263999999999999</v>
      </c>
      <c r="M192" s="182">
        <v>4.7892999999999999</v>
      </c>
      <c r="N192" s="182">
        <v>8.7772000000000006</v>
      </c>
      <c r="O192" s="182">
        <v>8.1384000000000007</v>
      </c>
      <c r="P192" s="182">
        <v>8.0134000000000007</v>
      </c>
      <c r="Q192" s="182">
        <v>8.4725000000000001</v>
      </c>
      <c r="R192" s="182">
        <v>8.6976999999999993</v>
      </c>
      <c r="S192" s="120" t="s">
        <v>2022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78" t="s">
        <v>566</v>
      </c>
      <c r="B193" s="178" t="s">
        <v>580</v>
      </c>
      <c r="C193" s="178">
        <v>120256</v>
      </c>
      <c r="D193" s="181">
        <v>44315</v>
      </c>
      <c r="E193" s="182">
        <v>25.78</v>
      </c>
      <c r="F193" s="182">
        <v>3.6815000000000002</v>
      </c>
      <c r="G193" s="182">
        <v>16.209199999999999</v>
      </c>
      <c r="H193" s="182">
        <v>14.766299999999999</v>
      </c>
      <c r="I193" s="182">
        <v>11.9679</v>
      </c>
      <c r="J193" s="182">
        <v>7.7087000000000003</v>
      </c>
      <c r="K193" s="182">
        <v>3.3995000000000002</v>
      </c>
      <c r="L193" s="182">
        <v>4.6906999999999996</v>
      </c>
      <c r="M193" s="182">
        <v>5.2611999999999997</v>
      </c>
      <c r="N193" s="182">
        <v>9.2720000000000002</v>
      </c>
      <c r="O193" s="182">
        <v>8.6155000000000008</v>
      </c>
      <c r="P193" s="182">
        <v>8.4182000000000006</v>
      </c>
      <c r="Q193" s="182">
        <v>8.9080999999999992</v>
      </c>
      <c r="R193" s="182">
        <v>9.1979000000000006</v>
      </c>
      <c r="S193" s="120" t="s">
        <v>2022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78" t="s">
        <v>566</v>
      </c>
      <c r="B194" s="178" t="s">
        <v>581</v>
      </c>
      <c r="C194" s="178">
        <v>121279</v>
      </c>
      <c r="D194" s="181">
        <v>44315</v>
      </c>
      <c r="E194" s="182">
        <v>19.664999999999999</v>
      </c>
      <c r="F194" s="182">
        <v>0.74250000000000005</v>
      </c>
      <c r="G194" s="182">
        <v>13.378500000000001</v>
      </c>
      <c r="H194" s="182">
        <v>15.2111</v>
      </c>
      <c r="I194" s="182">
        <v>10.115</v>
      </c>
      <c r="J194" s="182">
        <v>8.3734999999999999</v>
      </c>
      <c r="K194" s="182">
        <v>5.1482000000000001</v>
      </c>
      <c r="L194" s="182">
        <v>4.5110000000000001</v>
      </c>
      <c r="M194" s="182">
        <v>5.2717000000000001</v>
      </c>
      <c r="N194" s="182">
        <v>9.1584000000000003</v>
      </c>
      <c r="O194" s="182">
        <v>9.9358000000000004</v>
      </c>
      <c r="P194" s="182">
        <v>8.4178999999999995</v>
      </c>
      <c r="Q194" s="182">
        <v>8.6508000000000003</v>
      </c>
      <c r="R194" s="182">
        <v>10.2753</v>
      </c>
      <c r="S194" s="120" t="s">
        <v>2022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78" t="s">
        <v>566</v>
      </c>
      <c r="B195" s="178" t="s">
        <v>582</v>
      </c>
      <c r="C195" s="178">
        <v>121280</v>
      </c>
      <c r="D195" s="181">
        <v>44315</v>
      </c>
      <c r="E195" s="182">
        <v>19.352399999999999</v>
      </c>
      <c r="F195" s="182">
        <v>0.56579999999999997</v>
      </c>
      <c r="G195" s="182">
        <v>13.027799999999999</v>
      </c>
      <c r="H195" s="182">
        <v>14.888500000000001</v>
      </c>
      <c r="I195" s="182">
        <v>9.7903000000000002</v>
      </c>
      <c r="J195" s="182">
        <v>8.0592000000000006</v>
      </c>
      <c r="K195" s="182">
        <v>4.8263999999999996</v>
      </c>
      <c r="L195" s="182">
        <v>4.1744000000000003</v>
      </c>
      <c r="M195" s="182">
        <v>4.9245000000000001</v>
      </c>
      <c r="N195" s="182">
        <v>8.7904</v>
      </c>
      <c r="O195" s="182">
        <v>9.6033000000000008</v>
      </c>
      <c r="P195" s="182">
        <v>8.1469000000000005</v>
      </c>
      <c r="Q195" s="182">
        <v>8.4374000000000002</v>
      </c>
      <c r="R195" s="182">
        <v>9.9087999999999994</v>
      </c>
      <c r="S195" s="120" t="s">
        <v>2022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78" t="s">
        <v>566</v>
      </c>
      <c r="B196" s="178" t="s">
        <v>583</v>
      </c>
      <c r="C196" s="178">
        <v>147217</v>
      </c>
      <c r="D196" s="181"/>
      <c r="E196" s="182"/>
      <c r="F196" s="182"/>
      <c r="G196" s="182"/>
      <c r="H196" s="182"/>
      <c r="I196" s="182"/>
      <c r="J196" s="182"/>
      <c r="K196" s="182"/>
      <c r="L196" s="182"/>
      <c r="M196" s="182"/>
      <c r="N196" s="182"/>
      <c r="O196" s="182"/>
      <c r="P196" s="182"/>
      <c r="Q196" s="182"/>
      <c r="R196" s="182"/>
      <c r="S196" s="120" t="s">
        <v>2022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78" t="s">
        <v>566</v>
      </c>
      <c r="B197" s="178" t="s">
        <v>584</v>
      </c>
      <c r="C197" s="178">
        <v>147223</v>
      </c>
      <c r="D197" s="181"/>
      <c r="E197" s="182"/>
      <c r="F197" s="182"/>
      <c r="G197" s="182"/>
      <c r="H197" s="182"/>
      <c r="I197" s="182"/>
      <c r="J197" s="182"/>
      <c r="K197" s="182"/>
      <c r="L197" s="182"/>
      <c r="M197" s="182"/>
      <c r="N197" s="182"/>
      <c r="O197" s="182"/>
      <c r="P197" s="182"/>
      <c r="Q197" s="182"/>
      <c r="R197" s="182"/>
      <c r="S197" s="120" t="s">
        <v>2022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78" t="s">
        <v>566</v>
      </c>
      <c r="B198" s="178" t="s">
        <v>585</v>
      </c>
      <c r="C198" s="178">
        <v>118232</v>
      </c>
      <c r="D198" s="181">
        <v>44315</v>
      </c>
      <c r="E198" s="182">
        <v>1812.3842999999999</v>
      </c>
      <c r="F198" s="182">
        <v>5.0959000000000003</v>
      </c>
      <c r="G198" s="182">
        <v>-0.74780000000000002</v>
      </c>
      <c r="H198" s="182">
        <v>6.0894000000000004</v>
      </c>
      <c r="I198" s="182">
        <v>4.1204999999999998</v>
      </c>
      <c r="J198" s="182">
        <v>7.4882999999999997</v>
      </c>
      <c r="K198" s="182">
        <v>0.42859999999999998</v>
      </c>
      <c r="L198" s="182">
        <v>1.6677</v>
      </c>
      <c r="M198" s="182">
        <v>3.1539999999999999</v>
      </c>
      <c r="N198" s="182">
        <v>8.2079000000000004</v>
      </c>
      <c r="O198" s="182">
        <v>8.0594000000000001</v>
      </c>
      <c r="P198" s="182">
        <v>7.3681000000000001</v>
      </c>
      <c r="Q198" s="182">
        <v>7.3930999999999996</v>
      </c>
      <c r="R198" s="182">
        <v>8.1832999999999991</v>
      </c>
      <c r="S198" s="120" t="s">
        <v>2022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78" t="s">
        <v>566</v>
      </c>
      <c r="B199" s="178" t="s">
        <v>586</v>
      </c>
      <c r="C199" s="178">
        <v>120444</v>
      </c>
      <c r="D199" s="181">
        <v>44315</v>
      </c>
      <c r="E199" s="182">
        <v>1910.38</v>
      </c>
      <c r="F199" s="182">
        <v>5.5167999999999999</v>
      </c>
      <c r="G199" s="182">
        <v>-0.32800000000000001</v>
      </c>
      <c r="H199" s="182">
        <v>6.5102000000000002</v>
      </c>
      <c r="I199" s="182">
        <v>4.5411999999999999</v>
      </c>
      <c r="J199" s="182">
        <v>7.9114000000000004</v>
      </c>
      <c r="K199" s="182">
        <v>0.8508</v>
      </c>
      <c r="L199" s="182">
        <v>2.0922000000000001</v>
      </c>
      <c r="M199" s="182">
        <v>3.5842999999999998</v>
      </c>
      <c r="N199" s="182">
        <v>8.6800999999999995</v>
      </c>
      <c r="O199" s="182">
        <v>8.5215999999999994</v>
      </c>
      <c r="P199" s="182">
        <v>7.8159000000000001</v>
      </c>
      <c r="Q199" s="182">
        <v>8.0337999999999994</v>
      </c>
      <c r="R199" s="182">
        <v>8.6602999999999994</v>
      </c>
      <c r="S199" s="120" t="s">
        <v>2022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78" t="s">
        <v>566</v>
      </c>
      <c r="B200" s="178" t="s">
        <v>1867</v>
      </c>
      <c r="C200" s="178">
        <v>148534</v>
      </c>
      <c r="D200" s="181">
        <v>44315</v>
      </c>
      <c r="E200" s="182">
        <v>10.240500000000001</v>
      </c>
      <c r="F200" s="182">
        <v>-0.71279999999999999</v>
      </c>
      <c r="G200" s="182">
        <v>12.845000000000001</v>
      </c>
      <c r="H200" s="182">
        <v>12.4026</v>
      </c>
      <c r="I200" s="182">
        <v>10.0953</v>
      </c>
      <c r="J200" s="182">
        <v>8.9853000000000005</v>
      </c>
      <c r="K200" s="182">
        <v>6.3676000000000004</v>
      </c>
      <c r="L200" s="182">
        <v>4.7370000000000001</v>
      </c>
      <c r="M200" s="182"/>
      <c r="N200" s="182"/>
      <c r="O200" s="182"/>
      <c r="P200" s="182"/>
      <c r="Q200" s="182">
        <v>4.6445999999999996</v>
      </c>
      <c r="R200" s="182"/>
      <c r="S200" s="120" t="s">
        <v>2021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78" t="s">
        <v>566</v>
      </c>
      <c r="B201" s="178" t="s">
        <v>1868</v>
      </c>
      <c r="C201" s="178">
        <v>148535</v>
      </c>
      <c r="D201" s="181">
        <v>44315</v>
      </c>
      <c r="E201" s="182">
        <v>10.2112</v>
      </c>
      <c r="F201" s="182">
        <v>-1.4297</v>
      </c>
      <c r="G201" s="182">
        <v>12.2849</v>
      </c>
      <c r="H201" s="182">
        <v>11.873900000000001</v>
      </c>
      <c r="I201" s="182">
        <v>9.5584000000000007</v>
      </c>
      <c r="J201" s="182">
        <v>8.4343000000000004</v>
      </c>
      <c r="K201" s="182">
        <v>5.8091999999999997</v>
      </c>
      <c r="L201" s="182">
        <v>4.1741999999999999</v>
      </c>
      <c r="M201" s="182"/>
      <c r="N201" s="182"/>
      <c r="O201" s="182"/>
      <c r="P201" s="182"/>
      <c r="Q201" s="182">
        <v>4.0787000000000004</v>
      </c>
      <c r="R201" s="182"/>
      <c r="S201" s="120" t="s">
        <v>2021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78" t="s">
        <v>566</v>
      </c>
      <c r="B202" s="178" t="s">
        <v>587</v>
      </c>
      <c r="C202" s="178">
        <v>123690</v>
      </c>
      <c r="D202" s="181">
        <v>44315</v>
      </c>
      <c r="E202" s="182">
        <v>50.579700000000003</v>
      </c>
      <c r="F202" s="182">
        <v>-4.1849999999999996</v>
      </c>
      <c r="G202" s="182">
        <v>10.7859</v>
      </c>
      <c r="H202" s="182">
        <v>9.9672000000000001</v>
      </c>
      <c r="I202" s="182">
        <v>6.6196999999999999</v>
      </c>
      <c r="J202" s="182">
        <v>6.9770000000000003</v>
      </c>
      <c r="K202" s="182">
        <v>1.3862000000000001</v>
      </c>
      <c r="L202" s="182">
        <v>2.9870999999999999</v>
      </c>
      <c r="M202" s="182">
        <v>4.2763</v>
      </c>
      <c r="N202" s="182">
        <v>8.8213000000000008</v>
      </c>
      <c r="O202" s="182">
        <v>8.9591999999999992</v>
      </c>
      <c r="P202" s="182">
        <v>8.3145000000000007</v>
      </c>
      <c r="Q202" s="182">
        <v>7.5228000000000002</v>
      </c>
      <c r="R202" s="182">
        <v>9.3901000000000003</v>
      </c>
      <c r="S202" s="120" t="s">
        <v>2022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78" t="s">
        <v>566</v>
      </c>
      <c r="B203" s="178" t="s">
        <v>588</v>
      </c>
      <c r="C203" s="178">
        <v>123693</v>
      </c>
      <c r="D203" s="181">
        <v>44315</v>
      </c>
      <c r="E203" s="182">
        <v>51.811399999999999</v>
      </c>
      <c r="F203" s="182">
        <v>-3.8037999999999998</v>
      </c>
      <c r="G203" s="182">
        <v>11.1645</v>
      </c>
      <c r="H203" s="182">
        <v>10.366300000000001</v>
      </c>
      <c r="I203" s="182">
        <v>7.0183</v>
      </c>
      <c r="J203" s="182">
        <v>7.3916000000000004</v>
      </c>
      <c r="K203" s="182">
        <v>1.8076000000000001</v>
      </c>
      <c r="L203" s="182">
        <v>3.4159000000000002</v>
      </c>
      <c r="M203" s="182">
        <v>4.7081999999999997</v>
      </c>
      <c r="N203" s="182">
        <v>9.2673000000000005</v>
      </c>
      <c r="O203" s="182">
        <v>9.3477999999999994</v>
      </c>
      <c r="P203" s="182">
        <v>8.6999999999999993</v>
      </c>
      <c r="Q203" s="182">
        <v>8.9722000000000008</v>
      </c>
      <c r="R203" s="182">
        <v>9.7805</v>
      </c>
      <c r="S203" s="120" t="s">
        <v>2022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78" t="s">
        <v>566</v>
      </c>
      <c r="B204" s="178" t="s">
        <v>589</v>
      </c>
      <c r="C204" s="178">
        <v>119795</v>
      </c>
      <c r="D204" s="181">
        <v>44315</v>
      </c>
      <c r="E204" s="182">
        <v>20.25</v>
      </c>
      <c r="F204" s="182">
        <v>-3.0638999999999998</v>
      </c>
      <c r="G204" s="182">
        <v>13.5938</v>
      </c>
      <c r="H204" s="182">
        <v>16.221</v>
      </c>
      <c r="I204" s="182">
        <v>11.392200000000001</v>
      </c>
      <c r="J204" s="182">
        <v>8.5658999999999992</v>
      </c>
      <c r="K204" s="182">
        <v>4.2682000000000002</v>
      </c>
      <c r="L204" s="182">
        <v>4.3437000000000001</v>
      </c>
      <c r="M204" s="182">
        <v>5.0959000000000003</v>
      </c>
      <c r="N204" s="182">
        <v>8.8359000000000005</v>
      </c>
      <c r="O204" s="182">
        <v>8.8320000000000007</v>
      </c>
      <c r="P204" s="182">
        <v>8.4286999999999992</v>
      </c>
      <c r="Q204" s="182">
        <v>8.5157000000000007</v>
      </c>
      <c r="R204" s="182">
        <v>9.9032</v>
      </c>
      <c r="S204" s="120" t="s">
        <v>2022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78" t="s">
        <v>566</v>
      </c>
      <c r="B205" s="178" t="s">
        <v>590</v>
      </c>
      <c r="C205" s="178">
        <v>118078</v>
      </c>
      <c r="D205" s="181">
        <v>44315</v>
      </c>
      <c r="E205" s="182">
        <v>19.531600000000001</v>
      </c>
      <c r="F205" s="182">
        <v>-3.5503</v>
      </c>
      <c r="G205" s="182">
        <v>13.2203</v>
      </c>
      <c r="H205" s="182">
        <v>15.8256</v>
      </c>
      <c r="I205" s="182">
        <v>11.0052</v>
      </c>
      <c r="J205" s="182">
        <v>8.18</v>
      </c>
      <c r="K205" s="182">
        <v>3.8696000000000002</v>
      </c>
      <c r="L205" s="182">
        <v>3.9386999999999999</v>
      </c>
      <c r="M205" s="182">
        <v>4.6837</v>
      </c>
      <c r="N205" s="182">
        <v>8.4029000000000007</v>
      </c>
      <c r="O205" s="182">
        <v>8.3902000000000001</v>
      </c>
      <c r="P205" s="182">
        <v>7.9568000000000003</v>
      </c>
      <c r="Q205" s="182">
        <v>5.0392999999999999</v>
      </c>
      <c r="R205" s="182">
        <v>9.4685000000000006</v>
      </c>
      <c r="S205" s="120" t="s">
        <v>2022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78" t="s">
        <v>566</v>
      </c>
      <c r="B206" s="178" t="s">
        <v>591</v>
      </c>
      <c r="C206" s="178">
        <v>105823</v>
      </c>
      <c r="D206" s="181">
        <v>44315</v>
      </c>
      <c r="E206" s="182">
        <v>27.550999999999998</v>
      </c>
      <c r="F206" s="182">
        <v>0.39739999999999998</v>
      </c>
      <c r="G206" s="182">
        <v>10.784700000000001</v>
      </c>
      <c r="H206" s="182">
        <v>12.0077</v>
      </c>
      <c r="I206" s="182">
        <v>8.9923000000000002</v>
      </c>
      <c r="J206" s="182">
        <v>6.2275</v>
      </c>
      <c r="K206" s="182">
        <v>3.26</v>
      </c>
      <c r="L206" s="182">
        <v>2.8572000000000002</v>
      </c>
      <c r="M206" s="182">
        <v>3.4544999999999999</v>
      </c>
      <c r="N206" s="182">
        <v>6.6776999999999997</v>
      </c>
      <c r="O206" s="182">
        <v>8.1266999999999996</v>
      </c>
      <c r="P206" s="182">
        <v>7.5389999999999997</v>
      </c>
      <c r="Q206" s="182">
        <v>7.5488</v>
      </c>
      <c r="R206" s="182">
        <v>7.9960000000000004</v>
      </c>
      <c r="S206" s="120" t="s">
        <v>2022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78" t="s">
        <v>566</v>
      </c>
      <c r="B207" s="178" t="s">
        <v>592</v>
      </c>
      <c r="C207" s="178">
        <v>120338</v>
      </c>
      <c r="D207" s="181">
        <v>44315</v>
      </c>
      <c r="E207" s="182">
        <v>29.067900000000002</v>
      </c>
      <c r="F207" s="182">
        <v>0.879</v>
      </c>
      <c r="G207" s="182">
        <v>11.3536</v>
      </c>
      <c r="H207" s="182">
        <v>12.569100000000001</v>
      </c>
      <c r="I207" s="182">
        <v>9.5510999999999999</v>
      </c>
      <c r="J207" s="182">
        <v>6.7826000000000004</v>
      </c>
      <c r="K207" s="182">
        <v>3.8151999999999999</v>
      </c>
      <c r="L207" s="182">
        <v>3.4157999999999999</v>
      </c>
      <c r="M207" s="182">
        <v>4.0107999999999997</v>
      </c>
      <c r="N207" s="182">
        <v>7.2588999999999997</v>
      </c>
      <c r="O207" s="182">
        <v>8.7165999999999997</v>
      </c>
      <c r="P207" s="182">
        <v>8.1905000000000001</v>
      </c>
      <c r="Q207" s="182">
        <v>8.1247000000000007</v>
      </c>
      <c r="R207" s="182">
        <v>8.5816999999999997</v>
      </c>
      <c r="S207" s="120" t="s">
        <v>2022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78" t="s">
        <v>566</v>
      </c>
      <c r="B208" s="178" t="s">
        <v>1869</v>
      </c>
      <c r="C208" s="178">
        <v>148419</v>
      </c>
      <c r="D208" s="181">
        <v>44315</v>
      </c>
      <c r="E208" s="182">
        <v>10.317299999999999</v>
      </c>
      <c r="F208" s="182">
        <v>1.4152</v>
      </c>
      <c r="G208" s="182">
        <v>10.5044</v>
      </c>
      <c r="H208" s="182">
        <v>13.478199999999999</v>
      </c>
      <c r="I208" s="182">
        <v>9.2052999999999994</v>
      </c>
      <c r="J208" s="182">
        <v>8.0510999999999999</v>
      </c>
      <c r="K208" s="182">
        <v>4.4629000000000003</v>
      </c>
      <c r="L208" s="182">
        <v>4.0757000000000003</v>
      </c>
      <c r="M208" s="182">
        <v>4.2309000000000001</v>
      </c>
      <c r="N208" s="182"/>
      <c r="O208" s="182"/>
      <c r="P208" s="182"/>
      <c r="Q208" s="182">
        <v>4.1510999999999996</v>
      </c>
      <c r="R208" s="182"/>
      <c r="S208" s="120" t="s">
        <v>2021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78" t="s">
        <v>566</v>
      </c>
      <c r="B209" s="178" t="s">
        <v>1870</v>
      </c>
      <c r="C209" s="178">
        <v>148416</v>
      </c>
      <c r="D209" s="181">
        <v>44315</v>
      </c>
      <c r="E209" s="182">
        <v>10.2814</v>
      </c>
      <c r="F209" s="182">
        <v>1.0650999999999999</v>
      </c>
      <c r="G209" s="182">
        <v>10.0669</v>
      </c>
      <c r="H209" s="182">
        <v>13.015599999999999</v>
      </c>
      <c r="I209" s="182">
        <v>8.7523999999999997</v>
      </c>
      <c r="J209" s="182">
        <v>7.5921000000000003</v>
      </c>
      <c r="K209" s="182">
        <v>4.0073999999999996</v>
      </c>
      <c r="L209" s="182">
        <v>3.6221999999999999</v>
      </c>
      <c r="M209" s="182">
        <v>3.7635999999999998</v>
      </c>
      <c r="N209" s="182"/>
      <c r="O209" s="182"/>
      <c r="P209" s="182"/>
      <c r="Q209" s="182">
        <v>3.6814</v>
      </c>
      <c r="R209" s="182"/>
      <c r="S209" s="120" t="s">
        <v>2021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78" t="s">
        <v>566</v>
      </c>
      <c r="B210" s="178" t="s">
        <v>593</v>
      </c>
      <c r="C210" s="178">
        <v>134545</v>
      </c>
      <c r="D210" s="181">
        <v>44315</v>
      </c>
      <c r="E210" s="182">
        <v>16.2241</v>
      </c>
      <c r="F210" s="182">
        <v>4.2750000000000004</v>
      </c>
      <c r="G210" s="182">
        <v>15.4679</v>
      </c>
      <c r="H210" s="182">
        <v>16.313300000000002</v>
      </c>
      <c r="I210" s="182">
        <v>9.8556000000000008</v>
      </c>
      <c r="J210" s="182">
        <v>9.1288999999999998</v>
      </c>
      <c r="K210" s="182">
        <v>3.8788</v>
      </c>
      <c r="L210" s="182">
        <v>3.7692000000000001</v>
      </c>
      <c r="M210" s="182">
        <v>4.8990999999999998</v>
      </c>
      <c r="N210" s="182">
        <v>8.5063999999999993</v>
      </c>
      <c r="O210" s="182">
        <v>9.1303000000000001</v>
      </c>
      <c r="P210" s="182">
        <v>8.3140999999999998</v>
      </c>
      <c r="Q210" s="182">
        <v>8.4556000000000004</v>
      </c>
      <c r="R210" s="182">
        <v>9.7798999999999996</v>
      </c>
      <c r="S210" s="120" t="s">
        <v>2022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78" t="s">
        <v>566</v>
      </c>
      <c r="B211" s="178" t="s">
        <v>594</v>
      </c>
      <c r="C211" s="178">
        <v>134547</v>
      </c>
      <c r="D211" s="181">
        <v>44315</v>
      </c>
      <c r="E211" s="182">
        <v>16.538799999999998</v>
      </c>
      <c r="F211" s="182">
        <v>4.6351000000000004</v>
      </c>
      <c r="G211" s="182">
        <v>15.9107</v>
      </c>
      <c r="H211" s="182">
        <v>16.795100000000001</v>
      </c>
      <c r="I211" s="182">
        <v>10.3187</v>
      </c>
      <c r="J211" s="182">
        <v>9.5943000000000005</v>
      </c>
      <c r="K211" s="182">
        <v>4.3547000000000002</v>
      </c>
      <c r="L211" s="182">
        <v>4.2587000000000002</v>
      </c>
      <c r="M211" s="182">
        <v>5.4016000000000002</v>
      </c>
      <c r="N211" s="182">
        <v>9.0345999999999993</v>
      </c>
      <c r="O211" s="182">
        <v>9.6134000000000004</v>
      </c>
      <c r="P211" s="182">
        <v>8.6890999999999998</v>
      </c>
      <c r="Q211" s="182">
        <v>8.8056999999999999</v>
      </c>
      <c r="R211" s="182">
        <v>10.288600000000001</v>
      </c>
      <c r="S211" s="120" t="s">
        <v>2022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78" t="s">
        <v>566</v>
      </c>
      <c r="B212" s="178" t="s">
        <v>595</v>
      </c>
      <c r="C212" s="178">
        <v>138566</v>
      </c>
      <c r="D212" s="181">
        <v>44315</v>
      </c>
      <c r="E212" s="182">
        <v>19.138200000000001</v>
      </c>
      <c r="F212" s="182">
        <v>6.8670999999999998</v>
      </c>
      <c r="G212" s="182">
        <v>26.567699999999999</v>
      </c>
      <c r="H212" s="182">
        <v>24.334199999999999</v>
      </c>
      <c r="I212" s="182">
        <v>15.2232</v>
      </c>
      <c r="J212" s="182">
        <v>10.7761</v>
      </c>
      <c r="K212" s="182">
        <v>4.1098999999999997</v>
      </c>
      <c r="L212" s="182">
        <v>3.6936</v>
      </c>
      <c r="M212" s="182">
        <v>4.6349</v>
      </c>
      <c r="N212" s="182">
        <v>8.0991999999999997</v>
      </c>
      <c r="O212" s="182">
        <v>8.5914999999999999</v>
      </c>
      <c r="P212" s="182">
        <v>7.8021000000000003</v>
      </c>
      <c r="Q212" s="182">
        <v>8.2924000000000007</v>
      </c>
      <c r="R212" s="182">
        <v>9.2844999999999995</v>
      </c>
      <c r="S212" s="120" t="s">
        <v>2022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78" t="s">
        <v>566</v>
      </c>
      <c r="B213" s="178" t="s">
        <v>596</v>
      </c>
      <c r="C213" s="178">
        <v>138564</v>
      </c>
      <c r="D213" s="181">
        <v>44315</v>
      </c>
      <c r="E213" s="182">
        <v>19.8995</v>
      </c>
      <c r="F213" s="182">
        <v>7.5217999999999998</v>
      </c>
      <c r="G213" s="182">
        <v>27.0229</v>
      </c>
      <c r="H213" s="182">
        <v>24.800699999999999</v>
      </c>
      <c r="I213" s="182">
        <v>15.697900000000001</v>
      </c>
      <c r="J213" s="182">
        <v>11.257</v>
      </c>
      <c r="K213" s="182">
        <v>4.5816999999999997</v>
      </c>
      <c r="L213" s="182">
        <v>4.1654</v>
      </c>
      <c r="M213" s="182">
        <v>5.1139999999999999</v>
      </c>
      <c r="N213" s="182">
        <v>8.6062999999999992</v>
      </c>
      <c r="O213" s="182">
        <v>9.1212999999999997</v>
      </c>
      <c r="P213" s="182">
        <v>8.3331</v>
      </c>
      <c r="Q213" s="182">
        <v>8.8120999999999992</v>
      </c>
      <c r="R213" s="182">
        <v>9.7948000000000004</v>
      </c>
      <c r="S213" s="120" t="s">
        <v>2022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78" t="s">
        <v>566</v>
      </c>
      <c r="B214" s="178" t="s">
        <v>597</v>
      </c>
      <c r="C214" s="178">
        <v>125503</v>
      </c>
      <c r="D214" s="181">
        <v>44315</v>
      </c>
      <c r="E214" s="182">
        <v>2571.9967000000001</v>
      </c>
      <c r="F214" s="182">
        <v>2.8029999999999999</v>
      </c>
      <c r="G214" s="182">
        <v>17.6127</v>
      </c>
      <c r="H214" s="182">
        <v>14.301600000000001</v>
      </c>
      <c r="I214" s="182">
        <v>11.055</v>
      </c>
      <c r="J214" s="182">
        <v>8.8190000000000008</v>
      </c>
      <c r="K214" s="182">
        <v>1.8421000000000001</v>
      </c>
      <c r="L214" s="182">
        <v>3.3942000000000001</v>
      </c>
      <c r="M214" s="182">
        <v>4.2579000000000002</v>
      </c>
      <c r="N214" s="182">
        <v>8.4617000000000004</v>
      </c>
      <c r="O214" s="182">
        <v>9.0084999999999997</v>
      </c>
      <c r="P214" s="182">
        <v>8.4442000000000004</v>
      </c>
      <c r="Q214" s="182">
        <v>8.8727999999999998</v>
      </c>
      <c r="R214" s="182">
        <v>9.4466000000000001</v>
      </c>
      <c r="S214" s="120" t="s">
        <v>2022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78" t="s">
        <v>566</v>
      </c>
      <c r="B215" s="178" t="s">
        <v>598</v>
      </c>
      <c r="C215" s="178">
        <v>125498</v>
      </c>
      <c r="D215" s="181">
        <v>44315</v>
      </c>
      <c r="E215" s="182">
        <v>2467.2864</v>
      </c>
      <c r="F215" s="182">
        <v>2.3331</v>
      </c>
      <c r="G215" s="182">
        <v>17.1418</v>
      </c>
      <c r="H215" s="182">
        <v>13.8301</v>
      </c>
      <c r="I215" s="182">
        <v>10.582599999999999</v>
      </c>
      <c r="J215" s="182">
        <v>8.3452999999999999</v>
      </c>
      <c r="K215" s="182">
        <v>1.3715999999999999</v>
      </c>
      <c r="L215" s="182">
        <v>2.9173</v>
      </c>
      <c r="M215" s="182">
        <v>3.7738</v>
      </c>
      <c r="N215" s="182">
        <v>7.9520999999999997</v>
      </c>
      <c r="O215" s="182">
        <v>8.4857999999999993</v>
      </c>
      <c r="P215" s="182">
        <v>7.8734999999999999</v>
      </c>
      <c r="Q215" s="182">
        <v>8.1244999999999994</v>
      </c>
      <c r="R215" s="182">
        <v>8.9347999999999992</v>
      </c>
      <c r="S215" s="120" t="s">
        <v>2022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78" t="s">
        <v>566</v>
      </c>
      <c r="B216" s="178" t="s">
        <v>599</v>
      </c>
      <c r="C216" s="178">
        <v>100784</v>
      </c>
      <c r="D216" s="181">
        <v>44315</v>
      </c>
      <c r="E216" s="182">
        <v>34.004800000000003</v>
      </c>
      <c r="F216" s="182">
        <v>6.5488</v>
      </c>
      <c r="G216" s="182">
        <v>5.9063999999999997</v>
      </c>
      <c r="H216" s="182">
        <v>4.6963999999999997</v>
      </c>
      <c r="I216" s="182">
        <v>4.7468000000000004</v>
      </c>
      <c r="J216" s="182">
        <v>3.8431000000000002</v>
      </c>
      <c r="K216" s="182">
        <v>3.7250999999999999</v>
      </c>
      <c r="L216" s="182">
        <v>3.3653</v>
      </c>
      <c r="M216" s="182">
        <v>3.9796</v>
      </c>
      <c r="N216" s="182">
        <v>6.3936999999999999</v>
      </c>
      <c r="O216" s="182">
        <v>7.9081000000000001</v>
      </c>
      <c r="P216" s="182">
        <v>7.1901999999999999</v>
      </c>
      <c r="Q216" s="182">
        <v>7.7781000000000002</v>
      </c>
      <c r="R216" s="182">
        <v>7.7975000000000003</v>
      </c>
      <c r="S216" s="120" t="s">
        <v>2022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78" t="s">
        <v>566</v>
      </c>
      <c r="B217" s="178" t="s">
        <v>600</v>
      </c>
      <c r="C217" s="178">
        <v>119625</v>
      </c>
      <c r="D217" s="181">
        <v>44315</v>
      </c>
      <c r="E217" s="182">
        <v>34.282600000000002</v>
      </c>
      <c r="F217" s="182">
        <v>6.7087000000000003</v>
      </c>
      <c r="G217" s="182">
        <v>6.0362</v>
      </c>
      <c r="H217" s="182">
        <v>4.8563999999999998</v>
      </c>
      <c r="I217" s="182">
        <v>4.9066999999999998</v>
      </c>
      <c r="J217" s="182">
        <v>4.0075000000000003</v>
      </c>
      <c r="K217" s="182">
        <v>3.9430000000000001</v>
      </c>
      <c r="L217" s="182">
        <v>3.5640000000000001</v>
      </c>
      <c r="M217" s="182">
        <v>4.1585000000000001</v>
      </c>
      <c r="N217" s="182">
        <v>6.5670000000000002</v>
      </c>
      <c r="O217" s="182">
        <v>8.0619999999999994</v>
      </c>
      <c r="P217" s="182">
        <v>7.3018000000000001</v>
      </c>
      <c r="Q217" s="182">
        <v>7.9179000000000004</v>
      </c>
      <c r="R217" s="182">
        <v>7.9560000000000004</v>
      </c>
      <c r="S217" s="120" t="s">
        <v>2022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78" t="s">
        <v>566</v>
      </c>
      <c r="B218" s="178" t="s">
        <v>601</v>
      </c>
      <c r="C218" s="178">
        <v>147636</v>
      </c>
      <c r="D218" s="181">
        <v>44315</v>
      </c>
      <c r="E218" s="182">
        <v>11.3817</v>
      </c>
      <c r="F218" s="182">
        <v>6.4149000000000003</v>
      </c>
      <c r="G218" s="182">
        <v>23.562799999999999</v>
      </c>
      <c r="H218" s="182">
        <v>22.175699999999999</v>
      </c>
      <c r="I218" s="182">
        <v>17.850999999999999</v>
      </c>
      <c r="J218" s="182">
        <v>11.352399999999999</v>
      </c>
      <c r="K218" s="182">
        <v>2.9502999999999999</v>
      </c>
      <c r="L218" s="182">
        <v>4.1234000000000002</v>
      </c>
      <c r="M218" s="182">
        <v>5.0648999999999997</v>
      </c>
      <c r="N218" s="182">
        <v>9.9659999999999993</v>
      </c>
      <c r="O218" s="182"/>
      <c r="P218" s="182"/>
      <c r="Q218" s="182">
        <v>8.6882999999999999</v>
      </c>
      <c r="R218" s="182"/>
      <c r="S218" s="120" t="s">
        <v>2024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78" t="s">
        <v>566</v>
      </c>
      <c r="B219" s="178" t="s">
        <v>602</v>
      </c>
      <c r="C219" s="178">
        <v>147635</v>
      </c>
      <c r="D219" s="181">
        <v>44315</v>
      </c>
      <c r="E219" s="182">
        <v>11.2896</v>
      </c>
      <c r="F219" s="182">
        <v>6.1439000000000004</v>
      </c>
      <c r="G219" s="182">
        <v>23.214500000000001</v>
      </c>
      <c r="H219" s="182">
        <v>21.751899999999999</v>
      </c>
      <c r="I219" s="182">
        <v>17.412400000000002</v>
      </c>
      <c r="J219" s="182">
        <v>10.873200000000001</v>
      </c>
      <c r="K219" s="182">
        <v>2.4466999999999999</v>
      </c>
      <c r="L219" s="182">
        <v>3.6132</v>
      </c>
      <c r="M219" s="182">
        <v>4.5529000000000002</v>
      </c>
      <c r="N219" s="182">
        <v>9.4166000000000007</v>
      </c>
      <c r="O219" s="182"/>
      <c r="P219" s="182"/>
      <c r="Q219" s="182">
        <v>8.1212999999999997</v>
      </c>
      <c r="R219" s="182"/>
      <c r="S219" s="120" t="s">
        <v>2024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78" t="s">
        <v>566</v>
      </c>
      <c r="B220" s="178" t="s">
        <v>1871</v>
      </c>
      <c r="C220" s="178">
        <v>148656</v>
      </c>
      <c r="D220" s="181">
        <v>44315</v>
      </c>
      <c r="E220" s="182">
        <v>1011.8482</v>
      </c>
      <c r="F220" s="182">
        <v>7.9448999999999996</v>
      </c>
      <c r="G220" s="182">
        <v>18.011199999999999</v>
      </c>
      <c r="H220" s="182">
        <v>24.547499999999999</v>
      </c>
      <c r="I220" s="182">
        <v>16.8432</v>
      </c>
      <c r="J220" s="182">
        <v>12.2104</v>
      </c>
      <c r="K220" s="182"/>
      <c r="L220" s="182"/>
      <c r="M220" s="182"/>
      <c r="N220" s="182"/>
      <c r="O220" s="182"/>
      <c r="P220" s="182"/>
      <c r="Q220" s="182">
        <v>4.9707999999999997</v>
      </c>
      <c r="R220" s="182"/>
      <c r="S220" s="120" t="s">
        <v>2021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78" t="s">
        <v>566</v>
      </c>
      <c r="B221" s="178" t="s">
        <v>1872</v>
      </c>
      <c r="C221" s="178">
        <v>148655</v>
      </c>
      <c r="D221" s="181">
        <v>44315</v>
      </c>
      <c r="E221" s="182">
        <v>1010.627</v>
      </c>
      <c r="F221" s="182">
        <v>7.4486999999999997</v>
      </c>
      <c r="G221" s="182">
        <v>17.512599999999999</v>
      </c>
      <c r="H221" s="182">
        <v>24.0456</v>
      </c>
      <c r="I221" s="182">
        <v>16.3401</v>
      </c>
      <c r="J221" s="182">
        <v>11.7049</v>
      </c>
      <c r="K221" s="182"/>
      <c r="L221" s="182"/>
      <c r="M221" s="182"/>
      <c r="N221" s="182"/>
      <c r="O221" s="182"/>
      <c r="P221" s="182"/>
      <c r="Q221" s="182">
        <v>4.4584999999999999</v>
      </c>
      <c r="R221" s="182"/>
      <c r="S221" s="120" t="s">
        <v>2021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78" t="s">
        <v>566</v>
      </c>
      <c r="B222" s="178" t="s">
        <v>603</v>
      </c>
      <c r="C222" s="178">
        <v>126940</v>
      </c>
      <c r="D222" s="181">
        <v>44315</v>
      </c>
      <c r="E222" s="182">
        <v>16.321300000000001</v>
      </c>
      <c r="F222" s="182">
        <v>6.7103000000000002</v>
      </c>
      <c r="G222" s="182">
        <v>9.5492000000000008</v>
      </c>
      <c r="H222" s="182">
        <v>10.724500000000001</v>
      </c>
      <c r="I222" s="182">
        <v>7.8346999999999998</v>
      </c>
      <c r="J222" s="182">
        <v>5.7862999999999998</v>
      </c>
      <c r="K222" s="182">
        <v>3.0695000000000001</v>
      </c>
      <c r="L222" s="182">
        <v>2.7844000000000002</v>
      </c>
      <c r="M222" s="182">
        <v>3.7054</v>
      </c>
      <c r="N222" s="182">
        <v>6.7477</v>
      </c>
      <c r="O222" s="182">
        <v>4.5335999999999999</v>
      </c>
      <c r="P222" s="182">
        <v>5.9424000000000001</v>
      </c>
      <c r="Q222" s="182">
        <v>7.0022000000000002</v>
      </c>
      <c r="R222" s="182">
        <v>3.9365000000000001</v>
      </c>
      <c r="S222" s="120" t="s">
        <v>2022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78" t="s">
        <v>566</v>
      </c>
      <c r="B223" s="178" t="s">
        <v>604</v>
      </c>
      <c r="C223" s="178">
        <v>126939</v>
      </c>
      <c r="D223" s="181">
        <v>44315</v>
      </c>
      <c r="E223" s="182">
        <v>16.213699999999999</v>
      </c>
      <c r="F223" s="182">
        <v>6.5296000000000003</v>
      </c>
      <c r="G223" s="182">
        <v>9.4623000000000008</v>
      </c>
      <c r="H223" s="182">
        <v>10.666700000000001</v>
      </c>
      <c r="I223" s="182">
        <v>7.7573999999999996</v>
      </c>
      <c r="J223" s="182">
        <v>5.7312000000000003</v>
      </c>
      <c r="K223" s="182">
        <v>3.0011000000000001</v>
      </c>
      <c r="L223" s="182">
        <v>2.7191999999999998</v>
      </c>
      <c r="M223" s="182">
        <v>3.6543000000000001</v>
      </c>
      <c r="N223" s="182">
        <v>6.6958000000000002</v>
      </c>
      <c r="O223" s="182">
        <v>4.4550000000000001</v>
      </c>
      <c r="P223" s="182">
        <v>5.8632</v>
      </c>
      <c r="Q223" s="182">
        <v>6.9044999999999996</v>
      </c>
      <c r="R223" s="182">
        <v>3.8730000000000002</v>
      </c>
      <c r="S223" s="120" t="s">
        <v>2022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3" t="s">
        <v>27</v>
      </c>
      <c r="B224" s="178"/>
      <c r="C224" s="178"/>
      <c r="D224" s="178"/>
      <c r="E224" s="178"/>
      <c r="F224" s="184">
        <v>1.5382477272727273</v>
      </c>
      <c r="G224" s="184">
        <v>12.787772727272726</v>
      </c>
      <c r="H224" s="184">
        <v>14.435275000000003</v>
      </c>
      <c r="I224" s="184">
        <v>10.124418181818184</v>
      </c>
      <c r="J224" s="184">
        <v>8.371331818181817</v>
      </c>
      <c r="K224" s="184">
        <v>3.4891095238095251</v>
      </c>
      <c r="L224" s="184">
        <v>3.6633550000000001</v>
      </c>
      <c r="M224" s="184">
        <v>4.5113473684210526</v>
      </c>
      <c r="N224" s="184">
        <v>8.3807638888888913</v>
      </c>
      <c r="O224" s="184">
        <v>8.6886058823529417</v>
      </c>
      <c r="P224" s="184">
        <v>8.0734911764705881</v>
      </c>
      <c r="Q224" s="184">
        <v>7.5026113636363627</v>
      </c>
      <c r="R224" s="184">
        <v>9.066282352941176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3" t="s">
        <v>408</v>
      </c>
      <c r="B225" s="178"/>
      <c r="C225" s="178"/>
      <c r="D225" s="178"/>
      <c r="E225" s="178"/>
      <c r="F225" s="184">
        <v>1.7795000000000001</v>
      </c>
      <c r="G225" s="184">
        <v>13.2994</v>
      </c>
      <c r="H225" s="184">
        <v>14.307549999999999</v>
      </c>
      <c r="I225" s="184">
        <v>10.10515</v>
      </c>
      <c r="J225" s="184">
        <v>8.2568999999999999</v>
      </c>
      <c r="K225" s="184">
        <v>3.8011999999999997</v>
      </c>
      <c r="L225" s="184">
        <v>3.7576499999999999</v>
      </c>
      <c r="M225" s="184">
        <v>4.6410999999999998</v>
      </c>
      <c r="N225" s="184">
        <v>8.5563499999999983</v>
      </c>
      <c r="O225" s="184">
        <v>8.8602500000000006</v>
      </c>
      <c r="P225" s="184">
        <v>8.2691499999999998</v>
      </c>
      <c r="Q225" s="184">
        <v>8.4031500000000001</v>
      </c>
      <c r="R225" s="184">
        <v>9.3567499999999999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6"/>
      <c r="B226" s="126"/>
      <c r="C226" s="126"/>
      <c r="D226" s="128"/>
      <c r="E226" s="129"/>
      <c r="F226" s="129"/>
      <c r="G226" s="129"/>
      <c r="H226" s="129"/>
      <c r="I226" s="129"/>
      <c r="J226" s="129"/>
      <c r="K226" s="129"/>
      <c r="L226" s="129"/>
      <c r="M226" s="129"/>
      <c r="N226" s="129"/>
      <c r="O226" s="129"/>
      <c r="P226" s="129"/>
      <c r="Q226" s="129"/>
      <c r="R226" s="129"/>
      <c r="S226" s="119"/>
      <c r="T226" s="119"/>
      <c r="U226" s="119"/>
      <c r="V226" s="119"/>
      <c r="W226" s="119"/>
      <c r="X226" s="119"/>
      <c r="Y226" s="119"/>
      <c r="Z226" s="119"/>
      <c r="AA226" s="119"/>
      <c r="AB226" s="119"/>
      <c r="AC226" s="119"/>
      <c r="AD226" s="119"/>
      <c r="AE226" s="119"/>
      <c r="AF226" s="119"/>
      <c r="AG226" s="119"/>
      <c r="AH226" s="119"/>
    </row>
    <row r="227" spans="1:34" x14ac:dyDescent="0.3">
      <c r="A227" s="180" t="s">
        <v>1783</v>
      </c>
      <c r="B227" s="180"/>
      <c r="C227" s="180"/>
      <c r="D227" s="180"/>
      <c r="E227" s="180"/>
      <c r="F227" s="180"/>
      <c r="G227" s="180"/>
      <c r="H227" s="180"/>
      <c r="I227" s="180"/>
      <c r="J227" s="180"/>
      <c r="K227" s="180"/>
      <c r="L227" s="180"/>
      <c r="M227" s="180"/>
      <c r="N227" s="180"/>
      <c r="O227" s="180"/>
      <c r="P227" s="180"/>
      <c r="Q227" s="180"/>
      <c r="R227" s="180"/>
      <c r="S227" s="122"/>
      <c r="T227" s="122"/>
      <c r="U227" s="122"/>
      <c r="V227" s="122"/>
      <c r="W227" s="122"/>
      <c r="X227" s="122"/>
      <c r="Y227" s="122"/>
      <c r="Z227" s="122"/>
      <c r="AA227" s="122"/>
      <c r="AB227" s="122"/>
      <c r="AC227" s="122"/>
      <c r="AD227" s="122"/>
      <c r="AE227" s="122"/>
      <c r="AF227" s="122"/>
      <c r="AG227" s="122"/>
      <c r="AH227" s="122"/>
    </row>
    <row r="228" spans="1:34" x14ac:dyDescent="0.3">
      <c r="A228" s="178" t="s">
        <v>1784</v>
      </c>
      <c r="B228" s="178" t="s">
        <v>1649</v>
      </c>
      <c r="C228" s="178">
        <v>101818</v>
      </c>
      <c r="D228" s="181">
        <v>44315</v>
      </c>
      <c r="E228" s="182">
        <v>46.5334</v>
      </c>
      <c r="F228" s="182">
        <v>-15.053900000000001</v>
      </c>
      <c r="G228" s="182">
        <v>74.631500000000003</v>
      </c>
      <c r="H228" s="182">
        <v>47.697000000000003</v>
      </c>
      <c r="I228" s="182">
        <v>19.542100000000001</v>
      </c>
      <c r="J228" s="182">
        <v>13.466699999999999</v>
      </c>
      <c r="K228" s="182">
        <v>15.5799</v>
      </c>
      <c r="L228" s="182">
        <v>28.153500000000001</v>
      </c>
      <c r="M228" s="182">
        <v>24.293600000000001</v>
      </c>
      <c r="N228" s="182">
        <v>28.9514</v>
      </c>
      <c r="O228" s="182">
        <v>6.38</v>
      </c>
      <c r="P228" s="182">
        <v>8.7250999999999994</v>
      </c>
      <c r="Q228" s="182">
        <v>9.4967000000000006</v>
      </c>
      <c r="R228" s="182">
        <v>9.2188999999999997</v>
      </c>
      <c r="S228" s="120"/>
      <c r="T228" s="123"/>
      <c r="U228" s="124"/>
      <c r="V228" s="124"/>
      <c r="W228" s="124"/>
      <c r="X228" s="124"/>
      <c r="Y228" s="124"/>
      <c r="Z228" s="124"/>
      <c r="AA228" s="124"/>
      <c r="AB228" s="124"/>
      <c r="AC228" s="124"/>
      <c r="AD228" s="124"/>
      <c r="AE228" s="124"/>
      <c r="AF228" s="124"/>
      <c r="AG228" s="124"/>
      <c r="AH228" s="124"/>
    </row>
    <row r="229" spans="1:34" x14ac:dyDescent="0.3">
      <c r="A229" s="178" t="s">
        <v>1784</v>
      </c>
      <c r="B229" s="178" t="s">
        <v>1625</v>
      </c>
      <c r="C229" s="178">
        <v>120705</v>
      </c>
      <c r="D229" s="181">
        <v>44315</v>
      </c>
      <c r="E229" s="182">
        <v>50.037500000000001</v>
      </c>
      <c r="F229" s="182">
        <v>-14.2188</v>
      </c>
      <c r="G229" s="182">
        <v>75.428200000000004</v>
      </c>
      <c r="H229" s="182">
        <v>48.5182</v>
      </c>
      <c r="I229" s="182">
        <v>20.369</v>
      </c>
      <c r="J229" s="182">
        <v>14.3118</v>
      </c>
      <c r="K229" s="182">
        <v>16.451000000000001</v>
      </c>
      <c r="L229" s="182">
        <v>29.1084</v>
      </c>
      <c r="M229" s="182">
        <v>25.282800000000002</v>
      </c>
      <c r="N229" s="182">
        <v>30.0716</v>
      </c>
      <c r="O229" s="182">
        <v>7.2535999999999996</v>
      </c>
      <c r="P229" s="182">
        <v>9.8071999999999999</v>
      </c>
      <c r="Q229" s="182">
        <v>11.0284</v>
      </c>
      <c r="R229" s="182">
        <v>10.1189</v>
      </c>
      <c r="S229" s="120"/>
      <c r="T229" s="123"/>
      <c r="U229" s="124"/>
      <c r="V229" s="124"/>
      <c r="W229" s="124"/>
      <c r="X229" s="124"/>
      <c r="Y229" s="124"/>
      <c r="Z229" s="124"/>
      <c r="AA229" s="124"/>
      <c r="AB229" s="124"/>
      <c r="AC229" s="124"/>
      <c r="AD229" s="124"/>
      <c r="AE229" s="124"/>
      <c r="AF229" s="124"/>
      <c r="AG229" s="124"/>
      <c r="AH229" s="124"/>
    </row>
    <row r="230" spans="1:34" x14ac:dyDescent="0.3">
      <c r="A230" s="178" t="s">
        <v>1784</v>
      </c>
      <c r="B230" s="178" t="s">
        <v>1873</v>
      </c>
      <c r="C230" s="178"/>
      <c r="D230" s="181">
        <v>44315</v>
      </c>
      <c r="E230" s="182">
        <v>50.037500000000001</v>
      </c>
      <c r="F230" s="182">
        <v>-14.2188</v>
      </c>
      <c r="G230" s="182">
        <v>75.428200000000004</v>
      </c>
      <c r="H230" s="182">
        <v>48.5182</v>
      </c>
      <c r="I230" s="182">
        <v>20.369</v>
      </c>
      <c r="J230" s="182">
        <v>14.3118</v>
      </c>
      <c r="K230" s="182">
        <v>16.451000000000001</v>
      </c>
      <c r="L230" s="182">
        <v>29.1084</v>
      </c>
      <c r="M230" s="182">
        <v>25.282800000000002</v>
      </c>
      <c r="N230" s="182">
        <v>30.0716</v>
      </c>
      <c r="O230" s="182">
        <v>7.2535999999999996</v>
      </c>
      <c r="P230" s="182">
        <v>9.8071999999999999</v>
      </c>
      <c r="Q230" s="182">
        <v>10.9961</v>
      </c>
      <c r="R230" s="182">
        <v>10.1189</v>
      </c>
      <c r="S230" s="120"/>
      <c r="T230" s="123"/>
      <c r="U230" s="124"/>
      <c r="V230" s="124"/>
      <c r="W230" s="124"/>
      <c r="X230" s="124"/>
      <c r="Y230" s="124"/>
      <c r="Z230" s="124"/>
      <c r="AA230" s="124"/>
      <c r="AB230" s="124"/>
      <c r="AC230" s="124"/>
      <c r="AD230" s="124"/>
      <c r="AE230" s="124"/>
      <c r="AF230" s="124"/>
      <c r="AG230" s="124"/>
      <c r="AH230" s="124"/>
    </row>
    <row r="231" spans="1:34" x14ac:dyDescent="0.3">
      <c r="A231" s="178" t="s">
        <v>1784</v>
      </c>
      <c r="B231" s="178" t="s">
        <v>1650</v>
      </c>
      <c r="C231" s="178">
        <v>112924</v>
      </c>
      <c r="D231" s="181">
        <v>44315</v>
      </c>
      <c r="E231" s="182">
        <v>22.6374</v>
      </c>
      <c r="F231" s="182">
        <v>20.650099999999998</v>
      </c>
      <c r="G231" s="182">
        <v>109.43470000000001</v>
      </c>
      <c r="H231" s="182">
        <v>57.968899999999998</v>
      </c>
      <c r="I231" s="182">
        <v>27.431100000000001</v>
      </c>
      <c r="J231" s="182">
        <v>15.285600000000001</v>
      </c>
      <c r="K231" s="182">
        <v>13.408799999999999</v>
      </c>
      <c r="L231" s="182">
        <v>16.127199999999998</v>
      </c>
      <c r="M231" s="182">
        <v>14.563800000000001</v>
      </c>
      <c r="N231" s="182">
        <v>18.201699999999999</v>
      </c>
      <c r="O231" s="182">
        <v>6.6119000000000003</v>
      </c>
      <c r="P231" s="182">
        <v>7.2019000000000002</v>
      </c>
      <c r="Q231" s="182">
        <v>7.8625999999999996</v>
      </c>
      <c r="R231" s="182">
        <v>7.5670999999999999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78" t="s">
        <v>1784</v>
      </c>
      <c r="B232" s="178" t="s">
        <v>1626</v>
      </c>
      <c r="C232" s="178">
        <v>120480</v>
      </c>
      <c r="D232" s="181">
        <v>44315</v>
      </c>
      <c r="E232" s="182">
        <v>25.058399999999999</v>
      </c>
      <c r="F232" s="182">
        <v>21.861999999999998</v>
      </c>
      <c r="G232" s="182">
        <v>110.58069999999999</v>
      </c>
      <c r="H232" s="182">
        <v>59.135100000000001</v>
      </c>
      <c r="I232" s="182">
        <v>28.599499999999999</v>
      </c>
      <c r="J232" s="182">
        <v>16.3536</v>
      </c>
      <c r="K232" s="182">
        <v>14.571199999999999</v>
      </c>
      <c r="L232" s="182">
        <v>17.341100000000001</v>
      </c>
      <c r="M232" s="182">
        <v>15.802099999999999</v>
      </c>
      <c r="N232" s="182">
        <v>19.506699999999999</v>
      </c>
      <c r="O232" s="182">
        <v>7.6824000000000003</v>
      </c>
      <c r="P232" s="182">
        <v>8.4151000000000007</v>
      </c>
      <c r="Q232" s="182">
        <v>9.5051000000000005</v>
      </c>
      <c r="R232" s="182">
        <v>8.6763999999999992</v>
      </c>
      <c r="S232" s="120"/>
      <c r="T232" s="123"/>
      <c r="U232" s="124"/>
      <c r="V232" s="124"/>
      <c r="W232" s="124"/>
      <c r="X232" s="124"/>
      <c r="Y232" s="124"/>
      <c r="Z232" s="124"/>
      <c r="AA232" s="124"/>
      <c r="AB232" s="124"/>
      <c r="AC232" s="124"/>
      <c r="AD232" s="124"/>
      <c r="AE232" s="124"/>
      <c r="AF232" s="124"/>
      <c r="AG232" s="124"/>
      <c r="AH232" s="124"/>
    </row>
    <row r="233" spans="1:34" x14ac:dyDescent="0.3">
      <c r="A233" s="178" t="s">
        <v>1784</v>
      </c>
      <c r="B233" s="178" t="s">
        <v>1651</v>
      </c>
      <c r="C233" s="178">
        <v>102661</v>
      </c>
      <c r="D233" s="181">
        <v>44315</v>
      </c>
      <c r="E233" s="182">
        <v>29.077500000000001</v>
      </c>
      <c r="F233" s="182">
        <v>22.985800000000001</v>
      </c>
      <c r="G233" s="182">
        <v>65.921999999999997</v>
      </c>
      <c r="H233" s="182">
        <v>36.967799999999997</v>
      </c>
      <c r="I233" s="182">
        <v>14.8514</v>
      </c>
      <c r="J233" s="182">
        <v>4.1360999999999999</v>
      </c>
      <c r="K233" s="182">
        <v>2.5091999999999999</v>
      </c>
      <c r="L233" s="182">
        <v>7.9222999999999999</v>
      </c>
      <c r="M233" s="182">
        <v>7.0529000000000002</v>
      </c>
      <c r="N233" s="182">
        <v>10.5852</v>
      </c>
      <c r="O233" s="182">
        <v>9.3937000000000008</v>
      </c>
      <c r="P233" s="182">
        <v>8.391</v>
      </c>
      <c r="Q233" s="182">
        <v>6.6208999999999998</v>
      </c>
      <c r="R233" s="182">
        <v>10.764900000000001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78" t="s">
        <v>1784</v>
      </c>
      <c r="B234" s="178" t="s">
        <v>1627</v>
      </c>
      <c r="C234" s="178">
        <v>119389</v>
      </c>
      <c r="D234" s="181">
        <v>44315</v>
      </c>
      <c r="E234" s="182">
        <v>31.2013</v>
      </c>
      <c r="F234" s="182">
        <v>23.762899999999998</v>
      </c>
      <c r="G234" s="182">
        <v>66.731999999999999</v>
      </c>
      <c r="H234" s="182">
        <v>37.823700000000002</v>
      </c>
      <c r="I234" s="182">
        <v>15.6943</v>
      </c>
      <c r="J234" s="182">
        <v>4.9844999999999997</v>
      </c>
      <c r="K234" s="182">
        <v>3.4026000000000001</v>
      </c>
      <c r="L234" s="182">
        <v>8.8529</v>
      </c>
      <c r="M234" s="182">
        <v>7.9954999999999998</v>
      </c>
      <c r="N234" s="182">
        <v>11.557499999999999</v>
      </c>
      <c r="O234" s="182">
        <v>10.287699999999999</v>
      </c>
      <c r="P234" s="182">
        <v>9.3051999999999992</v>
      </c>
      <c r="Q234" s="182">
        <v>9.4456000000000007</v>
      </c>
      <c r="R234" s="182">
        <v>11.7088</v>
      </c>
      <c r="S234" s="120"/>
      <c r="T234" s="123"/>
      <c r="U234" s="124"/>
      <c r="V234" s="124"/>
      <c r="W234" s="124"/>
      <c r="X234" s="124"/>
      <c r="Y234" s="124"/>
      <c r="Z234" s="124"/>
      <c r="AA234" s="124"/>
      <c r="AB234" s="124"/>
      <c r="AC234" s="124"/>
      <c r="AD234" s="124"/>
      <c r="AE234" s="124"/>
      <c r="AF234" s="124"/>
      <c r="AG234" s="124"/>
      <c r="AH234" s="124"/>
    </row>
    <row r="235" spans="1:34" x14ac:dyDescent="0.3">
      <c r="A235" s="178" t="s">
        <v>1784</v>
      </c>
      <c r="B235" s="178" t="s">
        <v>1628</v>
      </c>
      <c r="C235" s="178">
        <v>120082</v>
      </c>
      <c r="D235" s="181">
        <v>44315</v>
      </c>
      <c r="E235" s="182">
        <v>37.8384</v>
      </c>
      <c r="F235" s="182">
        <v>34.469799999999999</v>
      </c>
      <c r="G235" s="182">
        <v>88.125500000000002</v>
      </c>
      <c r="H235" s="182">
        <v>55.9358</v>
      </c>
      <c r="I235" s="182">
        <v>30.363299999999999</v>
      </c>
      <c r="J235" s="182">
        <v>10.687900000000001</v>
      </c>
      <c r="K235" s="182">
        <v>9.1403999999999996</v>
      </c>
      <c r="L235" s="182">
        <v>14.389099999999999</v>
      </c>
      <c r="M235" s="182">
        <v>11.095800000000001</v>
      </c>
      <c r="N235" s="182">
        <v>14.648300000000001</v>
      </c>
      <c r="O235" s="182">
        <v>8.8678000000000008</v>
      </c>
      <c r="P235" s="182">
        <v>9.6295999999999999</v>
      </c>
      <c r="Q235" s="182">
        <v>9.9947999999999997</v>
      </c>
      <c r="R235" s="182">
        <v>9.7484999999999999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78" t="s">
        <v>1784</v>
      </c>
      <c r="B236" s="178" t="s">
        <v>1652</v>
      </c>
      <c r="C236" s="178">
        <v>113560</v>
      </c>
      <c r="D236" s="181">
        <v>44315</v>
      </c>
      <c r="E236" s="182">
        <v>33.154699999999998</v>
      </c>
      <c r="F236" s="182">
        <v>32.836300000000001</v>
      </c>
      <c r="G236" s="182">
        <v>86.443299999999994</v>
      </c>
      <c r="H236" s="182">
        <v>54.234999999999999</v>
      </c>
      <c r="I236" s="182">
        <v>28.6678</v>
      </c>
      <c r="J236" s="182">
        <v>9.0249000000000006</v>
      </c>
      <c r="K236" s="182">
        <v>7.4568000000000003</v>
      </c>
      <c r="L236" s="182">
        <v>12.7498</v>
      </c>
      <c r="M236" s="182">
        <v>9.4694000000000003</v>
      </c>
      <c r="N236" s="182">
        <v>12.922000000000001</v>
      </c>
      <c r="O236" s="182">
        <v>7.0824999999999996</v>
      </c>
      <c r="P236" s="182">
        <v>7.5606999999999998</v>
      </c>
      <c r="Q236" s="182">
        <v>7.4836999999999998</v>
      </c>
      <c r="R236" s="182">
        <v>8.0609999999999999</v>
      </c>
      <c r="S236" s="120"/>
      <c r="T236" s="123"/>
      <c r="U236" s="124"/>
      <c r="V236" s="124"/>
      <c r="W236" s="124"/>
      <c r="X236" s="124"/>
      <c r="Y236" s="124"/>
      <c r="Z236" s="124"/>
      <c r="AA236" s="124"/>
      <c r="AB236" s="124"/>
      <c r="AC236" s="124"/>
      <c r="AD236" s="124"/>
      <c r="AE236" s="124"/>
      <c r="AF236" s="124"/>
      <c r="AG236" s="124"/>
      <c r="AH236" s="124"/>
    </row>
    <row r="237" spans="1:34" x14ac:dyDescent="0.3">
      <c r="A237" s="178" t="s">
        <v>1784</v>
      </c>
      <c r="B237" s="178" t="s">
        <v>1629</v>
      </c>
      <c r="C237" s="178">
        <v>119393</v>
      </c>
      <c r="D237" s="181">
        <v>44315</v>
      </c>
      <c r="E237" s="182">
        <v>22.431100000000001</v>
      </c>
      <c r="F237" s="182">
        <v>-2.2778999999999998</v>
      </c>
      <c r="G237" s="182">
        <v>80.808599999999998</v>
      </c>
      <c r="H237" s="182">
        <v>35.150500000000001</v>
      </c>
      <c r="I237" s="182">
        <v>15.362500000000001</v>
      </c>
      <c r="J237" s="182">
        <v>16.231400000000001</v>
      </c>
      <c r="K237" s="182">
        <v>7.9922000000000004</v>
      </c>
      <c r="L237" s="182">
        <v>10.634</v>
      </c>
      <c r="M237" s="182">
        <v>13.4046</v>
      </c>
      <c r="N237" s="182">
        <v>15.2387</v>
      </c>
      <c r="O237" s="182">
        <v>1.0938000000000001</v>
      </c>
      <c r="P237" s="182">
        <v>5.0694999999999997</v>
      </c>
      <c r="Q237" s="182">
        <v>6.7496</v>
      </c>
      <c r="R237" s="182">
        <v>1.9000999999999999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78" t="s">
        <v>1784</v>
      </c>
      <c r="B238" s="178" t="s">
        <v>1653</v>
      </c>
      <c r="C238" s="178">
        <v>111712</v>
      </c>
      <c r="D238" s="181">
        <v>44315</v>
      </c>
      <c r="E238" s="182">
        <v>21.527100000000001</v>
      </c>
      <c r="F238" s="182">
        <v>-2.8822000000000001</v>
      </c>
      <c r="G238" s="182">
        <v>80.1584</v>
      </c>
      <c r="H238" s="182">
        <v>34.476300000000002</v>
      </c>
      <c r="I238" s="182">
        <v>14.6759</v>
      </c>
      <c r="J238" s="182">
        <v>15.5261</v>
      </c>
      <c r="K238" s="182">
        <v>7.2836999999999996</v>
      </c>
      <c r="L238" s="182">
        <v>9.9166000000000007</v>
      </c>
      <c r="M238" s="182">
        <v>12.6792</v>
      </c>
      <c r="N238" s="182">
        <v>14.4961</v>
      </c>
      <c r="O238" s="182">
        <v>0.48370000000000002</v>
      </c>
      <c r="P238" s="182">
        <v>4.4351000000000003</v>
      </c>
      <c r="Q238" s="182">
        <v>6.5286999999999997</v>
      </c>
      <c r="R238" s="182">
        <v>1.2767999999999999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78" t="s">
        <v>1784</v>
      </c>
      <c r="B239" s="178" t="s">
        <v>1630</v>
      </c>
      <c r="C239" s="178">
        <v>118309</v>
      </c>
      <c r="D239" s="181">
        <v>44315</v>
      </c>
      <c r="E239" s="182">
        <v>77.063500000000005</v>
      </c>
      <c r="F239" s="182">
        <v>38.120100000000001</v>
      </c>
      <c r="G239" s="182">
        <v>109.40600000000001</v>
      </c>
      <c r="H239" s="182">
        <v>65.886099999999999</v>
      </c>
      <c r="I239" s="182">
        <v>37.760100000000001</v>
      </c>
      <c r="J239" s="182">
        <v>18.613499999999998</v>
      </c>
      <c r="K239" s="182">
        <v>15.708399999999999</v>
      </c>
      <c r="L239" s="182">
        <v>16.8629</v>
      </c>
      <c r="M239" s="182">
        <v>16.055</v>
      </c>
      <c r="N239" s="182">
        <v>19.386299999999999</v>
      </c>
      <c r="O239" s="182">
        <v>11.377800000000001</v>
      </c>
      <c r="P239" s="182">
        <v>10.2666</v>
      </c>
      <c r="Q239" s="182">
        <v>10.303100000000001</v>
      </c>
      <c r="R239" s="182">
        <v>13.2906</v>
      </c>
      <c r="S239" s="120"/>
      <c r="T239" s="123"/>
      <c r="U239" s="124"/>
      <c r="V239" s="124"/>
      <c r="W239" s="124"/>
      <c r="X239" s="124"/>
      <c r="Y239" s="124"/>
      <c r="Z239" s="124"/>
      <c r="AA239" s="124"/>
      <c r="AB239" s="124"/>
      <c r="AC239" s="124"/>
      <c r="AD239" s="124"/>
      <c r="AE239" s="124"/>
      <c r="AF239" s="124"/>
      <c r="AG239" s="124"/>
      <c r="AH239" s="124"/>
    </row>
    <row r="240" spans="1:34" x14ac:dyDescent="0.3">
      <c r="A240" s="178" t="s">
        <v>1784</v>
      </c>
      <c r="B240" s="178" t="s">
        <v>1654</v>
      </c>
      <c r="C240" s="178">
        <v>100601</v>
      </c>
      <c r="D240" s="181">
        <v>44315</v>
      </c>
      <c r="E240" s="182">
        <v>81.461121786406494</v>
      </c>
      <c r="F240" s="182">
        <v>36.820799999999998</v>
      </c>
      <c r="G240" s="182">
        <v>108.08240000000001</v>
      </c>
      <c r="H240" s="182">
        <v>64.608699999999999</v>
      </c>
      <c r="I240" s="182">
        <v>36.478900000000003</v>
      </c>
      <c r="J240" s="182">
        <v>17.3033</v>
      </c>
      <c r="K240" s="182">
        <v>14.327500000000001</v>
      </c>
      <c r="L240" s="182">
        <v>15.4704</v>
      </c>
      <c r="M240" s="182">
        <v>14.674799999999999</v>
      </c>
      <c r="N240" s="182">
        <v>17.960100000000001</v>
      </c>
      <c r="O240" s="182">
        <v>10.1973</v>
      </c>
      <c r="P240" s="182">
        <v>9.0707000000000004</v>
      </c>
      <c r="Q240" s="182">
        <v>8.5273000000000003</v>
      </c>
      <c r="R240" s="182">
        <v>12.040699999999999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78" t="s">
        <v>1784</v>
      </c>
      <c r="B241" s="178" t="s">
        <v>1631</v>
      </c>
      <c r="C241" s="178">
        <v>118994</v>
      </c>
      <c r="D241" s="181">
        <v>44315</v>
      </c>
      <c r="E241" s="182">
        <v>45.332299999999996</v>
      </c>
      <c r="F241" s="182">
        <v>-6.9230999999999998</v>
      </c>
      <c r="G241" s="182">
        <v>63.969499999999996</v>
      </c>
      <c r="H241" s="182">
        <v>43.119399999999999</v>
      </c>
      <c r="I241" s="182">
        <v>18.733000000000001</v>
      </c>
      <c r="J241" s="182">
        <v>15.6875</v>
      </c>
      <c r="K241" s="182">
        <v>14.633100000000001</v>
      </c>
      <c r="L241" s="182">
        <v>16.543800000000001</v>
      </c>
      <c r="M241" s="182">
        <v>15.8744</v>
      </c>
      <c r="N241" s="182">
        <v>19.531099999999999</v>
      </c>
      <c r="O241" s="182">
        <v>6.2394999999999996</v>
      </c>
      <c r="P241" s="182">
        <v>8.1042000000000005</v>
      </c>
      <c r="Q241" s="182">
        <v>8.6422000000000008</v>
      </c>
      <c r="R241" s="182">
        <v>9.9993999999999996</v>
      </c>
      <c r="S241" s="120"/>
      <c r="T241" s="123"/>
      <c r="U241" s="124"/>
      <c r="V241" s="124"/>
      <c r="W241" s="124"/>
      <c r="X241" s="124"/>
      <c r="Y241" s="124"/>
      <c r="Z241" s="124"/>
      <c r="AA241" s="124"/>
      <c r="AB241" s="124"/>
      <c r="AC241" s="124"/>
      <c r="AD241" s="124"/>
      <c r="AE241" s="124"/>
      <c r="AF241" s="124"/>
      <c r="AG241" s="124"/>
      <c r="AH241" s="124"/>
    </row>
    <row r="242" spans="1:34" x14ac:dyDescent="0.3">
      <c r="A242" s="178" t="s">
        <v>1784</v>
      </c>
      <c r="B242" s="178" t="s">
        <v>1655</v>
      </c>
      <c r="C242" s="178">
        <v>102448</v>
      </c>
      <c r="D242" s="181">
        <v>44315</v>
      </c>
      <c r="E242" s="182">
        <v>41.615699999999997</v>
      </c>
      <c r="F242" s="182">
        <v>-8.6809999999999992</v>
      </c>
      <c r="G242" s="182">
        <v>62.267600000000002</v>
      </c>
      <c r="H242" s="182">
        <v>41.398200000000003</v>
      </c>
      <c r="I242" s="182">
        <v>17</v>
      </c>
      <c r="J242" s="182">
        <v>13.9437</v>
      </c>
      <c r="K242" s="182">
        <v>12.8521</v>
      </c>
      <c r="L242" s="182">
        <v>14.678000000000001</v>
      </c>
      <c r="M242" s="182">
        <v>13.981199999999999</v>
      </c>
      <c r="N242" s="182">
        <v>17.539899999999999</v>
      </c>
      <c r="O242" s="182">
        <v>4.5044000000000004</v>
      </c>
      <c r="P242" s="182">
        <v>6.7201000000000004</v>
      </c>
      <c r="Q242" s="182">
        <v>8.8071000000000002</v>
      </c>
      <c r="R242" s="182">
        <v>8.2148000000000003</v>
      </c>
      <c r="S242" s="120"/>
      <c r="T242" s="123"/>
      <c r="U242" s="124"/>
      <c r="V242" s="124"/>
      <c r="W242" s="124"/>
      <c r="X242" s="124"/>
      <c r="Y242" s="124"/>
      <c r="Z242" s="124"/>
      <c r="AA242" s="124"/>
      <c r="AB242" s="124"/>
      <c r="AC242" s="124"/>
      <c r="AD242" s="124"/>
      <c r="AE242" s="124"/>
      <c r="AF242" s="124"/>
      <c r="AG242" s="124"/>
      <c r="AH242" s="124"/>
    </row>
    <row r="243" spans="1:34" x14ac:dyDescent="0.3">
      <c r="A243" s="178" t="s">
        <v>1784</v>
      </c>
      <c r="B243" s="178" t="s">
        <v>1632</v>
      </c>
      <c r="C243" s="178">
        <v>119156</v>
      </c>
      <c r="D243" s="181">
        <v>44315</v>
      </c>
      <c r="E243" s="182">
        <v>24.0046</v>
      </c>
      <c r="F243" s="182">
        <v>20.843299999999999</v>
      </c>
      <c r="G243" s="182">
        <v>66.402600000000007</v>
      </c>
      <c r="H243" s="182">
        <v>32.875900000000001</v>
      </c>
      <c r="I243" s="182">
        <v>16.283999999999999</v>
      </c>
      <c r="J243" s="182">
        <v>2.8833000000000002</v>
      </c>
      <c r="K243" s="182">
        <v>6.7572000000000001</v>
      </c>
      <c r="L243" s="182">
        <v>12.056900000000001</v>
      </c>
      <c r="M243" s="182">
        <v>9.8177000000000003</v>
      </c>
      <c r="N243" s="182">
        <v>12.936299999999999</v>
      </c>
      <c r="O243" s="182">
        <v>7.0796999999999999</v>
      </c>
      <c r="P243" s="182">
        <v>7.8460000000000001</v>
      </c>
      <c r="Q243" s="182">
        <v>8.7537000000000003</v>
      </c>
      <c r="R243" s="182">
        <v>7.0449999999999999</v>
      </c>
      <c r="S243" s="120"/>
      <c r="T243" s="123"/>
      <c r="U243" s="124"/>
      <c r="V243" s="124"/>
      <c r="W243" s="124"/>
      <c r="X243" s="124"/>
      <c r="Y243" s="124"/>
      <c r="Z243" s="124"/>
      <c r="AA243" s="124"/>
      <c r="AB243" s="124"/>
      <c r="AC243" s="124"/>
      <c r="AD243" s="124"/>
      <c r="AE243" s="124"/>
      <c r="AF243" s="124"/>
      <c r="AG243" s="124"/>
      <c r="AH243" s="124"/>
    </row>
    <row r="244" spans="1:34" x14ac:dyDescent="0.3">
      <c r="A244" s="178" t="s">
        <v>1784</v>
      </c>
      <c r="B244" s="178" t="s">
        <v>1656</v>
      </c>
      <c r="C244" s="178">
        <v>113142</v>
      </c>
      <c r="D244" s="181">
        <v>44315</v>
      </c>
      <c r="E244" s="182">
        <v>21.171500000000002</v>
      </c>
      <c r="F244" s="182">
        <v>18.974</v>
      </c>
      <c r="G244" s="182">
        <v>64.473200000000006</v>
      </c>
      <c r="H244" s="182">
        <v>30.943899999999999</v>
      </c>
      <c r="I244" s="182">
        <v>14.3634</v>
      </c>
      <c r="J244" s="182">
        <v>0.97440000000000004</v>
      </c>
      <c r="K244" s="182">
        <v>5.0483000000000002</v>
      </c>
      <c r="L244" s="182">
        <v>10.1145</v>
      </c>
      <c r="M244" s="182">
        <v>7.8353000000000002</v>
      </c>
      <c r="N244" s="182">
        <v>10.8972</v>
      </c>
      <c r="O244" s="182">
        <v>5.3558000000000003</v>
      </c>
      <c r="P244" s="182">
        <v>6.0913000000000004</v>
      </c>
      <c r="Q244" s="182">
        <v>7.2203999999999997</v>
      </c>
      <c r="R244" s="182">
        <v>5.4786000000000001</v>
      </c>
      <c r="S244" s="120"/>
      <c r="T244" s="123"/>
      <c r="U244" s="124"/>
      <c r="V244" s="124"/>
      <c r="W244" s="124"/>
      <c r="X244" s="124"/>
      <c r="Y244" s="124"/>
      <c r="Z244" s="124"/>
      <c r="AA244" s="124"/>
      <c r="AB244" s="124"/>
      <c r="AC244" s="124"/>
      <c r="AD244" s="124"/>
      <c r="AE244" s="124"/>
      <c r="AF244" s="124"/>
      <c r="AG244" s="124"/>
      <c r="AH244" s="124"/>
    </row>
    <row r="245" spans="1:34" x14ac:dyDescent="0.3">
      <c r="A245" s="178" t="s">
        <v>1784</v>
      </c>
      <c r="B245" s="178" t="s">
        <v>1657</v>
      </c>
      <c r="C245" s="178">
        <v>100948</v>
      </c>
      <c r="D245" s="181">
        <v>44315</v>
      </c>
      <c r="E245" s="182">
        <v>64.810100000000006</v>
      </c>
      <c r="F245" s="182">
        <v>40.029899999999998</v>
      </c>
      <c r="G245" s="182">
        <v>62.798299999999998</v>
      </c>
      <c r="H245" s="182">
        <v>53.687600000000003</v>
      </c>
      <c r="I245" s="182">
        <v>31.273399999999999</v>
      </c>
      <c r="J245" s="182">
        <v>13.732900000000001</v>
      </c>
      <c r="K245" s="182">
        <v>12.4651</v>
      </c>
      <c r="L245" s="182">
        <v>16.259799999999998</v>
      </c>
      <c r="M245" s="182">
        <v>13.608700000000001</v>
      </c>
      <c r="N245" s="182">
        <v>16.0305</v>
      </c>
      <c r="O245" s="182">
        <v>7.0971000000000002</v>
      </c>
      <c r="P245" s="182">
        <v>7.2077999999999998</v>
      </c>
      <c r="Q245" s="182">
        <v>9.4977999999999998</v>
      </c>
      <c r="R245" s="182">
        <v>8.0329999999999995</v>
      </c>
      <c r="S245" s="120"/>
      <c r="T245" s="123"/>
      <c r="U245" s="124"/>
      <c r="V245" s="124"/>
      <c r="W245" s="124"/>
      <c r="X245" s="124"/>
      <c r="Y245" s="124"/>
      <c r="Z245" s="124"/>
      <c r="AA245" s="124"/>
      <c r="AB245" s="124"/>
      <c r="AC245" s="124"/>
      <c r="AD245" s="124"/>
      <c r="AE245" s="124"/>
      <c r="AF245" s="124"/>
      <c r="AG245" s="124"/>
      <c r="AH245" s="124"/>
    </row>
    <row r="246" spans="1:34" x14ac:dyDescent="0.3">
      <c r="A246" s="178" t="s">
        <v>1784</v>
      </c>
      <c r="B246" s="178" t="s">
        <v>1633</v>
      </c>
      <c r="C246" s="178">
        <v>118574</v>
      </c>
      <c r="D246" s="181">
        <v>44315</v>
      </c>
      <c r="E246" s="182">
        <v>68.992999999999995</v>
      </c>
      <c r="F246" s="182">
        <v>40.728499999999997</v>
      </c>
      <c r="G246" s="182">
        <v>63.461300000000001</v>
      </c>
      <c r="H246" s="182">
        <v>54.364199999999997</v>
      </c>
      <c r="I246" s="182">
        <v>31.955500000000001</v>
      </c>
      <c r="J246" s="182">
        <v>14.416</v>
      </c>
      <c r="K246" s="182">
        <v>13.182499999999999</v>
      </c>
      <c r="L246" s="182">
        <v>17.052900000000001</v>
      </c>
      <c r="M246" s="182">
        <v>14.4541</v>
      </c>
      <c r="N246" s="182">
        <v>16.9541</v>
      </c>
      <c r="O246" s="182">
        <v>7.9061000000000003</v>
      </c>
      <c r="P246" s="182">
        <v>8.0152999999999999</v>
      </c>
      <c r="Q246" s="182">
        <v>9.4754000000000005</v>
      </c>
      <c r="R246" s="182">
        <v>8.8824000000000005</v>
      </c>
      <c r="S246" s="120"/>
      <c r="T246" s="123"/>
      <c r="U246" s="124"/>
      <c r="V246" s="124"/>
      <c r="W246" s="124"/>
      <c r="X246" s="124"/>
      <c r="Y246" s="124"/>
      <c r="Z246" s="124"/>
      <c r="AA246" s="124"/>
      <c r="AB246" s="124"/>
      <c r="AC246" s="124"/>
      <c r="AD246" s="124"/>
      <c r="AE246" s="124"/>
      <c r="AF246" s="124"/>
      <c r="AG246" s="124"/>
      <c r="AH246" s="124"/>
    </row>
    <row r="247" spans="1:34" x14ac:dyDescent="0.3">
      <c r="A247" s="178" t="s">
        <v>1784</v>
      </c>
      <c r="B247" s="178" t="s">
        <v>1658</v>
      </c>
      <c r="C247" s="178">
        <v>148297</v>
      </c>
      <c r="D247" s="181"/>
      <c r="E247" s="182"/>
      <c r="F247" s="182"/>
      <c r="G247" s="182"/>
      <c r="H247" s="182"/>
      <c r="I247" s="182"/>
      <c r="J247" s="182"/>
      <c r="K247" s="182"/>
      <c r="L247" s="182"/>
      <c r="M247" s="182"/>
      <c r="N247" s="182"/>
      <c r="O247" s="182"/>
      <c r="P247" s="182"/>
      <c r="Q247" s="182"/>
      <c r="R247" s="182"/>
      <c r="S247" s="120"/>
      <c r="T247" s="123"/>
      <c r="U247" s="124"/>
      <c r="V247" s="124"/>
      <c r="W247" s="124"/>
      <c r="X247" s="124"/>
      <c r="Y247" s="124"/>
      <c r="Z247" s="124"/>
      <c r="AA247" s="124"/>
      <c r="AB247" s="124"/>
      <c r="AC247" s="124"/>
      <c r="AD247" s="124"/>
      <c r="AE247" s="124"/>
      <c r="AF247" s="124"/>
      <c r="AG247" s="124"/>
      <c r="AH247" s="124"/>
    </row>
    <row r="248" spans="1:34" x14ac:dyDescent="0.3">
      <c r="A248" s="178" t="s">
        <v>1784</v>
      </c>
      <c r="B248" s="178" t="s">
        <v>1634</v>
      </c>
      <c r="C248" s="178">
        <v>148302</v>
      </c>
      <c r="D248" s="181"/>
      <c r="E248" s="182"/>
      <c r="F248" s="182"/>
      <c r="G248" s="182"/>
      <c r="H248" s="182"/>
      <c r="I248" s="182"/>
      <c r="J248" s="182"/>
      <c r="K248" s="182"/>
      <c r="L248" s="182"/>
      <c r="M248" s="182"/>
      <c r="N248" s="182"/>
      <c r="O248" s="182"/>
      <c r="P248" s="182"/>
      <c r="Q248" s="182"/>
      <c r="R248" s="182"/>
      <c r="S248" s="120"/>
      <c r="T248" s="123"/>
      <c r="U248" s="124"/>
      <c r="V248" s="124"/>
      <c r="W248" s="124"/>
      <c r="X248" s="124"/>
      <c r="Y248" s="124"/>
      <c r="Z248" s="124"/>
      <c r="AA248" s="124"/>
      <c r="AB248" s="124"/>
      <c r="AC248" s="124"/>
      <c r="AD248" s="124"/>
      <c r="AE248" s="124"/>
      <c r="AF248" s="124"/>
      <c r="AG248" s="124"/>
      <c r="AH248" s="124"/>
    </row>
    <row r="249" spans="1:34" x14ac:dyDescent="0.3">
      <c r="A249" s="178" t="s">
        <v>1784</v>
      </c>
      <c r="B249" s="178" t="s">
        <v>1659</v>
      </c>
      <c r="C249" s="178">
        <v>102147</v>
      </c>
      <c r="D249" s="181">
        <v>44315</v>
      </c>
      <c r="E249" s="182">
        <v>54.265999999999998</v>
      </c>
      <c r="F249" s="182">
        <v>-35.613700000000001</v>
      </c>
      <c r="G249" s="182">
        <v>45.322899999999997</v>
      </c>
      <c r="H249" s="182">
        <v>43.2883</v>
      </c>
      <c r="I249" s="182">
        <v>15.377700000000001</v>
      </c>
      <c r="J249" s="182">
        <v>12.239100000000001</v>
      </c>
      <c r="K249" s="182">
        <v>14.0441</v>
      </c>
      <c r="L249" s="182">
        <v>22.612300000000001</v>
      </c>
      <c r="M249" s="182">
        <v>18.131900000000002</v>
      </c>
      <c r="N249" s="182">
        <v>21.313600000000001</v>
      </c>
      <c r="O249" s="182">
        <v>7.8474000000000004</v>
      </c>
      <c r="P249" s="182">
        <v>8.5225000000000009</v>
      </c>
      <c r="Q249" s="182">
        <v>10.237</v>
      </c>
      <c r="R249" s="182">
        <v>9.1137999999999995</v>
      </c>
      <c r="S249" s="120" t="s">
        <v>2024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78" t="s">
        <v>1784</v>
      </c>
      <c r="B250" s="178" t="s">
        <v>1635</v>
      </c>
      <c r="C250" s="178">
        <v>119118</v>
      </c>
      <c r="D250" s="181">
        <v>44315</v>
      </c>
      <c r="E250" s="182">
        <v>56.527999999999999</v>
      </c>
      <c r="F250" s="182">
        <v>-35.2211</v>
      </c>
      <c r="G250" s="182">
        <v>45.735999999999997</v>
      </c>
      <c r="H250" s="182">
        <v>43.539299999999997</v>
      </c>
      <c r="I250" s="182">
        <v>15.6874</v>
      </c>
      <c r="J250" s="182">
        <v>12.552</v>
      </c>
      <c r="K250" s="182">
        <v>14.4376</v>
      </c>
      <c r="L250" s="182">
        <v>23.0581</v>
      </c>
      <c r="M250" s="182">
        <v>18.590699999999998</v>
      </c>
      <c r="N250" s="182">
        <v>21.815200000000001</v>
      </c>
      <c r="O250" s="182">
        <v>8.3386999999999993</v>
      </c>
      <c r="P250" s="182">
        <v>9.0892999999999997</v>
      </c>
      <c r="Q250" s="182">
        <v>9.5351999999999997</v>
      </c>
      <c r="R250" s="182">
        <v>9.5619999999999994</v>
      </c>
      <c r="S250" s="120" t="s">
        <v>2024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78" t="s">
        <v>1784</v>
      </c>
      <c r="B251" s="178" t="s">
        <v>1660</v>
      </c>
      <c r="C251" s="178">
        <v>102262</v>
      </c>
      <c r="D251" s="181">
        <v>44315</v>
      </c>
      <c r="E251" s="182">
        <v>43.162399999999998</v>
      </c>
      <c r="F251" s="182">
        <v>25.386900000000001</v>
      </c>
      <c r="G251" s="182">
        <v>91.705500000000001</v>
      </c>
      <c r="H251" s="182">
        <v>53.566499999999998</v>
      </c>
      <c r="I251" s="182">
        <v>25.9697</v>
      </c>
      <c r="J251" s="182">
        <v>12.8058</v>
      </c>
      <c r="K251" s="182">
        <v>6.7904999999999998</v>
      </c>
      <c r="L251" s="182">
        <v>12.6195</v>
      </c>
      <c r="M251" s="182">
        <v>11.465999999999999</v>
      </c>
      <c r="N251" s="182">
        <v>14.700900000000001</v>
      </c>
      <c r="O251" s="182">
        <v>7.2027000000000001</v>
      </c>
      <c r="P251" s="182">
        <v>7.4969000000000001</v>
      </c>
      <c r="Q251" s="182">
        <v>8.8800000000000008</v>
      </c>
      <c r="R251" s="182">
        <v>8.9131</v>
      </c>
      <c r="S251" s="120"/>
      <c r="T251" s="123"/>
      <c r="U251" s="124"/>
      <c r="V251" s="124"/>
      <c r="W251" s="124"/>
      <c r="X251" s="124"/>
      <c r="Y251" s="124"/>
      <c r="Z251" s="124"/>
      <c r="AA251" s="124"/>
      <c r="AB251" s="124"/>
      <c r="AC251" s="124"/>
      <c r="AD251" s="124"/>
      <c r="AE251" s="124"/>
      <c r="AF251" s="124"/>
      <c r="AG251" s="124"/>
      <c r="AH251" s="124"/>
    </row>
    <row r="252" spans="1:34" x14ac:dyDescent="0.3">
      <c r="A252" s="178" t="s">
        <v>1784</v>
      </c>
      <c r="B252" s="178" t="s">
        <v>1636</v>
      </c>
      <c r="C252" s="178">
        <v>120073</v>
      </c>
      <c r="D252" s="181">
        <v>44315</v>
      </c>
      <c r="E252" s="182">
        <v>46.188699999999997</v>
      </c>
      <c r="F252" s="182">
        <v>26.966999999999999</v>
      </c>
      <c r="G252" s="182">
        <v>93.299400000000006</v>
      </c>
      <c r="H252" s="182">
        <v>55.160200000000003</v>
      </c>
      <c r="I252" s="182">
        <v>27.562799999999999</v>
      </c>
      <c r="J252" s="182">
        <v>14.4344</v>
      </c>
      <c r="K252" s="182">
        <v>8.4397000000000002</v>
      </c>
      <c r="L252" s="182">
        <v>14.357100000000001</v>
      </c>
      <c r="M252" s="182">
        <v>13.303100000000001</v>
      </c>
      <c r="N252" s="182">
        <v>16.681699999999999</v>
      </c>
      <c r="O252" s="182">
        <v>8.6143000000000001</v>
      </c>
      <c r="P252" s="182">
        <v>8.5745000000000005</v>
      </c>
      <c r="Q252" s="182">
        <v>8.9109999999999996</v>
      </c>
      <c r="R252" s="182">
        <v>10.78</v>
      </c>
      <c r="S252" s="120"/>
      <c r="T252" s="123"/>
      <c r="U252" s="124"/>
      <c r="V252" s="124"/>
      <c r="W252" s="124"/>
      <c r="X252" s="124"/>
      <c r="Y252" s="124"/>
      <c r="Z252" s="124"/>
      <c r="AA252" s="124"/>
      <c r="AB252" s="124"/>
      <c r="AC252" s="124"/>
      <c r="AD252" s="124"/>
      <c r="AE252" s="124"/>
      <c r="AF252" s="124"/>
      <c r="AG252" s="124"/>
      <c r="AH252" s="124"/>
    </row>
    <row r="253" spans="1:34" x14ac:dyDescent="0.3">
      <c r="A253" s="178" t="s">
        <v>1784</v>
      </c>
      <c r="B253" s="178" t="s">
        <v>1874</v>
      </c>
      <c r="C253" s="178"/>
      <c r="D253" s="181"/>
      <c r="E253" s="182"/>
      <c r="F253" s="182"/>
      <c r="G253" s="182"/>
      <c r="H253" s="182"/>
      <c r="I253" s="182"/>
      <c r="J253" s="182"/>
      <c r="K253" s="182"/>
      <c r="L253" s="182"/>
      <c r="M253" s="182"/>
      <c r="N253" s="182"/>
      <c r="O253" s="182"/>
      <c r="P253" s="182"/>
      <c r="Q253" s="182"/>
      <c r="R253" s="182"/>
      <c r="S253" s="120"/>
      <c r="T253" s="123"/>
      <c r="U253" s="124"/>
      <c r="V253" s="124"/>
      <c r="W253" s="124"/>
      <c r="X253" s="124"/>
      <c r="Y253" s="124"/>
      <c r="Z253" s="124"/>
      <c r="AA253" s="124"/>
      <c r="AB253" s="124"/>
      <c r="AC253" s="124"/>
      <c r="AD253" s="124"/>
      <c r="AE253" s="124"/>
      <c r="AF253" s="124"/>
      <c r="AG253" s="124"/>
      <c r="AH253" s="124"/>
    </row>
    <row r="254" spans="1:34" x14ac:dyDescent="0.3">
      <c r="A254" s="178" t="s">
        <v>1784</v>
      </c>
      <c r="B254" s="178" t="s">
        <v>1875</v>
      </c>
      <c r="C254" s="178"/>
      <c r="D254" s="181"/>
      <c r="E254" s="182"/>
      <c r="F254" s="182"/>
      <c r="G254" s="182"/>
      <c r="H254" s="182"/>
      <c r="I254" s="182"/>
      <c r="J254" s="182"/>
      <c r="K254" s="182"/>
      <c r="L254" s="182"/>
      <c r="M254" s="182"/>
      <c r="N254" s="182"/>
      <c r="O254" s="182"/>
      <c r="P254" s="182"/>
      <c r="Q254" s="182"/>
      <c r="R254" s="182"/>
      <c r="S254" s="120"/>
      <c r="T254" s="123"/>
      <c r="U254" s="124"/>
      <c r="V254" s="124"/>
      <c r="W254" s="124"/>
      <c r="X254" s="124"/>
      <c r="Y254" s="124"/>
      <c r="Z254" s="124"/>
      <c r="AA254" s="124"/>
      <c r="AB254" s="124"/>
      <c r="AC254" s="124"/>
      <c r="AD254" s="124"/>
      <c r="AE254" s="124"/>
      <c r="AF254" s="124"/>
      <c r="AG254" s="124"/>
      <c r="AH254" s="124"/>
    </row>
    <row r="255" spans="1:34" x14ac:dyDescent="0.3">
      <c r="A255" s="178" t="s">
        <v>1784</v>
      </c>
      <c r="B255" s="178" t="s">
        <v>1661</v>
      </c>
      <c r="C255" s="178">
        <v>102330</v>
      </c>
      <c r="D255" s="181">
        <v>44315</v>
      </c>
      <c r="E255" s="182">
        <v>51.4831</v>
      </c>
      <c r="F255" s="182">
        <v>6.3818999999999999</v>
      </c>
      <c r="G255" s="182">
        <v>71.527799999999999</v>
      </c>
      <c r="H255" s="182">
        <v>43.680999999999997</v>
      </c>
      <c r="I255" s="182">
        <v>20.029199999999999</v>
      </c>
      <c r="J255" s="182">
        <v>11.4817</v>
      </c>
      <c r="K255" s="182">
        <v>9.7438000000000002</v>
      </c>
      <c r="L255" s="182">
        <v>13.6251</v>
      </c>
      <c r="M255" s="182">
        <v>13.6859</v>
      </c>
      <c r="N255" s="182">
        <v>17.196400000000001</v>
      </c>
      <c r="O255" s="182">
        <v>8.9201999999999995</v>
      </c>
      <c r="P255" s="182">
        <v>10.0006</v>
      </c>
      <c r="Q255" s="182">
        <v>10.061299999999999</v>
      </c>
      <c r="R255" s="182">
        <v>9.8909000000000002</v>
      </c>
      <c r="S255" s="120" t="s">
        <v>2024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78" t="s">
        <v>1784</v>
      </c>
      <c r="B256" s="178" t="s">
        <v>1637</v>
      </c>
      <c r="C256" s="178">
        <v>120616</v>
      </c>
      <c r="D256" s="181">
        <v>44315</v>
      </c>
      <c r="E256" s="182">
        <v>54.803100000000001</v>
      </c>
      <c r="F256" s="182">
        <v>7.3277000000000001</v>
      </c>
      <c r="G256" s="182">
        <v>72.470399999999998</v>
      </c>
      <c r="H256" s="182">
        <v>44.611699999999999</v>
      </c>
      <c r="I256" s="182">
        <v>20.971</v>
      </c>
      <c r="J256" s="182">
        <v>12.3963</v>
      </c>
      <c r="K256" s="182">
        <v>10.676399999999999</v>
      </c>
      <c r="L256" s="182">
        <v>14.585599999999999</v>
      </c>
      <c r="M256" s="182">
        <v>14.637600000000001</v>
      </c>
      <c r="N256" s="182">
        <v>18.156199999999998</v>
      </c>
      <c r="O256" s="182">
        <v>9.6877999999999993</v>
      </c>
      <c r="P256" s="182">
        <v>10.8331</v>
      </c>
      <c r="Q256" s="182">
        <v>10.9818</v>
      </c>
      <c r="R256" s="182">
        <v>10.6823</v>
      </c>
      <c r="S256" s="120" t="s">
        <v>2024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78" t="s">
        <v>1784</v>
      </c>
      <c r="B257" s="178" t="s">
        <v>1638</v>
      </c>
      <c r="C257" s="178">
        <v>118491</v>
      </c>
      <c r="D257" s="181">
        <v>44315</v>
      </c>
      <c r="E257" s="182">
        <v>26.651399999999999</v>
      </c>
      <c r="F257" s="182">
        <v>14.3858</v>
      </c>
      <c r="G257" s="182">
        <v>74.129900000000006</v>
      </c>
      <c r="H257" s="182">
        <v>44.415399999999998</v>
      </c>
      <c r="I257" s="182">
        <v>20.765799999999999</v>
      </c>
      <c r="J257" s="182">
        <v>9.4640000000000004</v>
      </c>
      <c r="K257" s="182">
        <v>7.3560999999999996</v>
      </c>
      <c r="L257" s="182">
        <v>10.977399999999999</v>
      </c>
      <c r="M257" s="182">
        <v>10.535299999999999</v>
      </c>
      <c r="N257" s="182">
        <v>13.7981</v>
      </c>
      <c r="O257" s="182">
        <v>7.6744000000000003</v>
      </c>
      <c r="P257" s="182">
        <v>8.3818999999999999</v>
      </c>
      <c r="Q257" s="182">
        <v>9.0911000000000008</v>
      </c>
      <c r="R257" s="182">
        <v>8.3468</v>
      </c>
      <c r="S257" s="120"/>
      <c r="T257" s="123"/>
      <c r="U257" s="124"/>
      <c r="V257" s="124"/>
      <c r="W257" s="124"/>
      <c r="X257" s="124"/>
      <c r="Y257" s="124"/>
      <c r="Z257" s="124"/>
      <c r="AA257" s="124"/>
      <c r="AB257" s="124"/>
      <c r="AC257" s="124"/>
      <c r="AD257" s="124"/>
      <c r="AE257" s="124"/>
      <c r="AF257" s="124"/>
      <c r="AG257" s="124"/>
      <c r="AH257" s="124"/>
    </row>
    <row r="258" spans="1:34" x14ac:dyDescent="0.3">
      <c r="A258" s="178" t="s">
        <v>1784</v>
      </c>
      <c r="B258" s="178" t="s">
        <v>1662</v>
      </c>
      <c r="C258" s="178">
        <v>112353</v>
      </c>
      <c r="D258" s="181">
        <v>44315</v>
      </c>
      <c r="E258" s="182">
        <v>24.772200000000002</v>
      </c>
      <c r="F258" s="182">
        <v>13.560600000000001</v>
      </c>
      <c r="G258" s="182">
        <v>73.225300000000004</v>
      </c>
      <c r="H258" s="182">
        <v>43.510399999999997</v>
      </c>
      <c r="I258" s="182">
        <v>19.862500000000001</v>
      </c>
      <c r="J258" s="182">
        <v>8.5351999999999997</v>
      </c>
      <c r="K258" s="182">
        <v>6.4093</v>
      </c>
      <c r="L258" s="182">
        <v>9.9986999999999995</v>
      </c>
      <c r="M258" s="182">
        <v>9.5361999999999991</v>
      </c>
      <c r="N258" s="182">
        <v>12.743399999999999</v>
      </c>
      <c r="O258" s="182">
        <v>6.7397</v>
      </c>
      <c r="P258" s="182">
        <v>7.4398</v>
      </c>
      <c r="Q258" s="182">
        <v>8.4514999999999993</v>
      </c>
      <c r="R258" s="182">
        <v>7.3643000000000001</v>
      </c>
      <c r="S258" s="120"/>
      <c r="T258" s="123"/>
      <c r="U258" s="124"/>
      <c r="V258" s="124"/>
      <c r="W258" s="124"/>
      <c r="X258" s="124"/>
      <c r="Y258" s="124"/>
      <c r="Z258" s="124"/>
      <c r="AA258" s="124"/>
      <c r="AB258" s="124"/>
      <c r="AC258" s="124"/>
      <c r="AD258" s="124"/>
      <c r="AE258" s="124"/>
      <c r="AF258" s="124"/>
      <c r="AG258" s="124"/>
      <c r="AH258" s="124"/>
    </row>
    <row r="259" spans="1:34" x14ac:dyDescent="0.3">
      <c r="A259" s="178" t="s">
        <v>1784</v>
      </c>
      <c r="B259" s="178" t="s">
        <v>1639</v>
      </c>
      <c r="C259" s="178">
        <v>135689</v>
      </c>
      <c r="D259" s="181">
        <v>44315</v>
      </c>
      <c r="E259" s="182">
        <v>16.691700000000001</v>
      </c>
      <c r="F259" s="182">
        <v>-50.225299999999997</v>
      </c>
      <c r="G259" s="182">
        <v>49.694800000000001</v>
      </c>
      <c r="H259" s="182">
        <v>9.6707000000000001</v>
      </c>
      <c r="I259" s="182">
        <v>22.8307</v>
      </c>
      <c r="J259" s="182">
        <v>-0.66849999999999998</v>
      </c>
      <c r="K259" s="182">
        <v>12.373900000000001</v>
      </c>
      <c r="L259" s="182">
        <v>19.575800000000001</v>
      </c>
      <c r="M259" s="182">
        <v>15.665800000000001</v>
      </c>
      <c r="N259" s="182">
        <v>14.1297</v>
      </c>
      <c r="O259" s="182">
        <v>7.9055999999999997</v>
      </c>
      <c r="P259" s="182">
        <v>10.135899999999999</v>
      </c>
      <c r="Q259" s="182">
        <v>9.9309999999999992</v>
      </c>
      <c r="R259" s="182">
        <v>8.5358000000000001</v>
      </c>
      <c r="S259" s="120" t="s">
        <v>2022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78" t="s">
        <v>1784</v>
      </c>
      <c r="B260" s="178" t="s">
        <v>1663</v>
      </c>
      <c r="C260" s="178">
        <v>135692</v>
      </c>
      <c r="D260" s="181">
        <v>44315</v>
      </c>
      <c r="E260" s="182">
        <v>15.3827</v>
      </c>
      <c r="F260" s="182">
        <v>-51.890300000000003</v>
      </c>
      <c r="G260" s="182">
        <v>47.880899999999997</v>
      </c>
      <c r="H260" s="182">
        <v>7.91</v>
      </c>
      <c r="I260" s="182">
        <v>21.066400000000002</v>
      </c>
      <c r="J260" s="182">
        <v>-2.4022999999999999</v>
      </c>
      <c r="K260" s="182">
        <v>10.1309</v>
      </c>
      <c r="L260" s="182">
        <v>17.369499999999999</v>
      </c>
      <c r="M260" s="182">
        <v>13.525499999999999</v>
      </c>
      <c r="N260" s="182">
        <v>11.998799999999999</v>
      </c>
      <c r="O260" s="182">
        <v>6.2243000000000004</v>
      </c>
      <c r="P260" s="182">
        <v>8.4776000000000007</v>
      </c>
      <c r="Q260" s="182">
        <v>8.2843</v>
      </c>
      <c r="R260" s="182">
        <v>6.6961000000000004</v>
      </c>
      <c r="S260" s="120" t="s">
        <v>2022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78" t="s">
        <v>1784</v>
      </c>
      <c r="B261" s="178" t="s">
        <v>1664</v>
      </c>
      <c r="C261" s="178">
        <v>114859</v>
      </c>
      <c r="D261" s="181">
        <v>44315</v>
      </c>
      <c r="E261" s="182">
        <v>39.093499999999999</v>
      </c>
      <c r="F261" s="182">
        <v>23.262899999999998</v>
      </c>
      <c r="G261" s="182">
        <v>61.400700000000001</v>
      </c>
      <c r="H261" s="182">
        <v>47.770200000000003</v>
      </c>
      <c r="I261" s="182">
        <v>24.061699999999998</v>
      </c>
      <c r="J261" s="182">
        <v>18.437999999999999</v>
      </c>
      <c r="K261" s="182">
        <v>12.1904</v>
      </c>
      <c r="L261" s="182">
        <v>20.4999</v>
      </c>
      <c r="M261" s="182">
        <v>18.6312</v>
      </c>
      <c r="N261" s="182">
        <v>21.587700000000002</v>
      </c>
      <c r="O261" s="182">
        <v>9.6820000000000004</v>
      </c>
      <c r="P261" s="182">
        <v>9.5726999999999993</v>
      </c>
      <c r="Q261" s="182">
        <v>8.1412999999999993</v>
      </c>
      <c r="R261" s="182">
        <v>12.481999999999999</v>
      </c>
      <c r="S261" s="120"/>
      <c r="T261" s="123"/>
      <c r="U261" s="124"/>
      <c r="V261" s="124"/>
      <c r="W261" s="124"/>
      <c r="X261" s="124"/>
      <c r="Y261" s="124"/>
      <c r="Z261" s="124"/>
      <c r="AA261" s="124"/>
      <c r="AB261" s="124"/>
      <c r="AC261" s="124"/>
      <c r="AD261" s="124"/>
      <c r="AE261" s="124"/>
      <c r="AF261" s="124"/>
      <c r="AG261" s="124"/>
      <c r="AH261" s="124"/>
    </row>
    <row r="262" spans="1:34" x14ac:dyDescent="0.3">
      <c r="A262" s="178" t="s">
        <v>1784</v>
      </c>
      <c r="B262" s="178" t="s">
        <v>1640</v>
      </c>
      <c r="C262" s="178">
        <v>120154</v>
      </c>
      <c r="D262" s="181">
        <v>44315</v>
      </c>
      <c r="E262" s="182">
        <v>42.717500000000001</v>
      </c>
      <c r="F262" s="182">
        <v>24.368099999999998</v>
      </c>
      <c r="G262" s="182">
        <v>62.552500000000002</v>
      </c>
      <c r="H262" s="182">
        <v>48.926600000000001</v>
      </c>
      <c r="I262" s="182">
        <v>25.209700000000002</v>
      </c>
      <c r="J262" s="182">
        <v>19.62</v>
      </c>
      <c r="K262" s="182">
        <v>13.364699999999999</v>
      </c>
      <c r="L262" s="182">
        <v>21.786200000000001</v>
      </c>
      <c r="M262" s="182">
        <v>19.971699999999998</v>
      </c>
      <c r="N262" s="182">
        <v>23.008800000000001</v>
      </c>
      <c r="O262" s="182">
        <v>10.958299999999999</v>
      </c>
      <c r="P262" s="182">
        <v>10.927</v>
      </c>
      <c r="Q262" s="182">
        <v>10.782</v>
      </c>
      <c r="R262" s="182">
        <v>13.775399999999999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78" t="s">
        <v>1784</v>
      </c>
      <c r="B263" s="178" t="s">
        <v>1641</v>
      </c>
      <c r="C263" s="178">
        <v>119852</v>
      </c>
      <c r="D263" s="181">
        <v>44315</v>
      </c>
      <c r="E263" s="182">
        <v>42.877400000000002</v>
      </c>
      <c r="F263" s="182">
        <v>28.4544</v>
      </c>
      <c r="G263" s="182">
        <v>64.210300000000004</v>
      </c>
      <c r="H263" s="182">
        <v>42.1843</v>
      </c>
      <c r="I263" s="182">
        <v>19.918600000000001</v>
      </c>
      <c r="J263" s="182">
        <v>13.392200000000001</v>
      </c>
      <c r="K263" s="182">
        <v>11.1081</v>
      </c>
      <c r="L263" s="182">
        <v>12.443</v>
      </c>
      <c r="M263" s="182">
        <v>11.4648</v>
      </c>
      <c r="N263" s="182">
        <v>13.6153</v>
      </c>
      <c r="O263" s="182">
        <v>7.7398999999999996</v>
      </c>
      <c r="P263" s="182">
        <v>8.1037999999999997</v>
      </c>
      <c r="Q263" s="182">
        <v>8.0953999999999997</v>
      </c>
      <c r="R263" s="182">
        <v>8.8140000000000001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78" t="s">
        <v>1784</v>
      </c>
      <c r="B264" s="178" t="s">
        <v>1665</v>
      </c>
      <c r="C264" s="178">
        <v>112487</v>
      </c>
      <c r="D264" s="181">
        <v>44315</v>
      </c>
      <c r="E264" s="182">
        <v>40.563800000000001</v>
      </c>
      <c r="F264" s="182">
        <v>27.825500000000002</v>
      </c>
      <c r="G264" s="182">
        <v>63.587699999999998</v>
      </c>
      <c r="H264" s="182">
        <v>41.579099999999997</v>
      </c>
      <c r="I264" s="182">
        <v>19.301500000000001</v>
      </c>
      <c r="J264" s="182">
        <v>12.779500000000001</v>
      </c>
      <c r="K264" s="182">
        <v>10.504099999999999</v>
      </c>
      <c r="L264" s="182">
        <v>11.837300000000001</v>
      </c>
      <c r="M264" s="182">
        <v>10.864699999999999</v>
      </c>
      <c r="N264" s="182">
        <v>12.992699999999999</v>
      </c>
      <c r="O264" s="182">
        <v>7.0852000000000004</v>
      </c>
      <c r="P264" s="182">
        <v>7.3994999999999997</v>
      </c>
      <c r="Q264" s="182">
        <v>5.9508999999999999</v>
      </c>
      <c r="R264" s="182">
        <v>8.2173999999999996</v>
      </c>
      <c r="S264" s="120"/>
      <c r="T264" s="123"/>
      <c r="U264" s="124"/>
      <c r="V264" s="124"/>
      <c r="W264" s="124"/>
      <c r="X264" s="124"/>
      <c r="Y264" s="124"/>
      <c r="Z264" s="124"/>
      <c r="AA264" s="124"/>
      <c r="AB264" s="124"/>
      <c r="AC264" s="124"/>
      <c r="AD264" s="124"/>
      <c r="AE264" s="124"/>
      <c r="AF264" s="124"/>
      <c r="AG264" s="124"/>
      <c r="AH264" s="124"/>
    </row>
    <row r="265" spans="1:34" x14ac:dyDescent="0.3">
      <c r="A265" s="178" t="s">
        <v>1784</v>
      </c>
      <c r="B265" s="178" t="s">
        <v>1666</v>
      </c>
      <c r="C265" s="178">
        <v>101869</v>
      </c>
      <c r="D265" s="181">
        <v>44315</v>
      </c>
      <c r="E265" s="182">
        <v>63.4968</v>
      </c>
      <c r="F265" s="182">
        <v>-17.581399999999999</v>
      </c>
      <c r="G265" s="182">
        <v>42.648200000000003</v>
      </c>
      <c r="H265" s="182">
        <v>23.683399999999999</v>
      </c>
      <c r="I265" s="182">
        <v>8.6966000000000001</v>
      </c>
      <c r="J265" s="182">
        <v>6.5111999999999997</v>
      </c>
      <c r="K265" s="182">
        <v>4.5011999999999999</v>
      </c>
      <c r="L265" s="182">
        <v>8.8923000000000005</v>
      </c>
      <c r="M265" s="182">
        <v>6.8167999999999997</v>
      </c>
      <c r="N265" s="182">
        <v>10.5717</v>
      </c>
      <c r="O265" s="182">
        <v>6.9843000000000002</v>
      </c>
      <c r="P265" s="182">
        <v>7.1062000000000003</v>
      </c>
      <c r="Q265" s="182">
        <v>8.3331999999999997</v>
      </c>
      <c r="R265" s="182">
        <v>8.1425000000000001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78" t="s">
        <v>1784</v>
      </c>
      <c r="B266" s="178" t="s">
        <v>1642</v>
      </c>
      <c r="C266" s="178">
        <v>120276</v>
      </c>
      <c r="D266" s="181">
        <v>44315</v>
      </c>
      <c r="E266" s="182">
        <v>67.697900000000004</v>
      </c>
      <c r="F266" s="182">
        <v>-16.814</v>
      </c>
      <c r="G266" s="182">
        <v>43.431100000000001</v>
      </c>
      <c r="H266" s="182">
        <v>24.461099999999998</v>
      </c>
      <c r="I266" s="182">
        <v>9.4850999999999992</v>
      </c>
      <c r="J266" s="182">
        <v>7.2977999999999996</v>
      </c>
      <c r="K266" s="182">
        <v>5.2877000000000001</v>
      </c>
      <c r="L266" s="182">
        <v>9.7277000000000005</v>
      </c>
      <c r="M266" s="182">
        <v>7.7119</v>
      </c>
      <c r="N266" s="182">
        <v>11.5777</v>
      </c>
      <c r="O266" s="182">
        <v>7.9459999999999997</v>
      </c>
      <c r="P266" s="182">
        <v>8.0488</v>
      </c>
      <c r="Q266" s="182">
        <v>8.1344999999999992</v>
      </c>
      <c r="R266" s="182">
        <v>9.1035000000000004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78" t="s">
        <v>1784</v>
      </c>
      <c r="B267" s="178" t="s">
        <v>1667</v>
      </c>
      <c r="C267" s="178">
        <v>102172</v>
      </c>
      <c r="D267" s="181">
        <v>44315</v>
      </c>
      <c r="E267" s="182">
        <v>41.2652</v>
      </c>
      <c r="F267" s="182">
        <v>3.0076000000000001</v>
      </c>
      <c r="G267" s="182">
        <v>47.922800000000002</v>
      </c>
      <c r="H267" s="182">
        <v>29.813600000000001</v>
      </c>
      <c r="I267" s="182">
        <v>14.919600000000001</v>
      </c>
      <c r="J267" s="182">
        <v>12.8767</v>
      </c>
      <c r="K267" s="182">
        <v>11.3124</v>
      </c>
      <c r="L267" s="182">
        <v>13.312099999999999</v>
      </c>
      <c r="M267" s="182">
        <v>12.0304</v>
      </c>
      <c r="N267" s="182">
        <v>12.6769</v>
      </c>
      <c r="O267" s="182">
        <v>0.37369999999999998</v>
      </c>
      <c r="P267" s="182">
        <v>3.4579</v>
      </c>
      <c r="Q267" s="182">
        <v>8.5347000000000008</v>
      </c>
      <c r="R267" s="182">
        <v>-2.3411</v>
      </c>
      <c r="S267" s="120"/>
      <c r="T267" s="123"/>
      <c r="U267" s="124"/>
      <c r="V267" s="124"/>
      <c r="W267" s="124"/>
      <c r="X267" s="124"/>
      <c r="Y267" s="124"/>
      <c r="Z267" s="124"/>
      <c r="AA267" s="124"/>
      <c r="AB267" s="124"/>
      <c r="AC267" s="124"/>
      <c r="AD267" s="124"/>
      <c r="AE267" s="124"/>
      <c r="AF267" s="124"/>
      <c r="AG267" s="124"/>
      <c r="AH267" s="124"/>
    </row>
    <row r="268" spans="1:34" x14ac:dyDescent="0.3">
      <c r="A268" s="178" t="s">
        <v>1784</v>
      </c>
      <c r="B268" s="178" t="s">
        <v>1643</v>
      </c>
      <c r="C268" s="178">
        <v>118726</v>
      </c>
      <c r="D268" s="181">
        <v>44315</v>
      </c>
      <c r="E268" s="182">
        <v>44.181399999999996</v>
      </c>
      <c r="F268" s="182">
        <v>3.6354000000000002</v>
      </c>
      <c r="G268" s="182">
        <v>48.549700000000001</v>
      </c>
      <c r="H268" s="182">
        <v>30.460799999999999</v>
      </c>
      <c r="I268" s="182">
        <v>15.5528</v>
      </c>
      <c r="J268" s="182">
        <v>13.5101</v>
      </c>
      <c r="K268" s="182">
        <v>11.9551</v>
      </c>
      <c r="L268" s="182">
        <v>13.9794</v>
      </c>
      <c r="M268" s="182">
        <v>12.713699999999999</v>
      </c>
      <c r="N268" s="182">
        <v>13.367900000000001</v>
      </c>
      <c r="O268" s="182">
        <v>1.1318999999999999</v>
      </c>
      <c r="P268" s="182">
        <v>4.2881999999999998</v>
      </c>
      <c r="Q268" s="182">
        <v>6.8647999999999998</v>
      </c>
      <c r="R268" s="182">
        <v>-1.6816</v>
      </c>
      <c r="S268" s="120"/>
      <c r="T268" s="123"/>
      <c r="U268" s="124"/>
      <c r="V268" s="124"/>
      <c r="W268" s="124"/>
      <c r="X268" s="124"/>
      <c r="Y268" s="124"/>
      <c r="Z268" s="124"/>
      <c r="AA268" s="124"/>
      <c r="AB268" s="124"/>
      <c r="AC268" s="124"/>
      <c r="AD268" s="124"/>
      <c r="AE268" s="124"/>
      <c r="AF268" s="124"/>
      <c r="AG268" s="124"/>
      <c r="AH268" s="124"/>
    </row>
    <row r="269" spans="1:34" x14ac:dyDescent="0.3">
      <c r="A269" s="178" t="s">
        <v>1784</v>
      </c>
      <c r="B269" s="178" t="s">
        <v>1668</v>
      </c>
      <c r="C269" s="178">
        <v>148293</v>
      </c>
      <c r="D269" s="181"/>
      <c r="E269" s="182"/>
      <c r="F269" s="182"/>
      <c r="G269" s="182"/>
      <c r="H269" s="182"/>
      <c r="I269" s="182"/>
      <c r="J269" s="182"/>
      <c r="K269" s="182"/>
      <c r="L269" s="182"/>
      <c r="M269" s="182"/>
      <c r="N269" s="182"/>
      <c r="O269" s="182"/>
      <c r="P269" s="182"/>
      <c r="Q269" s="182"/>
      <c r="R269" s="182"/>
      <c r="S269" s="120"/>
      <c r="T269" s="123"/>
      <c r="U269" s="124"/>
      <c r="V269" s="124"/>
      <c r="W269" s="124"/>
      <c r="X269" s="124"/>
      <c r="Y269" s="124"/>
      <c r="Z269" s="124"/>
      <c r="AA269" s="124"/>
      <c r="AB269" s="124"/>
      <c r="AC269" s="124"/>
      <c r="AD269" s="124"/>
      <c r="AE269" s="124"/>
      <c r="AF269" s="124"/>
      <c r="AG269" s="124"/>
      <c r="AH269" s="124"/>
    </row>
    <row r="270" spans="1:34" x14ac:dyDescent="0.3">
      <c r="A270" s="178" t="s">
        <v>1784</v>
      </c>
      <c r="B270" s="178" t="s">
        <v>1644</v>
      </c>
      <c r="C270" s="178">
        <v>148296</v>
      </c>
      <c r="D270" s="181"/>
      <c r="E270" s="182"/>
      <c r="F270" s="182"/>
      <c r="G270" s="182"/>
      <c r="H270" s="182"/>
      <c r="I270" s="182"/>
      <c r="J270" s="182"/>
      <c r="K270" s="182"/>
      <c r="L270" s="182"/>
      <c r="M270" s="182"/>
      <c r="N270" s="182"/>
      <c r="O270" s="182"/>
      <c r="P270" s="182"/>
      <c r="Q270" s="182"/>
      <c r="R270" s="182"/>
      <c r="S270" s="120"/>
      <c r="T270" s="123"/>
      <c r="U270" s="124"/>
      <c r="V270" s="124"/>
      <c r="W270" s="124"/>
      <c r="X270" s="124"/>
      <c r="Y270" s="124"/>
      <c r="Z270" s="124"/>
      <c r="AA270" s="124"/>
      <c r="AB270" s="124"/>
      <c r="AC270" s="124"/>
      <c r="AD270" s="124"/>
      <c r="AE270" s="124"/>
      <c r="AF270" s="124"/>
      <c r="AG270" s="124"/>
      <c r="AH270" s="124"/>
    </row>
    <row r="271" spans="1:34" x14ac:dyDescent="0.3">
      <c r="A271" s="178" t="s">
        <v>1784</v>
      </c>
      <c r="B271" s="178" t="s">
        <v>1645</v>
      </c>
      <c r="C271" s="178">
        <v>119839</v>
      </c>
      <c r="D271" s="181">
        <v>44315</v>
      </c>
      <c r="E271" s="182">
        <v>51.816600000000001</v>
      </c>
      <c r="F271" s="182">
        <v>7.9615</v>
      </c>
      <c r="G271" s="182">
        <v>90.551299999999998</v>
      </c>
      <c r="H271" s="182">
        <v>49.645899999999997</v>
      </c>
      <c r="I271" s="182">
        <v>31.866800000000001</v>
      </c>
      <c r="J271" s="182">
        <v>15.7645</v>
      </c>
      <c r="K271" s="182">
        <v>13.5486</v>
      </c>
      <c r="L271" s="182">
        <v>21.845199999999998</v>
      </c>
      <c r="M271" s="182">
        <v>20.015799999999999</v>
      </c>
      <c r="N271" s="182">
        <v>23.7668</v>
      </c>
      <c r="O271" s="182">
        <v>8.9158000000000008</v>
      </c>
      <c r="P271" s="182">
        <v>9.3422000000000001</v>
      </c>
      <c r="Q271" s="182">
        <v>9.7832000000000008</v>
      </c>
      <c r="R271" s="182">
        <v>11.431699999999999</v>
      </c>
      <c r="S271" s="120" t="s">
        <v>2024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78" t="s">
        <v>1784</v>
      </c>
      <c r="B272" s="178" t="s">
        <v>1669</v>
      </c>
      <c r="C272" s="178">
        <v>100968</v>
      </c>
      <c r="D272" s="181">
        <v>44315</v>
      </c>
      <c r="E272" s="182">
        <v>48.4786</v>
      </c>
      <c r="F272" s="182">
        <v>7.38</v>
      </c>
      <c r="G272" s="182">
        <v>89.980800000000002</v>
      </c>
      <c r="H272" s="182">
        <v>49.085000000000001</v>
      </c>
      <c r="I272" s="182">
        <v>31.305299999999999</v>
      </c>
      <c r="J272" s="182">
        <v>15.1995</v>
      </c>
      <c r="K272" s="182">
        <v>12.966100000000001</v>
      </c>
      <c r="L272" s="182">
        <v>21.198899999999998</v>
      </c>
      <c r="M272" s="182">
        <v>19.327200000000001</v>
      </c>
      <c r="N272" s="182">
        <v>23.024999999999999</v>
      </c>
      <c r="O272" s="182">
        <v>8.1744000000000003</v>
      </c>
      <c r="P272" s="182">
        <v>8.4720999999999993</v>
      </c>
      <c r="Q272" s="182">
        <v>8.1637000000000004</v>
      </c>
      <c r="R272" s="182">
        <v>10.773099999999999</v>
      </c>
      <c r="S272" s="120" t="s">
        <v>2024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78" t="s">
        <v>1784</v>
      </c>
      <c r="B273" s="178" t="s">
        <v>1670</v>
      </c>
      <c r="C273" s="178">
        <v>112868</v>
      </c>
      <c r="D273" s="181">
        <v>44315</v>
      </c>
      <c r="E273" s="182">
        <v>21.206299999999999</v>
      </c>
      <c r="F273" s="182">
        <v>17.392299999999999</v>
      </c>
      <c r="G273" s="182">
        <v>59.7881</v>
      </c>
      <c r="H273" s="182">
        <v>36.920900000000003</v>
      </c>
      <c r="I273" s="182">
        <v>18.834599999999998</v>
      </c>
      <c r="J273" s="182">
        <v>11.651999999999999</v>
      </c>
      <c r="K273" s="182">
        <v>10.601000000000001</v>
      </c>
      <c r="L273" s="182">
        <v>12.8377</v>
      </c>
      <c r="M273" s="182">
        <v>10.038</v>
      </c>
      <c r="N273" s="182">
        <v>13.5892</v>
      </c>
      <c r="O273" s="182">
        <v>3.5104000000000002</v>
      </c>
      <c r="P273" s="182">
        <v>6.0193000000000003</v>
      </c>
      <c r="Q273" s="182">
        <v>6.9737999999999998</v>
      </c>
      <c r="R273" s="182">
        <v>4.1020000000000003</v>
      </c>
      <c r="S273" s="120"/>
      <c r="T273" s="123"/>
      <c r="U273" s="124"/>
      <c r="V273" s="124"/>
      <c r="W273" s="124"/>
      <c r="X273" s="124"/>
      <c r="Y273" s="124"/>
      <c r="Z273" s="124"/>
      <c r="AA273" s="124"/>
      <c r="AB273" s="124"/>
      <c r="AC273" s="124"/>
      <c r="AD273" s="124"/>
      <c r="AE273" s="124"/>
      <c r="AF273" s="124"/>
      <c r="AG273" s="124"/>
      <c r="AH273" s="124"/>
    </row>
    <row r="274" spans="1:34" x14ac:dyDescent="0.3">
      <c r="A274" s="178" t="s">
        <v>1784</v>
      </c>
      <c r="B274" s="178" t="s">
        <v>1646</v>
      </c>
      <c r="C274" s="178">
        <v>119635</v>
      </c>
      <c r="D274" s="181">
        <v>44315</v>
      </c>
      <c r="E274" s="182">
        <v>22.479800000000001</v>
      </c>
      <c r="F274" s="182">
        <v>18.194299999999998</v>
      </c>
      <c r="G274" s="182">
        <v>60.5929</v>
      </c>
      <c r="H274" s="182">
        <v>37.755200000000002</v>
      </c>
      <c r="I274" s="182">
        <v>19.678000000000001</v>
      </c>
      <c r="J274" s="182">
        <v>12.503</v>
      </c>
      <c r="K274" s="182">
        <v>11.148</v>
      </c>
      <c r="L274" s="182">
        <v>13.4442</v>
      </c>
      <c r="M274" s="182">
        <v>10.745699999999999</v>
      </c>
      <c r="N274" s="182">
        <v>14.387</v>
      </c>
      <c r="O274" s="182">
        <v>4.5034000000000001</v>
      </c>
      <c r="P274" s="182">
        <v>7.0396000000000001</v>
      </c>
      <c r="Q274" s="182">
        <v>7.8602999999999996</v>
      </c>
      <c r="R274" s="182">
        <v>4.9095000000000004</v>
      </c>
      <c r="S274" s="120"/>
      <c r="T274" s="123"/>
      <c r="U274" s="124"/>
      <c r="V274" s="124"/>
      <c r="W274" s="124"/>
      <c r="X274" s="124"/>
      <c r="Y274" s="124"/>
      <c r="Z274" s="124"/>
      <c r="AA274" s="124"/>
      <c r="AB274" s="124"/>
      <c r="AC274" s="124"/>
      <c r="AD274" s="124"/>
      <c r="AE274" s="124"/>
      <c r="AF274" s="124"/>
      <c r="AG274" s="124"/>
      <c r="AH274" s="124"/>
    </row>
    <row r="275" spans="1:34" x14ac:dyDescent="0.3">
      <c r="A275" s="178" t="s">
        <v>1784</v>
      </c>
      <c r="B275" s="178" t="s">
        <v>1647</v>
      </c>
      <c r="C275" s="178">
        <v>148106</v>
      </c>
      <c r="D275" s="181">
        <v>44315</v>
      </c>
      <c r="E275" s="182">
        <v>0.95640000000000003</v>
      </c>
      <c r="F275" s="182">
        <v>11.4528</v>
      </c>
      <c r="G275" s="182">
        <v>11.46</v>
      </c>
      <c r="H275" s="182">
        <v>10.9268</v>
      </c>
      <c r="I275" s="182">
        <v>11.2247</v>
      </c>
      <c r="J275" s="182">
        <v>11.2287</v>
      </c>
      <c r="K275" s="182">
        <v>11.467700000000001</v>
      </c>
      <c r="L275" s="182">
        <v>-40.791400000000003</v>
      </c>
      <c r="M275" s="182">
        <v>-24.801500000000001</v>
      </c>
      <c r="N275" s="182">
        <v>-16.841999999999999</v>
      </c>
      <c r="O275" s="182"/>
      <c r="P275" s="182"/>
      <c r="Q275" s="182">
        <v>-13.036799999999999</v>
      </c>
      <c r="R275" s="182"/>
      <c r="S275" s="120"/>
      <c r="T275" s="123"/>
      <c r="U275" s="124"/>
      <c r="V275" s="124"/>
      <c r="W275" s="124"/>
      <c r="X275" s="124"/>
      <c r="Y275" s="124"/>
      <c r="Z275" s="124"/>
      <c r="AA275" s="124"/>
      <c r="AB275" s="124"/>
      <c r="AC275" s="124"/>
      <c r="AD275" s="124"/>
      <c r="AE275" s="124"/>
      <c r="AF275" s="124"/>
      <c r="AG275" s="124"/>
      <c r="AH275" s="124"/>
    </row>
    <row r="276" spans="1:34" x14ac:dyDescent="0.3">
      <c r="A276" s="178" t="s">
        <v>1784</v>
      </c>
      <c r="B276" s="178" t="s">
        <v>1671</v>
      </c>
      <c r="C276" s="178">
        <v>148105</v>
      </c>
      <c r="D276" s="181">
        <v>44315</v>
      </c>
      <c r="E276" s="182">
        <v>0.91100000000000003</v>
      </c>
      <c r="F276" s="182">
        <v>12.0237</v>
      </c>
      <c r="G276" s="182">
        <v>10.6936</v>
      </c>
      <c r="H276" s="182">
        <v>11.4726</v>
      </c>
      <c r="I276" s="182">
        <v>11.209199999999999</v>
      </c>
      <c r="J276" s="182">
        <v>11.312799999999999</v>
      </c>
      <c r="K276" s="182">
        <v>11.490500000000001</v>
      </c>
      <c r="L276" s="182">
        <v>-41.166600000000003</v>
      </c>
      <c r="M276" s="182">
        <v>-25.061</v>
      </c>
      <c r="N276" s="182">
        <v>-17.038499999999999</v>
      </c>
      <c r="O276" s="182"/>
      <c r="P276" s="182"/>
      <c r="Q276" s="182">
        <v>-13.2094</v>
      </c>
      <c r="R276" s="182"/>
      <c r="S276" s="120"/>
      <c r="T276" s="123"/>
      <c r="U276" s="124"/>
      <c r="V276" s="124"/>
      <c r="W276" s="124"/>
      <c r="X276" s="124"/>
      <c r="Y276" s="124"/>
      <c r="Z276" s="124"/>
      <c r="AA276" s="124"/>
      <c r="AB276" s="124"/>
      <c r="AC276" s="124"/>
      <c r="AD276" s="124"/>
      <c r="AE276" s="124"/>
      <c r="AF276" s="124"/>
      <c r="AG276" s="124"/>
      <c r="AH276" s="124"/>
    </row>
    <row r="277" spans="1:34" x14ac:dyDescent="0.3">
      <c r="A277" s="178" t="s">
        <v>1784</v>
      </c>
      <c r="B277" s="178" t="s">
        <v>1648</v>
      </c>
      <c r="C277" s="178">
        <v>120779</v>
      </c>
      <c r="D277" s="181">
        <v>44315</v>
      </c>
      <c r="E277" s="182">
        <v>49.232900000000001</v>
      </c>
      <c r="F277" s="182">
        <v>-24.8932</v>
      </c>
      <c r="G277" s="182">
        <v>78.570800000000006</v>
      </c>
      <c r="H277" s="182">
        <v>41.764099999999999</v>
      </c>
      <c r="I277" s="182">
        <v>22.157900000000001</v>
      </c>
      <c r="J277" s="182">
        <v>12.9831</v>
      </c>
      <c r="K277" s="182">
        <v>10.151</v>
      </c>
      <c r="L277" s="182">
        <v>19.1052</v>
      </c>
      <c r="M277" s="182">
        <v>18.987400000000001</v>
      </c>
      <c r="N277" s="182">
        <v>22.6557</v>
      </c>
      <c r="O277" s="182">
        <v>6.2541000000000002</v>
      </c>
      <c r="P277" s="182">
        <v>8.1234000000000002</v>
      </c>
      <c r="Q277" s="182">
        <v>9.4925999999999995</v>
      </c>
      <c r="R277" s="182">
        <v>6.7538</v>
      </c>
      <c r="S277" s="120"/>
      <c r="T277" s="123"/>
      <c r="U277" s="124"/>
      <c r="V277" s="124"/>
      <c r="W277" s="124"/>
      <c r="X277" s="124"/>
      <c r="Y277" s="124"/>
      <c r="Z277" s="124"/>
      <c r="AA277" s="124"/>
      <c r="AB277" s="124"/>
      <c r="AC277" s="124"/>
      <c r="AD277" s="124"/>
      <c r="AE277" s="124"/>
      <c r="AF277" s="124"/>
      <c r="AG277" s="124"/>
      <c r="AH277" s="124"/>
    </row>
    <row r="278" spans="1:34" x14ac:dyDescent="0.3">
      <c r="A278" s="178" t="s">
        <v>1784</v>
      </c>
      <c r="B278" s="178" t="s">
        <v>1672</v>
      </c>
      <c r="C278" s="178">
        <v>102535</v>
      </c>
      <c r="D278" s="181">
        <v>44315</v>
      </c>
      <c r="E278" s="182">
        <v>46.645600000000002</v>
      </c>
      <c r="F278" s="182">
        <v>-25.491599999999998</v>
      </c>
      <c r="G278" s="182">
        <v>77.963499999999996</v>
      </c>
      <c r="H278" s="182">
        <v>41.157400000000003</v>
      </c>
      <c r="I278" s="182">
        <v>21.555700000000002</v>
      </c>
      <c r="J278" s="182">
        <v>12.363799999999999</v>
      </c>
      <c r="K278" s="182">
        <v>9.5196000000000005</v>
      </c>
      <c r="L278" s="182">
        <v>18.424700000000001</v>
      </c>
      <c r="M278" s="182">
        <v>18.272400000000001</v>
      </c>
      <c r="N278" s="182">
        <v>21.877600000000001</v>
      </c>
      <c r="O278" s="182">
        <v>5.5553999999999997</v>
      </c>
      <c r="P278" s="182">
        <v>7.3968999999999996</v>
      </c>
      <c r="Q278" s="182">
        <v>9.2646999999999995</v>
      </c>
      <c r="R278" s="182">
        <v>6.0574000000000003</v>
      </c>
      <c r="S278" s="120"/>
      <c r="T278" s="123"/>
      <c r="U278" s="124"/>
      <c r="V278" s="124"/>
      <c r="W278" s="124"/>
      <c r="X278" s="124"/>
      <c r="Y278" s="124"/>
      <c r="Z278" s="124"/>
      <c r="AA278" s="124"/>
      <c r="AB278" s="124"/>
      <c r="AC278" s="124"/>
      <c r="AD278" s="124"/>
      <c r="AE278" s="124"/>
      <c r="AF278" s="124"/>
      <c r="AG278" s="124"/>
      <c r="AH278" s="124"/>
    </row>
    <row r="279" spans="1:34" x14ac:dyDescent="0.3">
      <c r="A279" s="183" t="s">
        <v>27</v>
      </c>
      <c r="B279" s="178"/>
      <c r="C279" s="178"/>
      <c r="D279" s="178"/>
      <c r="E279" s="178"/>
      <c r="F279" s="184">
        <v>6.8681244444444447</v>
      </c>
      <c r="G279" s="184">
        <v>68.743353333333332</v>
      </c>
      <c r="H279" s="184">
        <v>41.339355555555557</v>
      </c>
      <c r="I279" s="184">
        <v>21.219448888888891</v>
      </c>
      <c r="J279" s="184">
        <v>11.78101333333333</v>
      </c>
      <c r="K279" s="184">
        <v>10.683100000000003</v>
      </c>
      <c r="L279" s="184">
        <v>13.322164444444448</v>
      </c>
      <c r="M279" s="184">
        <v>12.445131111111106</v>
      </c>
      <c r="N279" s="184">
        <v>15.663106666666671</v>
      </c>
      <c r="O279" s="184">
        <v>6.9794953488372071</v>
      </c>
      <c r="P279" s="184">
        <v>8.0446348837209296</v>
      </c>
      <c r="Q279" s="184">
        <v>7.8096066666666637</v>
      </c>
      <c r="R279" s="184">
        <v>8.1992906976744155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3" t="s">
        <v>408</v>
      </c>
      <c r="B280" s="178"/>
      <c r="C280" s="178"/>
      <c r="D280" s="178"/>
      <c r="E280" s="178"/>
      <c r="F280" s="184">
        <v>12.0237</v>
      </c>
      <c r="G280" s="184">
        <v>66.402600000000007</v>
      </c>
      <c r="H280" s="184">
        <v>43.2883</v>
      </c>
      <c r="I280" s="184">
        <v>20.029199999999999</v>
      </c>
      <c r="J280" s="184">
        <v>12.8058</v>
      </c>
      <c r="K280" s="184">
        <v>11.148</v>
      </c>
      <c r="L280" s="184">
        <v>14.389099999999999</v>
      </c>
      <c r="M280" s="184">
        <v>13.525499999999999</v>
      </c>
      <c r="N280" s="184">
        <v>15.2387</v>
      </c>
      <c r="O280" s="184">
        <v>7.2535999999999996</v>
      </c>
      <c r="P280" s="184">
        <v>8.1234000000000002</v>
      </c>
      <c r="Q280" s="184">
        <v>8.7537000000000003</v>
      </c>
      <c r="R280" s="184">
        <v>8.8140000000000001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6"/>
      <c r="B281" s="126"/>
      <c r="C281" s="126"/>
      <c r="D281" s="128"/>
      <c r="E281" s="129"/>
      <c r="F281" s="129"/>
      <c r="G281" s="129"/>
      <c r="H281" s="129"/>
      <c r="I281" s="129"/>
      <c r="J281" s="129"/>
      <c r="K281" s="129"/>
      <c r="L281" s="129"/>
      <c r="M281" s="129"/>
      <c r="N281" s="129"/>
      <c r="O281" s="129"/>
      <c r="P281" s="129"/>
      <c r="Q281" s="129"/>
      <c r="R281" s="129"/>
      <c r="S281" s="119"/>
      <c r="T281" s="119"/>
      <c r="U281" s="119"/>
      <c r="V281" s="119"/>
      <c r="W281" s="119"/>
      <c r="X281" s="119"/>
      <c r="Y281" s="119"/>
      <c r="Z281" s="119"/>
      <c r="AA281" s="119"/>
      <c r="AB281" s="119"/>
      <c r="AC281" s="119"/>
      <c r="AD281" s="119"/>
      <c r="AE281" s="119"/>
      <c r="AF281" s="119"/>
      <c r="AG281" s="119"/>
      <c r="AH281" s="119"/>
    </row>
    <row r="282" spans="1:34" x14ac:dyDescent="0.3">
      <c r="A282" s="180" t="s">
        <v>605</v>
      </c>
      <c r="B282" s="180"/>
      <c r="C282" s="180"/>
      <c r="D282" s="180"/>
      <c r="E282" s="180"/>
      <c r="F282" s="180"/>
      <c r="G282" s="180"/>
      <c r="H282" s="180"/>
      <c r="I282" s="180"/>
      <c r="J282" s="180"/>
      <c r="K282" s="180"/>
      <c r="L282" s="180"/>
      <c r="M282" s="180"/>
      <c r="N282" s="180"/>
      <c r="O282" s="180"/>
      <c r="P282" s="180"/>
      <c r="Q282" s="180"/>
      <c r="R282" s="180"/>
      <c r="S282" s="122"/>
      <c r="T282" s="122"/>
      <c r="U282" s="122"/>
      <c r="V282" s="122"/>
      <c r="W282" s="122"/>
      <c r="X282" s="122"/>
      <c r="Y282" s="122"/>
      <c r="Z282" s="122"/>
      <c r="AA282" s="122"/>
      <c r="AB282" s="122"/>
      <c r="AC282" s="122"/>
      <c r="AD282" s="122"/>
      <c r="AE282" s="122"/>
      <c r="AF282" s="122"/>
      <c r="AG282" s="122"/>
      <c r="AH282" s="122"/>
    </row>
    <row r="283" spans="1:34" x14ac:dyDescent="0.3">
      <c r="A283" s="178" t="s">
        <v>606</v>
      </c>
      <c r="B283" s="178" t="s">
        <v>607</v>
      </c>
      <c r="C283" s="178">
        <v>105460</v>
      </c>
      <c r="D283" s="181">
        <v>44315</v>
      </c>
      <c r="E283" s="182">
        <v>63.78</v>
      </c>
      <c r="F283" s="182">
        <v>0.28299999999999997</v>
      </c>
      <c r="G283" s="182">
        <v>2.6061999999999999</v>
      </c>
      <c r="H283" s="182">
        <v>3.6568000000000001</v>
      </c>
      <c r="I283" s="182">
        <v>3.2372999999999998</v>
      </c>
      <c r="J283" s="182">
        <v>2.1951999999999998</v>
      </c>
      <c r="K283" s="182">
        <v>8.2301000000000002</v>
      </c>
      <c r="L283" s="182">
        <v>27.918199999999999</v>
      </c>
      <c r="M283" s="182">
        <v>31.749600000000001</v>
      </c>
      <c r="N283" s="182">
        <v>55.523000000000003</v>
      </c>
      <c r="O283" s="182">
        <v>9.7804000000000002</v>
      </c>
      <c r="P283" s="182">
        <v>15.9117</v>
      </c>
      <c r="Q283" s="182">
        <v>14.085699999999999</v>
      </c>
      <c r="R283" s="182">
        <v>15.277799999999999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78" t="s">
        <v>606</v>
      </c>
      <c r="B284" s="178" t="s">
        <v>608</v>
      </c>
      <c r="C284" s="178">
        <v>120348</v>
      </c>
      <c r="D284" s="181">
        <v>44315</v>
      </c>
      <c r="E284" s="182">
        <v>71.11</v>
      </c>
      <c r="F284" s="182">
        <v>0.28199999999999997</v>
      </c>
      <c r="G284" s="182">
        <v>2.6118000000000001</v>
      </c>
      <c r="H284" s="182">
        <v>3.6890999999999998</v>
      </c>
      <c r="I284" s="182">
        <v>3.2974999999999999</v>
      </c>
      <c r="J284" s="182">
        <v>2.3165</v>
      </c>
      <c r="K284" s="182">
        <v>8.5815000000000001</v>
      </c>
      <c r="L284" s="182">
        <v>28.752500000000001</v>
      </c>
      <c r="M284" s="182">
        <v>33.065100000000001</v>
      </c>
      <c r="N284" s="182">
        <v>57.5321</v>
      </c>
      <c r="O284" s="182">
        <v>11.085699999999999</v>
      </c>
      <c r="P284" s="182">
        <v>17.533899999999999</v>
      </c>
      <c r="Q284" s="182">
        <v>18.349599999999999</v>
      </c>
      <c r="R284" s="182">
        <v>16.628799999999998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78" t="s">
        <v>606</v>
      </c>
      <c r="B285" s="178" t="s">
        <v>609</v>
      </c>
      <c r="C285" s="178">
        <v>103040</v>
      </c>
      <c r="D285" s="181">
        <v>44315</v>
      </c>
      <c r="E285" s="182">
        <v>70.14</v>
      </c>
      <c r="F285" s="182">
        <v>3.4200000000000001E-2</v>
      </c>
      <c r="G285" s="182">
        <v>2.5348999999999999</v>
      </c>
      <c r="H285" s="182">
        <v>3.2031999999999998</v>
      </c>
      <c r="I285" s="182">
        <v>2.2360000000000002</v>
      </c>
      <c r="J285" s="182">
        <v>2.2524000000000002</v>
      </c>
      <c r="K285" s="182">
        <v>11.206200000000001</v>
      </c>
      <c r="L285" s="182">
        <v>30.843599999999999</v>
      </c>
      <c r="M285" s="182">
        <v>37.067100000000003</v>
      </c>
      <c r="N285" s="182">
        <v>60.532800000000002</v>
      </c>
      <c r="O285" s="182">
        <v>11.788600000000001</v>
      </c>
      <c r="P285" s="182">
        <v>16.032</v>
      </c>
      <c r="Q285" s="182">
        <v>13.149800000000001</v>
      </c>
      <c r="R285" s="182">
        <v>14.811199999999999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78" t="s">
        <v>606</v>
      </c>
      <c r="B286" s="178" t="s">
        <v>610</v>
      </c>
      <c r="C286" s="178">
        <v>119769</v>
      </c>
      <c r="D286" s="181">
        <v>44315</v>
      </c>
      <c r="E286" s="182">
        <v>78.13</v>
      </c>
      <c r="F286" s="182">
        <v>3.8399999999999997E-2</v>
      </c>
      <c r="G286" s="182">
        <v>2.5449000000000002</v>
      </c>
      <c r="H286" s="182">
        <v>3.2290999999999999</v>
      </c>
      <c r="I286" s="182">
        <v>2.2885</v>
      </c>
      <c r="J286" s="182">
        <v>2.3782999999999999</v>
      </c>
      <c r="K286" s="182">
        <v>11.572800000000001</v>
      </c>
      <c r="L286" s="182">
        <v>31.709399999999999</v>
      </c>
      <c r="M286" s="182">
        <v>38.447400000000002</v>
      </c>
      <c r="N286" s="182">
        <v>62.703000000000003</v>
      </c>
      <c r="O286" s="182">
        <v>13.292899999999999</v>
      </c>
      <c r="P286" s="182">
        <v>17.717300000000002</v>
      </c>
      <c r="Q286" s="182">
        <v>15.553800000000001</v>
      </c>
      <c r="R286" s="182">
        <v>16.403099999999998</v>
      </c>
      <c r="S286" s="120"/>
      <c r="T286" s="123"/>
      <c r="U286" s="124"/>
      <c r="V286" s="124"/>
      <c r="W286" s="124"/>
      <c r="X286" s="124"/>
      <c r="Y286" s="124"/>
      <c r="Z286" s="124"/>
      <c r="AA286" s="124"/>
      <c r="AB286" s="124"/>
      <c r="AC286" s="124"/>
      <c r="AD286" s="124"/>
      <c r="AE286" s="124"/>
      <c r="AF286" s="124"/>
      <c r="AG286" s="124"/>
      <c r="AH286" s="124"/>
    </row>
    <row r="287" spans="1:34" x14ac:dyDescent="0.3">
      <c r="A287" s="178" t="s">
        <v>606</v>
      </c>
      <c r="B287" s="178" t="s">
        <v>1876</v>
      </c>
      <c r="C287" s="178">
        <v>119835</v>
      </c>
      <c r="D287" s="181">
        <v>44315</v>
      </c>
      <c r="E287" s="182">
        <v>163.4674</v>
      </c>
      <c r="F287" s="182">
        <v>-5.7299999999999997E-2</v>
      </c>
      <c r="G287" s="182">
        <v>2.0150999999999999</v>
      </c>
      <c r="H287" s="182">
        <v>3.4832000000000001</v>
      </c>
      <c r="I287" s="182">
        <v>2.7262</v>
      </c>
      <c r="J287" s="182">
        <v>3.1526000000000001</v>
      </c>
      <c r="K287" s="182">
        <v>12.0002</v>
      </c>
      <c r="L287" s="182">
        <v>45.726900000000001</v>
      </c>
      <c r="M287" s="182">
        <v>58.863700000000001</v>
      </c>
      <c r="N287" s="182">
        <v>87.759100000000004</v>
      </c>
      <c r="O287" s="182">
        <v>10.1158</v>
      </c>
      <c r="P287" s="182">
        <v>13.6088</v>
      </c>
      <c r="Q287" s="182">
        <v>12.994999999999999</v>
      </c>
      <c r="R287" s="182">
        <v>18.300599999999999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78" t="s">
        <v>606</v>
      </c>
      <c r="B288" s="178" t="s">
        <v>1998</v>
      </c>
      <c r="C288" s="178">
        <v>119724</v>
      </c>
      <c r="D288" s="181">
        <v>44315</v>
      </c>
      <c r="E288" s="182">
        <v>47.851645803102201</v>
      </c>
      <c r="F288" s="182">
        <v>-5.74E-2</v>
      </c>
      <c r="G288" s="182">
        <v>2.0152000000000001</v>
      </c>
      <c r="H288" s="182">
        <v>3.4834000000000001</v>
      </c>
      <c r="I288" s="182">
        <v>2.7263000000000002</v>
      </c>
      <c r="J288" s="182">
        <v>3.1526000000000001</v>
      </c>
      <c r="K288" s="182">
        <v>12.0014</v>
      </c>
      <c r="L288" s="182">
        <v>45.738500000000002</v>
      </c>
      <c r="M288" s="182">
        <v>58.874000000000002</v>
      </c>
      <c r="N288" s="182">
        <v>87.766300000000001</v>
      </c>
      <c r="O288" s="182">
        <v>10.118</v>
      </c>
      <c r="P288" s="182">
        <v>13.6349</v>
      </c>
      <c r="Q288" s="182">
        <v>13.008599999999999</v>
      </c>
      <c r="R288" s="182">
        <v>18.301100000000002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78" t="s">
        <v>606</v>
      </c>
      <c r="B289" s="178" t="s">
        <v>1877</v>
      </c>
      <c r="C289" s="178">
        <v>102414</v>
      </c>
      <c r="D289" s="181">
        <v>44315</v>
      </c>
      <c r="E289" s="182">
        <v>392.782088573794</v>
      </c>
      <c r="F289" s="182">
        <v>-5.8999999999999997E-2</v>
      </c>
      <c r="G289" s="182">
        <v>2.0099</v>
      </c>
      <c r="H289" s="182">
        <v>3.4708999999999999</v>
      </c>
      <c r="I289" s="182">
        <v>2.7019000000000002</v>
      </c>
      <c r="J289" s="182">
        <v>3.0935000000000001</v>
      </c>
      <c r="K289" s="182">
        <v>11.8225</v>
      </c>
      <c r="L289" s="182">
        <v>45.274099999999997</v>
      </c>
      <c r="M289" s="182">
        <v>58.127299999999998</v>
      </c>
      <c r="N289" s="182">
        <v>86.610799999999998</v>
      </c>
      <c r="O289" s="182">
        <v>9.4161999999999999</v>
      </c>
      <c r="P289" s="182">
        <v>12.896100000000001</v>
      </c>
      <c r="Q289" s="182">
        <v>17.819900000000001</v>
      </c>
      <c r="R289" s="182">
        <v>17.61</v>
      </c>
      <c r="S289" s="120"/>
      <c r="T289" s="123"/>
      <c r="U289" s="124"/>
      <c r="V289" s="124"/>
      <c r="W289" s="124"/>
      <c r="X289" s="124"/>
      <c r="Y289" s="124"/>
      <c r="Z289" s="124"/>
      <c r="AA289" s="124"/>
      <c r="AB289" s="124"/>
      <c r="AC289" s="124"/>
      <c r="AD289" s="124"/>
      <c r="AE289" s="124"/>
      <c r="AF289" s="124"/>
      <c r="AG289" s="124"/>
      <c r="AH289" s="124"/>
    </row>
    <row r="290" spans="1:34" x14ac:dyDescent="0.3">
      <c r="A290" s="178" t="s">
        <v>606</v>
      </c>
      <c r="B290" s="178" t="s">
        <v>1999</v>
      </c>
      <c r="C290" s="178">
        <v>100915</v>
      </c>
      <c r="D290" s="181">
        <v>44315</v>
      </c>
      <c r="E290" s="182">
        <v>395.56514509220602</v>
      </c>
      <c r="F290" s="182">
        <v>-5.8999999999999997E-2</v>
      </c>
      <c r="G290" s="182">
        <v>2.0097999999999998</v>
      </c>
      <c r="H290" s="182">
        <v>3.4706000000000001</v>
      </c>
      <c r="I290" s="182">
        <v>2.7019000000000002</v>
      </c>
      <c r="J290" s="182">
        <v>3.0933000000000002</v>
      </c>
      <c r="K290" s="182">
        <v>11.823499999999999</v>
      </c>
      <c r="L290" s="182">
        <v>45.276400000000002</v>
      </c>
      <c r="M290" s="182">
        <v>58.129199999999997</v>
      </c>
      <c r="N290" s="182">
        <v>86.611999999999995</v>
      </c>
      <c r="O290" s="182">
        <v>9.4174000000000007</v>
      </c>
      <c r="P290" s="182">
        <v>12.8969</v>
      </c>
      <c r="Q290" s="182">
        <v>18.346800000000002</v>
      </c>
      <c r="R290" s="182">
        <v>17.610800000000001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3" t="s">
        <v>27</v>
      </c>
      <c r="B291" s="178"/>
      <c r="C291" s="178"/>
      <c r="D291" s="178"/>
      <c r="E291" s="178"/>
      <c r="F291" s="184">
        <v>5.0612499999999991E-2</v>
      </c>
      <c r="G291" s="184">
        <v>2.2934749999999999</v>
      </c>
      <c r="H291" s="184">
        <v>3.4607874999999999</v>
      </c>
      <c r="I291" s="184">
        <v>2.7394500000000006</v>
      </c>
      <c r="J291" s="184">
        <v>2.7042999999999995</v>
      </c>
      <c r="K291" s="184">
        <v>10.904775000000001</v>
      </c>
      <c r="L291" s="184">
        <v>37.654949999999999</v>
      </c>
      <c r="M291" s="184">
        <v>46.790424999999999</v>
      </c>
      <c r="N291" s="184">
        <v>73.129887499999995</v>
      </c>
      <c r="O291" s="184">
        <v>10.626875</v>
      </c>
      <c r="P291" s="184">
        <v>15.02895</v>
      </c>
      <c r="Q291" s="184">
        <v>15.413650000000001</v>
      </c>
      <c r="R291" s="184">
        <v>16.867925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3" t="s">
        <v>408</v>
      </c>
      <c r="B292" s="178"/>
      <c r="C292" s="178"/>
      <c r="D292" s="178"/>
      <c r="E292" s="178"/>
      <c r="F292" s="184">
        <v>-1.1549999999999998E-2</v>
      </c>
      <c r="G292" s="184">
        <v>2.2750500000000002</v>
      </c>
      <c r="H292" s="184">
        <v>3.4770500000000002</v>
      </c>
      <c r="I292" s="184">
        <v>2.7140500000000003</v>
      </c>
      <c r="J292" s="184">
        <v>2.7358000000000002</v>
      </c>
      <c r="K292" s="184">
        <v>11.697649999999999</v>
      </c>
      <c r="L292" s="184">
        <v>38.491749999999996</v>
      </c>
      <c r="M292" s="184">
        <v>48.287350000000004</v>
      </c>
      <c r="N292" s="184">
        <v>74.656900000000007</v>
      </c>
      <c r="O292" s="184">
        <v>10.116900000000001</v>
      </c>
      <c r="P292" s="184">
        <v>14.773299999999999</v>
      </c>
      <c r="Q292" s="184">
        <v>14.819749999999999</v>
      </c>
      <c r="R292" s="184">
        <v>17.119399999999999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6"/>
      <c r="B293" s="126"/>
      <c r="C293" s="126"/>
      <c r="D293" s="128"/>
      <c r="E293" s="129"/>
      <c r="F293" s="129"/>
      <c r="G293" s="129"/>
      <c r="H293" s="129"/>
      <c r="I293" s="129"/>
      <c r="J293" s="129"/>
      <c r="K293" s="129"/>
      <c r="L293" s="129"/>
      <c r="M293" s="129"/>
      <c r="N293" s="129"/>
      <c r="O293" s="129"/>
      <c r="P293" s="129"/>
      <c r="Q293" s="129"/>
      <c r="R293" s="129"/>
      <c r="S293" s="119"/>
      <c r="T293" s="119"/>
      <c r="U293" s="119"/>
      <c r="V293" s="119"/>
      <c r="W293" s="119"/>
      <c r="X293" s="119"/>
      <c r="Y293" s="119"/>
      <c r="Z293" s="119"/>
      <c r="AA293" s="119"/>
      <c r="AB293" s="119"/>
      <c r="AC293" s="119"/>
      <c r="AD293" s="119"/>
      <c r="AE293" s="119"/>
      <c r="AF293" s="119"/>
      <c r="AG293" s="119"/>
      <c r="AH293" s="119"/>
    </row>
    <row r="294" spans="1:34" x14ac:dyDescent="0.3">
      <c r="A294" s="180" t="s">
        <v>611</v>
      </c>
      <c r="B294" s="180"/>
      <c r="C294" s="180"/>
      <c r="D294" s="180"/>
      <c r="E294" s="180"/>
      <c r="F294" s="180"/>
      <c r="G294" s="180"/>
      <c r="H294" s="180"/>
      <c r="I294" s="180"/>
      <c r="J294" s="180"/>
      <c r="K294" s="180"/>
      <c r="L294" s="180"/>
      <c r="M294" s="180"/>
      <c r="N294" s="180"/>
      <c r="O294" s="180"/>
      <c r="P294" s="180"/>
      <c r="Q294" s="180"/>
      <c r="R294" s="180"/>
      <c r="S294" s="122"/>
      <c r="T294" s="122"/>
      <c r="U294" s="122"/>
      <c r="V294" s="122"/>
      <c r="W294" s="122"/>
      <c r="X294" s="122"/>
      <c r="Y294" s="122"/>
      <c r="Z294" s="122"/>
      <c r="AA294" s="122"/>
      <c r="AB294" s="122"/>
      <c r="AC294" s="122"/>
      <c r="AD294" s="122"/>
      <c r="AE294" s="122"/>
      <c r="AF294" s="122"/>
      <c r="AG294" s="122"/>
      <c r="AH294" s="122"/>
    </row>
    <row r="295" spans="1:34" x14ac:dyDescent="0.3">
      <c r="A295" s="178" t="s">
        <v>612</v>
      </c>
      <c r="B295" s="178" t="s">
        <v>613</v>
      </c>
      <c r="C295" s="178">
        <v>103178</v>
      </c>
      <c r="D295" s="181">
        <v>44315</v>
      </c>
      <c r="E295" s="182">
        <v>86.527799999999999</v>
      </c>
      <c r="F295" s="182">
        <v>6.5816999999999997</v>
      </c>
      <c r="G295" s="182">
        <v>10.7943</v>
      </c>
      <c r="H295" s="182">
        <v>13.5396</v>
      </c>
      <c r="I295" s="182">
        <v>10.178599999999999</v>
      </c>
      <c r="J295" s="182">
        <v>9.4558999999999997</v>
      </c>
      <c r="K295" s="182">
        <v>4.5989000000000004</v>
      </c>
      <c r="L295" s="182">
        <v>4.5940000000000003</v>
      </c>
      <c r="M295" s="182">
        <v>5.6147999999999998</v>
      </c>
      <c r="N295" s="182">
        <v>9.5383999999999993</v>
      </c>
      <c r="O295" s="182">
        <v>9.2680000000000007</v>
      </c>
      <c r="P295" s="182">
        <v>8.5653000000000006</v>
      </c>
      <c r="Q295" s="182">
        <v>9.3375000000000004</v>
      </c>
      <c r="R295" s="182">
        <v>9.7154000000000007</v>
      </c>
      <c r="S295" s="120" t="s">
        <v>2024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78" t="s">
        <v>612</v>
      </c>
      <c r="B296" s="178" t="s">
        <v>614</v>
      </c>
      <c r="C296" s="178">
        <v>119533</v>
      </c>
      <c r="D296" s="181">
        <v>44315</v>
      </c>
      <c r="E296" s="182">
        <v>87.373099999999994</v>
      </c>
      <c r="F296" s="182">
        <v>6.7270000000000003</v>
      </c>
      <c r="G296" s="182">
        <v>10.9549</v>
      </c>
      <c r="H296" s="182">
        <v>13.696300000000001</v>
      </c>
      <c r="I296" s="182">
        <v>10.3383</v>
      </c>
      <c r="J296" s="182">
        <v>9.6161999999999992</v>
      </c>
      <c r="K296" s="182">
        <v>4.7586000000000004</v>
      </c>
      <c r="L296" s="182">
        <v>4.7515999999999998</v>
      </c>
      <c r="M296" s="182">
        <v>5.774</v>
      </c>
      <c r="N296" s="182">
        <v>9.7103000000000002</v>
      </c>
      <c r="O296" s="182">
        <v>9.4141999999999992</v>
      </c>
      <c r="P296" s="182">
        <v>8.702</v>
      </c>
      <c r="Q296" s="182">
        <v>9.0324000000000009</v>
      </c>
      <c r="R296" s="182">
        <v>9.8718000000000004</v>
      </c>
      <c r="S296" s="120" t="s">
        <v>2024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78" t="s">
        <v>612</v>
      </c>
      <c r="B297" s="178" t="s">
        <v>615</v>
      </c>
      <c r="C297" s="178">
        <v>141588</v>
      </c>
      <c r="D297" s="181">
        <v>44315</v>
      </c>
      <c r="E297" s="182">
        <v>13.664999999999999</v>
      </c>
      <c r="F297" s="182">
        <v>17.637499999999999</v>
      </c>
      <c r="G297" s="182">
        <v>13.37</v>
      </c>
      <c r="H297" s="182">
        <v>16.114100000000001</v>
      </c>
      <c r="I297" s="182">
        <v>11.4016</v>
      </c>
      <c r="J297" s="182">
        <v>9.5107999999999997</v>
      </c>
      <c r="K297" s="182">
        <v>5.2519999999999998</v>
      </c>
      <c r="L297" s="182">
        <v>4.8798000000000004</v>
      </c>
      <c r="M297" s="182">
        <v>6.2831000000000001</v>
      </c>
      <c r="N297" s="182">
        <v>11.123799999999999</v>
      </c>
      <c r="O297" s="182">
        <v>8.8742000000000001</v>
      </c>
      <c r="P297" s="182"/>
      <c r="Q297" s="182">
        <v>8.5707000000000004</v>
      </c>
      <c r="R297" s="182">
        <v>8.5145999999999997</v>
      </c>
      <c r="S297" s="120" t="s">
        <v>2021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78" t="s">
        <v>612</v>
      </c>
      <c r="B298" s="178" t="s">
        <v>616</v>
      </c>
      <c r="C298" s="178">
        <v>141593</v>
      </c>
      <c r="D298" s="181">
        <v>44315</v>
      </c>
      <c r="E298" s="182">
        <v>13.2639</v>
      </c>
      <c r="F298" s="182">
        <v>16.793900000000001</v>
      </c>
      <c r="G298" s="182">
        <v>12.6716</v>
      </c>
      <c r="H298" s="182">
        <v>15.416399999999999</v>
      </c>
      <c r="I298" s="182">
        <v>10.717000000000001</v>
      </c>
      <c r="J298" s="182">
        <v>8.8129000000000008</v>
      </c>
      <c r="K298" s="182">
        <v>4.5575000000000001</v>
      </c>
      <c r="L298" s="182">
        <v>4.1924000000000001</v>
      </c>
      <c r="M298" s="182">
        <v>5.5891000000000002</v>
      </c>
      <c r="N298" s="182">
        <v>10.3651</v>
      </c>
      <c r="O298" s="182">
        <v>8.0527999999999995</v>
      </c>
      <c r="P298" s="182"/>
      <c r="Q298" s="182">
        <v>7.7222</v>
      </c>
      <c r="R298" s="182">
        <v>7.7295999999999996</v>
      </c>
      <c r="S298" s="120" t="s">
        <v>2021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78" t="s">
        <v>612</v>
      </c>
      <c r="B299" s="178" t="s">
        <v>617</v>
      </c>
      <c r="C299" s="178">
        <v>117951</v>
      </c>
      <c r="D299" s="181">
        <v>44315</v>
      </c>
      <c r="E299" s="182">
        <v>21.767399999999999</v>
      </c>
      <c r="F299" s="182">
        <v>3.0185</v>
      </c>
      <c r="G299" s="182">
        <v>10.517200000000001</v>
      </c>
      <c r="H299" s="182">
        <v>10.1044</v>
      </c>
      <c r="I299" s="182">
        <v>8.4954999999999998</v>
      </c>
      <c r="J299" s="182">
        <v>6.8044000000000002</v>
      </c>
      <c r="K299" s="182">
        <v>0.13420000000000001</v>
      </c>
      <c r="L299" s="182">
        <v>2.3121999999999998</v>
      </c>
      <c r="M299" s="182">
        <v>3.9125999999999999</v>
      </c>
      <c r="N299" s="182">
        <v>7.9904000000000002</v>
      </c>
      <c r="O299" s="182">
        <v>5.0113000000000003</v>
      </c>
      <c r="P299" s="182">
        <v>6.0724</v>
      </c>
      <c r="Q299" s="182">
        <v>6.4311999999999996</v>
      </c>
      <c r="R299" s="182">
        <v>4.1696999999999997</v>
      </c>
      <c r="S299" s="120" t="s">
        <v>2022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78" t="s">
        <v>612</v>
      </c>
      <c r="B300" s="178" t="s">
        <v>618</v>
      </c>
      <c r="C300" s="178">
        <v>119984</v>
      </c>
      <c r="D300" s="181">
        <v>44315</v>
      </c>
      <c r="E300" s="182">
        <v>22.7499</v>
      </c>
      <c r="F300" s="182">
        <v>3.851</v>
      </c>
      <c r="G300" s="182">
        <v>11.2948</v>
      </c>
      <c r="H300" s="182">
        <v>10.886799999999999</v>
      </c>
      <c r="I300" s="182">
        <v>9.2696000000000005</v>
      </c>
      <c r="J300" s="182">
        <v>7.5556999999999999</v>
      </c>
      <c r="K300" s="182">
        <v>0.8861</v>
      </c>
      <c r="L300" s="182">
        <v>2.9182999999999999</v>
      </c>
      <c r="M300" s="182">
        <v>4.5307000000000004</v>
      </c>
      <c r="N300" s="182">
        <v>8.5970999999999993</v>
      </c>
      <c r="O300" s="182">
        <v>5.4694000000000003</v>
      </c>
      <c r="P300" s="182">
        <v>6.6058000000000003</v>
      </c>
      <c r="Q300" s="182">
        <v>7.5373999999999999</v>
      </c>
      <c r="R300" s="182">
        <v>4.6708999999999996</v>
      </c>
      <c r="S300" s="120" t="s">
        <v>2022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78" t="s">
        <v>612</v>
      </c>
      <c r="B301" s="178" t="s">
        <v>619</v>
      </c>
      <c r="C301" s="178">
        <v>126685</v>
      </c>
      <c r="D301" s="181">
        <v>44315</v>
      </c>
      <c r="E301" s="182">
        <v>18.2074</v>
      </c>
      <c r="F301" s="182">
        <v>-2.8062999999999998</v>
      </c>
      <c r="G301" s="182">
        <v>11.7052</v>
      </c>
      <c r="H301" s="182">
        <v>15.0786</v>
      </c>
      <c r="I301" s="182">
        <v>10.957000000000001</v>
      </c>
      <c r="J301" s="182">
        <v>9.3973999999999993</v>
      </c>
      <c r="K301" s="182">
        <v>3.6362999999999999</v>
      </c>
      <c r="L301" s="182">
        <v>3.7225000000000001</v>
      </c>
      <c r="M301" s="182">
        <v>4.7125000000000004</v>
      </c>
      <c r="N301" s="182">
        <v>8.0821000000000005</v>
      </c>
      <c r="O301" s="182">
        <v>8.7063000000000006</v>
      </c>
      <c r="P301" s="182">
        <v>8.0724</v>
      </c>
      <c r="Q301" s="182">
        <v>8.6447000000000003</v>
      </c>
      <c r="R301" s="182">
        <v>9.0724</v>
      </c>
      <c r="S301" s="120" t="s">
        <v>2021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78" t="s">
        <v>612</v>
      </c>
      <c r="B302" s="178" t="s">
        <v>620</v>
      </c>
      <c r="C302" s="178">
        <v>126687</v>
      </c>
      <c r="D302" s="181">
        <v>44315</v>
      </c>
      <c r="E302" s="182">
        <v>17.453600000000002</v>
      </c>
      <c r="F302" s="182">
        <v>-3.5548000000000002</v>
      </c>
      <c r="G302" s="182">
        <v>11.023899999999999</v>
      </c>
      <c r="H302" s="182">
        <v>14.4397</v>
      </c>
      <c r="I302" s="182">
        <v>10.3177</v>
      </c>
      <c r="J302" s="182">
        <v>8.8431999999999995</v>
      </c>
      <c r="K302" s="182">
        <v>3.0575000000000001</v>
      </c>
      <c r="L302" s="182">
        <v>3.1097000000000001</v>
      </c>
      <c r="M302" s="182">
        <v>4.0663999999999998</v>
      </c>
      <c r="N302" s="182">
        <v>7.3868999999999998</v>
      </c>
      <c r="O302" s="182">
        <v>7.9527999999999999</v>
      </c>
      <c r="P302" s="182">
        <v>7.3364000000000003</v>
      </c>
      <c r="Q302" s="182">
        <v>8.0109999999999992</v>
      </c>
      <c r="R302" s="182">
        <v>8.33</v>
      </c>
      <c r="S302" s="120" t="s">
        <v>2021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78" t="s">
        <v>612</v>
      </c>
      <c r="B303" s="178" t="s">
        <v>621</v>
      </c>
      <c r="C303" s="178">
        <v>144646</v>
      </c>
      <c r="D303" s="181">
        <v>44315</v>
      </c>
      <c r="E303" s="182">
        <v>12.8552</v>
      </c>
      <c r="F303" s="182">
        <v>10.224399999999999</v>
      </c>
      <c r="G303" s="182">
        <v>10.135300000000001</v>
      </c>
      <c r="H303" s="182">
        <v>8.9795999999999996</v>
      </c>
      <c r="I303" s="182">
        <v>7.9539999999999997</v>
      </c>
      <c r="J303" s="182">
        <v>6.0212000000000003</v>
      </c>
      <c r="K303" s="182">
        <v>4.7945000000000002</v>
      </c>
      <c r="L303" s="182">
        <v>4.1204000000000001</v>
      </c>
      <c r="M303" s="182">
        <v>4.9804000000000004</v>
      </c>
      <c r="N303" s="182">
        <v>8.3510000000000009</v>
      </c>
      <c r="O303" s="182"/>
      <c r="P303" s="182"/>
      <c r="Q303" s="182">
        <v>9.9984000000000002</v>
      </c>
      <c r="R303" s="182">
        <v>9.3236000000000008</v>
      </c>
      <c r="S303" s="120" t="s">
        <v>2021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78" t="s">
        <v>612</v>
      </c>
      <c r="B304" s="178" t="s">
        <v>622</v>
      </c>
      <c r="C304" s="178">
        <v>144644</v>
      </c>
      <c r="D304" s="181">
        <v>44315</v>
      </c>
      <c r="E304" s="182">
        <v>12.7697</v>
      </c>
      <c r="F304" s="182">
        <v>9.7209000000000003</v>
      </c>
      <c r="G304" s="182">
        <v>9.8215000000000003</v>
      </c>
      <c r="H304" s="182">
        <v>8.7119999999999997</v>
      </c>
      <c r="I304" s="182">
        <v>7.6787999999999998</v>
      </c>
      <c r="J304" s="182">
        <v>5.7557999999999998</v>
      </c>
      <c r="K304" s="182">
        <v>4.5312999999999999</v>
      </c>
      <c r="L304" s="182">
        <v>3.8576999999999999</v>
      </c>
      <c r="M304" s="182">
        <v>4.7225000000000001</v>
      </c>
      <c r="N304" s="182">
        <v>8.0785999999999998</v>
      </c>
      <c r="O304" s="182"/>
      <c r="P304" s="182"/>
      <c r="Q304" s="182">
        <v>9.7202999999999999</v>
      </c>
      <c r="R304" s="182">
        <v>9.0457000000000001</v>
      </c>
      <c r="S304" s="120" t="s">
        <v>2021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78" t="s">
        <v>612</v>
      </c>
      <c r="B305" s="178" t="s">
        <v>623</v>
      </c>
      <c r="C305" s="178">
        <v>140333</v>
      </c>
      <c r="D305" s="181">
        <v>44315</v>
      </c>
      <c r="E305" s="182">
        <v>13.8085</v>
      </c>
      <c r="F305" s="182">
        <v>3.9653999999999998</v>
      </c>
      <c r="G305" s="182">
        <v>3.7017000000000002</v>
      </c>
      <c r="H305" s="182">
        <v>3.552</v>
      </c>
      <c r="I305" s="182">
        <v>3.5354999999999999</v>
      </c>
      <c r="J305" s="182">
        <v>3.3613</v>
      </c>
      <c r="K305" s="182">
        <v>3.2953999999999999</v>
      </c>
      <c r="L305" s="182">
        <v>4.0705999999999998</v>
      </c>
      <c r="M305" s="182">
        <v>4.8875000000000002</v>
      </c>
      <c r="N305" s="182">
        <v>0.71179999999999999</v>
      </c>
      <c r="O305" s="182">
        <v>0.67190000000000005</v>
      </c>
      <c r="P305" s="182">
        <v>3.3631000000000002</v>
      </c>
      <c r="Q305" s="182">
        <v>5.0065999999999997</v>
      </c>
      <c r="R305" s="182">
        <v>-2.7275999999999998</v>
      </c>
      <c r="S305" s="120" t="s">
        <v>2024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78" t="s">
        <v>612</v>
      </c>
      <c r="B306" s="178" t="s">
        <v>624</v>
      </c>
      <c r="C306" s="178">
        <v>140336</v>
      </c>
      <c r="D306" s="181">
        <v>44315</v>
      </c>
      <c r="E306" s="182">
        <v>13.382300000000001</v>
      </c>
      <c r="F306" s="182">
        <v>3.5461</v>
      </c>
      <c r="G306" s="182">
        <v>3.2738999999999998</v>
      </c>
      <c r="H306" s="182">
        <v>3.1970000000000001</v>
      </c>
      <c r="I306" s="182">
        <v>3.1598999999999999</v>
      </c>
      <c r="J306" s="182">
        <v>2.9683000000000002</v>
      </c>
      <c r="K306" s="182">
        <v>2.8965000000000001</v>
      </c>
      <c r="L306" s="182">
        <v>3.6638999999999999</v>
      </c>
      <c r="M306" s="182">
        <v>4.4744999999999999</v>
      </c>
      <c r="N306" s="182">
        <v>0.31109999999999999</v>
      </c>
      <c r="O306" s="182">
        <v>0.1963</v>
      </c>
      <c r="P306" s="182">
        <v>2.8624000000000001</v>
      </c>
      <c r="Q306" s="182">
        <v>4.5037000000000003</v>
      </c>
      <c r="R306" s="182">
        <v>-3.1196999999999999</v>
      </c>
      <c r="S306" s="120" t="s">
        <v>2024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78" t="s">
        <v>612</v>
      </c>
      <c r="B307" s="178" t="s">
        <v>1878</v>
      </c>
      <c r="C307" s="178">
        <v>148795</v>
      </c>
      <c r="D307" s="181">
        <v>44315</v>
      </c>
      <c r="E307" s="182">
        <v>10.182700000000001</v>
      </c>
      <c r="F307" s="182">
        <v>-2.5089999999999999</v>
      </c>
      <c r="G307" s="182">
        <v>4.9008000000000003</v>
      </c>
      <c r="H307" s="182">
        <v>-0.71679999999999999</v>
      </c>
      <c r="I307" s="182">
        <v>9.3016000000000005</v>
      </c>
      <c r="J307" s="182">
        <v>11.5943</v>
      </c>
      <c r="K307" s="182"/>
      <c r="L307" s="182"/>
      <c r="M307" s="182"/>
      <c r="N307" s="182"/>
      <c r="O307" s="182"/>
      <c r="P307" s="182"/>
      <c r="Q307" s="182">
        <v>15.8775</v>
      </c>
      <c r="R307" s="182"/>
      <c r="S307" s="120"/>
      <c r="T307" s="123"/>
      <c r="U307" s="124"/>
      <c r="V307" s="124"/>
      <c r="W307" s="124"/>
      <c r="X307" s="124"/>
      <c r="Y307" s="124"/>
      <c r="Z307" s="124"/>
      <c r="AA307" s="124"/>
      <c r="AB307" s="124"/>
      <c r="AC307" s="124"/>
      <c r="AD307" s="124"/>
      <c r="AE307" s="124"/>
      <c r="AF307" s="124"/>
      <c r="AG307" s="124"/>
      <c r="AH307" s="124"/>
    </row>
    <row r="308" spans="1:34" x14ac:dyDescent="0.3">
      <c r="A308" s="178" t="s">
        <v>612</v>
      </c>
      <c r="B308" s="178" t="s">
        <v>1879</v>
      </c>
      <c r="C308" s="178">
        <v>148797</v>
      </c>
      <c r="D308" s="181">
        <v>44315</v>
      </c>
      <c r="E308" s="182">
        <v>10.180899999999999</v>
      </c>
      <c r="F308" s="182">
        <v>-2.8679000000000001</v>
      </c>
      <c r="G308" s="182">
        <v>4.7820999999999998</v>
      </c>
      <c r="H308" s="182">
        <v>-0.81930000000000003</v>
      </c>
      <c r="I308" s="182">
        <v>9.1485000000000003</v>
      </c>
      <c r="J308" s="182">
        <v>11.445600000000001</v>
      </c>
      <c r="K308" s="182"/>
      <c r="L308" s="182"/>
      <c r="M308" s="182"/>
      <c r="N308" s="182"/>
      <c r="O308" s="182"/>
      <c r="P308" s="182"/>
      <c r="Q308" s="182">
        <v>15.7211</v>
      </c>
      <c r="R308" s="182"/>
      <c r="S308" s="120"/>
      <c r="T308" s="123"/>
      <c r="U308" s="124"/>
      <c r="V308" s="124"/>
      <c r="W308" s="124"/>
      <c r="X308" s="124"/>
      <c r="Y308" s="124"/>
      <c r="Z308" s="124"/>
      <c r="AA308" s="124"/>
      <c r="AB308" s="124"/>
      <c r="AC308" s="124"/>
      <c r="AD308" s="124"/>
      <c r="AE308" s="124"/>
      <c r="AF308" s="124"/>
      <c r="AG308" s="124"/>
      <c r="AH308" s="124"/>
    </row>
    <row r="309" spans="1:34" x14ac:dyDescent="0.3">
      <c r="A309" s="178" t="s">
        <v>612</v>
      </c>
      <c r="B309" s="178" t="s">
        <v>625</v>
      </c>
      <c r="C309" s="178">
        <v>100528</v>
      </c>
      <c r="D309" s="181">
        <v>44315</v>
      </c>
      <c r="E309" s="182">
        <v>77.667500000000004</v>
      </c>
      <c r="F309" s="182">
        <v>0.84589999999999999</v>
      </c>
      <c r="G309" s="182">
        <v>11.3521</v>
      </c>
      <c r="H309" s="182">
        <v>14.13</v>
      </c>
      <c r="I309" s="182">
        <v>10.5053</v>
      </c>
      <c r="J309" s="182">
        <v>7.6199000000000003</v>
      </c>
      <c r="K309" s="182">
        <v>4.8780999999999999</v>
      </c>
      <c r="L309" s="182">
        <v>5.0670999999999999</v>
      </c>
      <c r="M309" s="182">
        <v>6.7602000000000002</v>
      </c>
      <c r="N309" s="182">
        <v>9.3087999999999997</v>
      </c>
      <c r="O309" s="182">
        <v>8.2979000000000003</v>
      </c>
      <c r="P309" s="182">
        <v>8.4370999999999992</v>
      </c>
      <c r="Q309" s="182">
        <v>8.9687000000000001</v>
      </c>
      <c r="R309" s="182">
        <v>8.4606999999999992</v>
      </c>
      <c r="S309" s="120" t="s">
        <v>2024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78" t="s">
        <v>612</v>
      </c>
      <c r="B310" s="178" t="s">
        <v>626</v>
      </c>
      <c r="C310" s="178">
        <v>118569</v>
      </c>
      <c r="D310" s="181">
        <v>44315</v>
      </c>
      <c r="E310" s="182">
        <v>82.222300000000004</v>
      </c>
      <c r="F310" s="182">
        <v>1.4206000000000001</v>
      </c>
      <c r="G310" s="182">
        <v>11.923500000000001</v>
      </c>
      <c r="H310" s="182">
        <v>14.696999999999999</v>
      </c>
      <c r="I310" s="182">
        <v>11.071899999999999</v>
      </c>
      <c r="J310" s="182">
        <v>8.1857000000000006</v>
      </c>
      <c r="K310" s="182">
        <v>5.4466000000000001</v>
      </c>
      <c r="L310" s="182">
        <v>5.6432000000000002</v>
      </c>
      <c r="M310" s="182">
        <v>7.351</v>
      </c>
      <c r="N310" s="182">
        <v>9.9305000000000003</v>
      </c>
      <c r="O310" s="182">
        <v>8.9137000000000004</v>
      </c>
      <c r="P310" s="182">
        <v>9.0747999999999998</v>
      </c>
      <c r="Q310" s="182">
        <v>9.3969000000000005</v>
      </c>
      <c r="R310" s="182">
        <v>9.0755999999999997</v>
      </c>
      <c r="S310" s="120" t="s">
        <v>2024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78" t="s">
        <v>612</v>
      </c>
      <c r="B311" s="178" t="s">
        <v>627</v>
      </c>
      <c r="C311" s="178">
        <v>148001</v>
      </c>
      <c r="D311" s="181"/>
      <c r="E311" s="182"/>
      <c r="F311" s="182"/>
      <c r="G311" s="182"/>
      <c r="H311" s="182"/>
      <c r="I311" s="182"/>
      <c r="J311" s="182"/>
      <c r="K311" s="182"/>
      <c r="L311" s="182"/>
      <c r="M311" s="182"/>
      <c r="N311" s="182"/>
      <c r="O311" s="182"/>
      <c r="P311" s="182"/>
      <c r="Q311" s="182"/>
      <c r="R311" s="182"/>
      <c r="S311" s="120" t="s">
        <v>2023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78" t="s">
        <v>612</v>
      </c>
      <c r="B312" s="178" t="s">
        <v>628</v>
      </c>
      <c r="C312" s="178">
        <v>113070</v>
      </c>
      <c r="D312" s="181">
        <v>44315</v>
      </c>
      <c r="E312" s="182">
        <v>25.1053</v>
      </c>
      <c r="F312" s="182">
        <v>7.8525999999999998</v>
      </c>
      <c r="G312" s="182">
        <v>20.7288</v>
      </c>
      <c r="H312" s="182">
        <v>18.676300000000001</v>
      </c>
      <c r="I312" s="182">
        <v>11.6098</v>
      </c>
      <c r="J312" s="182">
        <v>8.9990000000000006</v>
      </c>
      <c r="K312" s="182">
        <v>3.0992999999999999</v>
      </c>
      <c r="L312" s="182">
        <v>4.0636999999999999</v>
      </c>
      <c r="M312" s="182">
        <v>5.0644999999999998</v>
      </c>
      <c r="N312" s="182">
        <v>9.2718000000000007</v>
      </c>
      <c r="O312" s="182">
        <v>9.2554999999999996</v>
      </c>
      <c r="P312" s="182">
        <v>8.5914999999999999</v>
      </c>
      <c r="Q312" s="182">
        <v>8.8617000000000008</v>
      </c>
      <c r="R312" s="182">
        <v>9.7733000000000008</v>
      </c>
      <c r="S312" s="120" t="s">
        <v>2024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78" t="s">
        <v>612</v>
      </c>
      <c r="B313" s="178" t="s">
        <v>629</v>
      </c>
      <c r="C313" s="178">
        <v>118987</v>
      </c>
      <c r="D313" s="181">
        <v>44315</v>
      </c>
      <c r="E313" s="182">
        <v>25.3688</v>
      </c>
      <c r="F313" s="182">
        <v>8.2028999999999996</v>
      </c>
      <c r="G313" s="182">
        <v>21.042400000000001</v>
      </c>
      <c r="H313" s="182">
        <v>18.978400000000001</v>
      </c>
      <c r="I313" s="182">
        <v>11.9138</v>
      </c>
      <c r="J313" s="182">
        <v>9.3049999999999997</v>
      </c>
      <c r="K313" s="182">
        <v>3.4047000000000001</v>
      </c>
      <c r="L313" s="182">
        <v>4.3741000000000003</v>
      </c>
      <c r="M313" s="182">
        <v>5.3806000000000003</v>
      </c>
      <c r="N313" s="182">
        <v>9.5891999999999999</v>
      </c>
      <c r="O313" s="182">
        <v>9.4488000000000003</v>
      </c>
      <c r="P313" s="182">
        <v>8.7509999999999994</v>
      </c>
      <c r="Q313" s="182">
        <v>8.9216999999999995</v>
      </c>
      <c r="R313" s="182">
        <v>10.013999999999999</v>
      </c>
      <c r="S313" s="120" t="s">
        <v>2024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78" t="s">
        <v>612</v>
      </c>
      <c r="B314" s="178" t="s">
        <v>1880</v>
      </c>
      <c r="C314" s="178">
        <v>148492</v>
      </c>
      <c r="D314" s="181">
        <v>44315</v>
      </c>
      <c r="E314" s="182">
        <v>10.266400000000001</v>
      </c>
      <c r="F314" s="182">
        <v>13.5151</v>
      </c>
      <c r="G314" s="182">
        <v>18.396799999999999</v>
      </c>
      <c r="H314" s="182">
        <v>19.934699999999999</v>
      </c>
      <c r="I314" s="182">
        <v>14.2478</v>
      </c>
      <c r="J314" s="182">
        <v>11.616300000000001</v>
      </c>
      <c r="K314" s="182">
        <v>3.2212000000000001</v>
      </c>
      <c r="L314" s="182">
        <v>3.5608</v>
      </c>
      <c r="M314" s="182"/>
      <c r="N314" s="182"/>
      <c r="O314" s="182"/>
      <c r="P314" s="182"/>
      <c r="Q314" s="182">
        <v>4.5865999999999998</v>
      </c>
      <c r="R314" s="182"/>
      <c r="S314" s="120" t="s">
        <v>2021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78" t="s">
        <v>612</v>
      </c>
      <c r="B315" s="178" t="s">
        <v>1881</v>
      </c>
      <c r="C315" s="178">
        <v>148496</v>
      </c>
      <c r="D315" s="181">
        <v>44315</v>
      </c>
      <c r="E315" s="182">
        <v>10.2415</v>
      </c>
      <c r="F315" s="182">
        <v>12.8347</v>
      </c>
      <c r="G315" s="182">
        <v>17.9649</v>
      </c>
      <c r="H315" s="182">
        <v>19.521699999999999</v>
      </c>
      <c r="I315" s="182">
        <v>13.8195</v>
      </c>
      <c r="J315" s="182">
        <v>11.1845</v>
      </c>
      <c r="K315" s="182">
        <v>2.7909999999999999</v>
      </c>
      <c r="L315" s="182">
        <v>3.1343999999999999</v>
      </c>
      <c r="M315" s="182"/>
      <c r="N315" s="182"/>
      <c r="O315" s="182"/>
      <c r="P315" s="182"/>
      <c r="Q315" s="182">
        <v>4.1578999999999997</v>
      </c>
      <c r="R315" s="182"/>
      <c r="S315" s="120" t="s">
        <v>2021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78" t="s">
        <v>612</v>
      </c>
      <c r="B316" s="178" t="s">
        <v>630</v>
      </c>
      <c r="C316" s="178">
        <v>111987</v>
      </c>
      <c r="D316" s="181">
        <v>44315</v>
      </c>
      <c r="E316" s="182">
        <v>22.798300000000001</v>
      </c>
      <c r="F316" s="182">
        <v>2.5617999999999999</v>
      </c>
      <c r="G316" s="182">
        <v>13.1424</v>
      </c>
      <c r="H316" s="182">
        <v>9.6696000000000009</v>
      </c>
      <c r="I316" s="182">
        <v>8.1906999999999996</v>
      </c>
      <c r="J316" s="182">
        <v>6.5519999999999996</v>
      </c>
      <c r="K316" s="182">
        <v>3.8302</v>
      </c>
      <c r="L316" s="182">
        <v>4.1407999999999996</v>
      </c>
      <c r="M316" s="182">
        <v>4.9744999999999999</v>
      </c>
      <c r="N316" s="182">
        <v>8.9160000000000004</v>
      </c>
      <c r="O316" s="182">
        <v>8.6621000000000006</v>
      </c>
      <c r="P316" s="182">
        <v>8.0958000000000006</v>
      </c>
      <c r="Q316" s="182">
        <v>7.2826000000000004</v>
      </c>
      <c r="R316" s="182">
        <v>9.1027000000000005</v>
      </c>
      <c r="S316" s="120" t="s">
        <v>2022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78" t="s">
        <v>612</v>
      </c>
      <c r="B317" s="178" t="s">
        <v>631</v>
      </c>
      <c r="C317" s="178">
        <v>120692</v>
      </c>
      <c r="D317" s="181">
        <v>44315</v>
      </c>
      <c r="E317" s="182">
        <v>23.626799999999999</v>
      </c>
      <c r="F317" s="182">
        <v>2.9355000000000002</v>
      </c>
      <c r="G317" s="182">
        <v>13.4551</v>
      </c>
      <c r="H317" s="182">
        <v>9.9945000000000004</v>
      </c>
      <c r="I317" s="182">
        <v>8.5023</v>
      </c>
      <c r="J317" s="182">
        <v>6.8636999999999997</v>
      </c>
      <c r="K317" s="182">
        <v>4.1460999999999997</v>
      </c>
      <c r="L317" s="182">
        <v>4.4608999999999996</v>
      </c>
      <c r="M317" s="182">
        <v>5.3003</v>
      </c>
      <c r="N317" s="182">
        <v>9.2574000000000005</v>
      </c>
      <c r="O317" s="182">
        <v>8.9968000000000004</v>
      </c>
      <c r="P317" s="182">
        <v>8.4418000000000006</v>
      </c>
      <c r="Q317" s="182">
        <v>8.9143000000000008</v>
      </c>
      <c r="R317" s="182">
        <v>9.4426000000000005</v>
      </c>
      <c r="S317" s="120" t="s">
        <v>2022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78" t="s">
        <v>612</v>
      </c>
      <c r="B318" s="178" t="s">
        <v>632</v>
      </c>
      <c r="C318" s="178">
        <v>135916</v>
      </c>
      <c r="D318" s="181">
        <v>44315</v>
      </c>
      <c r="E318" s="182">
        <v>15.4015</v>
      </c>
      <c r="F318" s="182">
        <v>2.8441000000000001</v>
      </c>
      <c r="G318" s="182">
        <v>12.9693</v>
      </c>
      <c r="H318" s="182">
        <v>19.1648</v>
      </c>
      <c r="I318" s="182">
        <v>14.725300000000001</v>
      </c>
      <c r="J318" s="182">
        <v>10.8</v>
      </c>
      <c r="K318" s="182">
        <v>4.7069000000000001</v>
      </c>
      <c r="L318" s="182">
        <v>4.4660000000000002</v>
      </c>
      <c r="M318" s="182">
        <v>5.2708000000000004</v>
      </c>
      <c r="N318" s="182">
        <v>10.0791</v>
      </c>
      <c r="O318" s="182">
        <v>8.8408999999999995</v>
      </c>
      <c r="P318" s="182">
        <v>8.4220000000000006</v>
      </c>
      <c r="Q318" s="182">
        <v>8.4922000000000004</v>
      </c>
      <c r="R318" s="182">
        <v>9.2279999999999998</v>
      </c>
      <c r="S318" s="120" t="s">
        <v>2022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78" t="s">
        <v>612</v>
      </c>
      <c r="B319" s="178" t="s">
        <v>633</v>
      </c>
      <c r="C319" s="178">
        <v>135914</v>
      </c>
      <c r="D319" s="181">
        <v>44315</v>
      </c>
      <c r="E319" s="182">
        <v>15.151</v>
      </c>
      <c r="F319" s="182">
        <v>2.4091999999999998</v>
      </c>
      <c r="G319" s="182">
        <v>12.6206</v>
      </c>
      <c r="H319" s="182">
        <v>18.824100000000001</v>
      </c>
      <c r="I319" s="182">
        <v>14.4133</v>
      </c>
      <c r="J319" s="182">
        <v>10.4961</v>
      </c>
      <c r="K319" s="182">
        <v>4.3996000000000004</v>
      </c>
      <c r="L319" s="182">
        <v>4.1532</v>
      </c>
      <c r="M319" s="182">
        <v>4.9507000000000003</v>
      </c>
      <c r="N319" s="182">
        <v>9.7398000000000007</v>
      </c>
      <c r="O319" s="182">
        <v>8.5047999999999995</v>
      </c>
      <c r="P319" s="182">
        <v>8.0874000000000006</v>
      </c>
      <c r="Q319" s="182">
        <v>8.1569000000000003</v>
      </c>
      <c r="R319" s="182">
        <v>8.8935999999999993</v>
      </c>
      <c r="S319" s="120" t="s">
        <v>2022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78" t="s">
        <v>612</v>
      </c>
      <c r="B320" s="178" t="s">
        <v>634</v>
      </c>
      <c r="C320" s="178">
        <v>106177</v>
      </c>
      <c r="D320" s="181">
        <v>44315</v>
      </c>
      <c r="E320" s="182">
        <v>2496.6743000000001</v>
      </c>
      <c r="F320" s="182">
        <v>5.5766999999999998</v>
      </c>
      <c r="G320" s="182">
        <v>14.347899999999999</v>
      </c>
      <c r="H320" s="182">
        <v>17.078600000000002</v>
      </c>
      <c r="I320" s="182">
        <v>12.532</v>
      </c>
      <c r="J320" s="182">
        <v>9.1826000000000008</v>
      </c>
      <c r="K320" s="182">
        <v>4.5735000000000001</v>
      </c>
      <c r="L320" s="182">
        <v>3.9087000000000001</v>
      </c>
      <c r="M320" s="182">
        <v>4.9513999999999996</v>
      </c>
      <c r="N320" s="182">
        <v>8.6562999999999999</v>
      </c>
      <c r="O320" s="182">
        <v>8.6689000000000007</v>
      </c>
      <c r="P320" s="182">
        <v>7.6227</v>
      </c>
      <c r="Q320" s="182">
        <v>6.8803000000000001</v>
      </c>
      <c r="R320" s="182">
        <v>9.1487999999999996</v>
      </c>
      <c r="S320" s="120" t="s">
        <v>2024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78" t="s">
        <v>612</v>
      </c>
      <c r="B321" s="178" t="s">
        <v>635</v>
      </c>
      <c r="C321" s="178">
        <v>120497</v>
      </c>
      <c r="D321" s="181">
        <v>44315</v>
      </c>
      <c r="E321" s="182">
        <v>2633.0830000000001</v>
      </c>
      <c r="F321" s="182">
        <v>5.9755000000000003</v>
      </c>
      <c r="G321" s="182">
        <v>14.748200000000001</v>
      </c>
      <c r="H321" s="182">
        <v>17.479900000000001</v>
      </c>
      <c r="I321" s="182">
        <v>12.933999999999999</v>
      </c>
      <c r="J321" s="182">
        <v>9.5861000000000001</v>
      </c>
      <c r="K321" s="182">
        <v>4.9782000000000002</v>
      </c>
      <c r="L321" s="182">
        <v>4.3169000000000004</v>
      </c>
      <c r="M321" s="182">
        <v>5.367</v>
      </c>
      <c r="N321" s="182">
        <v>9.0919000000000008</v>
      </c>
      <c r="O321" s="182">
        <v>9.1821000000000002</v>
      </c>
      <c r="P321" s="182">
        <v>8.2277000000000005</v>
      </c>
      <c r="Q321" s="182">
        <v>8.0891000000000002</v>
      </c>
      <c r="R321" s="182">
        <v>9.5830000000000002</v>
      </c>
      <c r="S321" s="120" t="s">
        <v>2024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78" t="s">
        <v>612</v>
      </c>
      <c r="B322" s="178" t="s">
        <v>636</v>
      </c>
      <c r="C322" s="178">
        <v>133782</v>
      </c>
      <c r="D322" s="181">
        <v>44315</v>
      </c>
      <c r="E322" s="182">
        <v>2916.6968000000002</v>
      </c>
      <c r="F322" s="182">
        <v>0.8034</v>
      </c>
      <c r="G322" s="182">
        <v>17.7057</v>
      </c>
      <c r="H322" s="182">
        <v>14.9131</v>
      </c>
      <c r="I322" s="182">
        <v>9.7562999999999995</v>
      </c>
      <c r="J322" s="182">
        <v>7.9725999999999999</v>
      </c>
      <c r="K322" s="182">
        <v>3.5838999999999999</v>
      </c>
      <c r="L322" s="182">
        <v>3.8149999999999999</v>
      </c>
      <c r="M322" s="182">
        <v>4.9367000000000001</v>
      </c>
      <c r="N322" s="182">
        <v>8.0572999999999997</v>
      </c>
      <c r="O322" s="182">
        <v>8.3777000000000008</v>
      </c>
      <c r="P322" s="182">
        <v>8.1433</v>
      </c>
      <c r="Q322" s="182">
        <v>8.1805000000000003</v>
      </c>
      <c r="R322" s="182">
        <v>8.4517000000000007</v>
      </c>
      <c r="S322" s="120" t="s">
        <v>2022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78" t="s">
        <v>612</v>
      </c>
      <c r="B323" s="178" t="s">
        <v>637</v>
      </c>
      <c r="C323" s="178">
        <v>133791</v>
      </c>
      <c r="D323" s="181">
        <v>44315</v>
      </c>
      <c r="E323" s="182">
        <v>3002.0994000000001</v>
      </c>
      <c r="F323" s="182">
        <v>1.1745000000000001</v>
      </c>
      <c r="G323" s="182">
        <v>18.0764</v>
      </c>
      <c r="H323" s="182">
        <v>15.2844</v>
      </c>
      <c r="I323" s="182">
        <v>10.127700000000001</v>
      </c>
      <c r="J323" s="182">
        <v>8.3567999999999998</v>
      </c>
      <c r="K323" s="182">
        <v>3.9756</v>
      </c>
      <c r="L323" s="182">
        <v>4.1704999999999997</v>
      </c>
      <c r="M323" s="182">
        <v>5.2788000000000004</v>
      </c>
      <c r="N323" s="182">
        <v>8.4032</v>
      </c>
      <c r="O323" s="182">
        <v>8.6980000000000004</v>
      </c>
      <c r="P323" s="182">
        <v>8.4397000000000002</v>
      </c>
      <c r="Q323" s="182">
        <v>8.7716999999999992</v>
      </c>
      <c r="R323" s="182">
        <v>8.7771000000000008</v>
      </c>
      <c r="S323" s="120" t="s">
        <v>2022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78" t="s">
        <v>612</v>
      </c>
      <c r="B324" s="178" t="s">
        <v>638</v>
      </c>
      <c r="C324" s="178">
        <v>119844</v>
      </c>
      <c r="D324" s="181">
        <v>44315</v>
      </c>
      <c r="E324" s="182">
        <v>60.0456</v>
      </c>
      <c r="F324" s="182">
        <v>4.2556000000000003</v>
      </c>
      <c r="G324" s="182">
        <v>0.87129999999999996</v>
      </c>
      <c r="H324" s="182">
        <v>10.084099999999999</v>
      </c>
      <c r="I324" s="182">
        <v>5.7744999999999997</v>
      </c>
      <c r="J324" s="182">
        <v>7.4748999999999999</v>
      </c>
      <c r="K324" s="182">
        <v>0.2737</v>
      </c>
      <c r="L324" s="182">
        <v>2.0167000000000002</v>
      </c>
      <c r="M324" s="182">
        <v>3.3071999999999999</v>
      </c>
      <c r="N324" s="182">
        <v>8.9694000000000003</v>
      </c>
      <c r="O324" s="182">
        <v>10.284800000000001</v>
      </c>
      <c r="P324" s="182">
        <v>8.6149000000000004</v>
      </c>
      <c r="Q324" s="182">
        <v>8.3991000000000007</v>
      </c>
      <c r="R324" s="182">
        <v>11.6768</v>
      </c>
      <c r="S324" s="120" t="s">
        <v>2024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78" t="s">
        <v>612</v>
      </c>
      <c r="B325" s="178" t="s">
        <v>639</v>
      </c>
      <c r="C325" s="178">
        <v>112410</v>
      </c>
      <c r="D325" s="181">
        <v>44315</v>
      </c>
      <c r="E325" s="182">
        <v>57.173699999999997</v>
      </c>
      <c r="F325" s="182">
        <v>3.8946999999999998</v>
      </c>
      <c r="G325" s="182">
        <v>0.51070000000000004</v>
      </c>
      <c r="H325" s="182">
        <v>9.7401999999999997</v>
      </c>
      <c r="I325" s="182">
        <v>5.4286000000000003</v>
      </c>
      <c r="J325" s="182">
        <v>7.1276999999999999</v>
      </c>
      <c r="K325" s="182">
        <v>-8.0100000000000005E-2</v>
      </c>
      <c r="L325" s="182">
        <v>1.6552</v>
      </c>
      <c r="M325" s="182">
        <v>2.9529000000000001</v>
      </c>
      <c r="N325" s="182">
        <v>8.5998999999999999</v>
      </c>
      <c r="O325" s="182">
        <v>9.9365000000000006</v>
      </c>
      <c r="P325" s="182">
        <v>8.0983000000000001</v>
      </c>
      <c r="Q325" s="182">
        <v>7.5038999999999998</v>
      </c>
      <c r="R325" s="182">
        <v>11.3033</v>
      </c>
      <c r="S325" s="120" t="s">
        <v>2024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78" t="s">
        <v>612</v>
      </c>
      <c r="B326" s="178" t="s">
        <v>1882</v>
      </c>
      <c r="C326" s="178">
        <v>148755</v>
      </c>
      <c r="D326" s="181">
        <v>44315</v>
      </c>
      <c r="E326" s="182">
        <v>10.1098</v>
      </c>
      <c r="F326" s="182">
        <v>0.72209999999999996</v>
      </c>
      <c r="G326" s="182">
        <v>15.0618</v>
      </c>
      <c r="H326" s="182">
        <v>16.868300000000001</v>
      </c>
      <c r="I326" s="182">
        <v>12.099</v>
      </c>
      <c r="J326" s="182">
        <v>7.7111000000000001</v>
      </c>
      <c r="K326" s="182"/>
      <c r="L326" s="182"/>
      <c r="M326" s="182"/>
      <c r="N326" s="182"/>
      <c r="O326" s="182"/>
      <c r="P326" s="182"/>
      <c r="Q326" s="182">
        <v>9.3201999999999998</v>
      </c>
      <c r="R326" s="182"/>
      <c r="S326" s="120" t="s">
        <v>2021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78" t="s">
        <v>612</v>
      </c>
      <c r="B327" s="178" t="s">
        <v>1883</v>
      </c>
      <c r="C327" s="178">
        <v>148757</v>
      </c>
      <c r="D327" s="181">
        <v>44315</v>
      </c>
      <c r="E327" s="182">
        <v>10.103999999999999</v>
      </c>
      <c r="F327" s="182">
        <v>0.36120000000000002</v>
      </c>
      <c r="G327" s="182">
        <v>14.5876</v>
      </c>
      <c r="H327" s="182">
        <v>16.410599999999999</v>
      </c>
      <c r="I327" s="182">
        <v>11.6113</v>
      </c>
      <c r="J327" s="182">
        <v>7.2306999999999997</v>
      </c>
      <c r="K327" s="182"/>
      <c r="L327" s="182"/>
      <c r="M327" s="182"/>
      <c r="N327" s="182"/>
      <c r="O327" s="182"/>
      <c r="P327" s="182"/>
      <c r="Q327" s="182">
        <v>8.8278999999999996</v>
      </c>
      <c r="R327" s="182"/>
      <c r="S327" s="120" t="s">
        <v>2021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78" t="s">
        <v>612</v>
      </c>
      <c r="B328" s="178" t="s">
        <v>1789</v>
      </c>
      <c r="C328" s="178">
        <v>100856</v>
      </c>
      <c r="D328" s="181">
        <v>44315</v>
      </c>
      <c r="E328" s="182">
        <v>45.696899999999999</v>
      </c>
      <c r="F328" s="182">
        <v>13.9034</v>
      </c>
      <c r="G328" s="182">
        <v>16.4497</v>
      </c>
      <c r="H328" s="182">
        <v>13.8779</v>
      </c>
      <c r="I328" s="182">
        <v>10.873799999999999</v>
      </c>
      <c r="J328" s="182">
        <v>9.3316999999999997</v>
      </c>
      <c r="K328" s="182">
        <v>5.4048999999999996</v>
      </c>
      <c r="L328" s="182">
        <v>4.9668999999999999</v>
      </c>
      <c r="M328" s="182">
        <v>6.4909999999999997</v>
      </c>
      <c r="N328" s="182">
        <v>8.6525999999999996</v>
      </c>
      <c r="O328" s="182">
        <v>7.7972999999999999</v>
      </c>
      <c r="P328" s="182">
        <v>7.6356999999999999</v>
      </c>
      <c r="Q328" s="182">
        <v>7.6410999999999998</v>
      </c>
      <c r="R328" s="182">
        <v>7.7729999999999997</v>
      </c>
      <c r="S328" s="120" t="s">
        <v>2022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78" t="s">
        <v>612</v>
      </c>
      <c r="B329" s="178" t="s">
        <v>1790</v>
      </c>
      <c r="C329" s="178">
        <v>118814</v>
      </c>
      <c r="D329" s="181">
        <v>44315</v>
      </c>
      <c r="E329" s="182">
        <v>47.230400000000003</v>
      </c>
      <c r="F329" s="182">
        <v>14.3025</v>
      </c>
      <c r="G329" s="182">
        <v>16.8706</v>
      </c>
      <c r="H329" s="182">
        <v>14.2918</v>
      </c>
      <c r="I329" s="182">
        <v>11.276300000000001</v>
      </c>
      <c r="J329" s="182">
        <v>9.7362000000000002</v>
      </c>
      <c r="K329" s="182">
        <v>5.8102999999999998</v>
      </c>
      <c r="L329" s="182">
        <v>5.3768000000000002</v>
      </c>
      <c r="M329" s="182">
        <v>6.9108000000000001</v>
      </c>
      <c r="N329" s="182">
        <v>9.0879999999999992</v>
      </c>
      <c r="O329" s="182">
        <v>8.2287999999999997</v>
      </c>
      <c r="P329" s="182">
        <v>8.1014999999999997</v>
      </c>
      <c r="Q329" s="182">
        <v>8.5366</v>
      </c>
      <c r="R329" s="182">
        <v>8.2037999999999993</v>
      </c>
      <c r="S329" s="120" t="s">
        <v>2022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78" t="s">
        <v>612</v>
      </c>
      <c r="B330" s="178" t="s">
        <v>640</v>
      </c>
      <c r="C330" s="178">
        <v>138318</v>
      </c>
      <c r="D330" s="181">
        <v>44315</v>
      </c>
      <c r="E330" s="182">
        <v>33.985399999999998</v>
      </c>
      <c r="F330" s="182">
        <v>-0.42959999999999998</v>
      </c>
      <c r="G330" s="182">
        <v>17.2441</v>
      </c>
      <c r="H330" s="182">
        <v>18.7547</v>
      </c>
      <c r="I330" s="182">
        <v>12.8047</v>
      </c>
      <c r="J330" s="182">
        <v>9.8341999999999992</v>
      </c>
      <c r="K330" s="182">
        <v>4.9291</v>
      </c>
      <c r="L330" s="182">
        <v>4.1548999999999996</v>
      </c>
      <c r="M330" s="182">
        <v>5.2664999999999997</v>
      </c>
      <c r="N330" s="182">
        <v>8.8905999999999992</v>
      </c>
      <c r="O330" s="182">
        <v>7.6357999999999997</v>
      </c>
      <c r="P330" s="182">
        <v>6.9741999999999997</v>
      </c>
      <c r="Q330" s="182">
        <v>6.9301000000000004</v>
      </c>
      <c r="R330" s="182">
        <v>8.7789999999999999</v>
      </c>
      <c r="S330" s="120" t="s">
        <v>2021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78" t="s">
        <v>612</v>
      </c>
      <c r="B331" s="178" t="s">
        <v>641</v>
      </c>
      <c r="C331" s="178">
        <v>138330</v>
      </c>
      <c r="D331" s="181">
        <v>44315</v>
      </c>
      <c r="E331" s="182">
        <v>36.764000000000003</v>
      </c>
      <c r="F331" s="182">
        <v>-9.9299999999999999E-2</v>
      </c>
      <c r="G331" s="182">
        <v>17.631499999999999</v>
      </c>
      <c r="H331" s="182">
        <v>19.132100000000001</v>
      </c>
      <c r="I331" s="182">
        <v>13.200100000000001</v>
      </c>
      <c r="J331" s="182">
        <v>10.2262</v>
      </c>
      <c r="K331" s="182">
        <v>5.5553999999999997</v>
      </c>
      <c r="L331" s="182">
        <v>4.8917999999999999</v>
      </c>
      <c r="M331" s="182">
        <v>6.0502000000000002</v>
      </c>
      <c r="N331" s="182">
        <v>9.7217000000000002</v>
      </c>
      <c r="O331" s="182">
        <v>8.5920000000000005</v>
      </c>
      <c r="P331" s="182">
        <v>8.0039999999999996</v>
      </c>
      <c r="Q331" s="182">
        <v>8.1651000000000007</v>
      </c>
      <c r="R331" s="182">
        <v>9.6435999999999993</v>
      </c>
      <c r="S331" s="120" t="s">
        <v>2021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78" t="s">
        <v>612</v>
      </c>
      <c r="B332" s="178" t="s">
        <v>1884</v>
      </c>
      <c r="C332" s="178"/>
      <c r="D332" s="181"/>
      <c r="E332" s="182"/>
      <c r="F332" s="182"/>
      <c r="G332" s="182"/>
      <c r="H332" s="182"/>
      <c r="I332" s="182"/>
      <c r="J332" s="182"/>
      <c r="K332" s="182"/>
      <c r="L332" s="182"/>
      <c r="M332" s="182"/>
      <c r="N332" s="182"/>
      <c r="O332" s="182"/>
      <c r="P332" s="182"/>
      <c r="Q332" s="182"/>
      <c r="R332" s="182"/>
      <c r="S332" s="120" t="s">
        <v>2023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78" t="s">
        <v>612</v>
      </c>
      <c r="B333" s="178" t="s">
        <v>1885</v>
      </c>
      <c r="C333" s="178"/>
      <c r="D333" s="181"/>
      <c r="E333" s="182"/>
      <c r="F333" s="182"/>
      <c r="G333" s="182"/>
      <c r="H333" s="182"/>
      <c r="I333" s="182"/>
      <c r="J333" s="182"/>
      <c r="K333" s="182"/>
      <c r="L333" s="182"/>
      <c r="M333" s="182"/>
      <c r="N333" s="182"/>
      <c r="O333" s="182"/>
      <c r="P333" s="182"/>
      <c r="Q333" s="182"/>
      <c r="R333" s="182"/>
      <c r="S333" s="120" t="s">
        <v>2023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78" t="s">
        <v>612</v>
      </c>
      <c r="B334" s="178" t="s">
        <v>642</v>
      </c>
      <c r="C334" s="178">
        <v>146215</v>
      </c>
      <c r="D334" s="181">
        <v>44315</v>
      </c>
      <c r="E334" s="182">
        <v>12.300800000000001</v>
      </c>
      <c r="F334" s="182">
        <v>8.3102999999999998</v>
      </c>
      <c r="G334" s="182">
        <v>19.218800000000002</v>
      </c>
      <c r="H334" s="182">
        <v>17.267299999999999</v>
      </c>
      <c r="I334" s="182">
        <v>12.501099999999999</v>
      </c>
      <c r="J334" s="182">
        <v>9.3580000000000005</v>
      </c>
      <c r="K334" s="182">
        <v>3.2770999999999999</v>
      </c>
      <c r="L334" s="182">
        <v>3.6471</v>
      </c>
      <c r="M334" s="182">
        <v>4.5156000000000001</v>
      </c>
      <c r="N334" s="182">
        <v>8.3695000000000004</v>
      </c>
      <c r="O334" s="182"/>
      <c r="P334" s="182"/>
      <c r="Q334" s="182">
        <v>9.6804000000000006</v>
      </c>
      <c r="R334" s="182">
        <v>9.6463999999999999</v>
      </c>
      <c r="S334" s="120" t="s">
        <v>2024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78" t="s">
        <v>612</v>
      </c>
      <c r="B335" s="178" t="s">
        <v>643</v>
      </c>
      <c r="C335" s="178">
        <v>146207</v>
      </c>
      <c r="D335" s="181">
        <v>44315</v>
      </c>
      <c r="E335" s="182">
        <v>12.1632</v>
      </c>
      <c r="F335" s="182">
        <v>7.8038999999999996</v>
      </c>
      <c r="G335" s="182">
        <v>18.834499999999998</v>
      </c>
      <c r="H335" s="182">
        <v>16.7728</v>
      </c>
      <c r="I335" s="182">
        <v>12.015700000000001</v>
      </c>
      <c r="J335" s="182">
        <v>8.8812999999999995</v>
      </c>
      <c r="K335" s="182">
        <v>2.8100999999999998</v>
      </c>
      <c r="L335" s="182">
        <v>3.1722999999999999</v>
      </c>
      <c r="M335" s="182">
        <v>4.0129999999999999</v>
      </c>
      <c r="N335" s="182">
        <v>7.8384</v>
      </c>
      <c r="O335" s="182"/>
      <c r="P335" s="182"/>
      <c r="Q335" s="182">
        <v>9.1312999999999995</v>
      </c>
      <c r="R335" s="182">
        <v>9.1043000000000003</v>
      </c>
      <c r="S335" s="120" t="s">
        <v>2024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78" t="s">
        <v>612</v>
      </c>
      <c r="B336" s="178" t="s">
        <v>644</v>
      </c>
      <c r="C336" s="178">
        <v>100789</v>
      </c>
      <c r="D336" s="181">
        <v>44315</v>
      </c>
      <c r="E336" s="182">
        <v>31.491700000000002</v>
      </c>
      <c r="F336" s="182">
        <v>-0.57950000000000002</v>
      </c>
      <c r="G336" s="182">
        <v>16.325600000000001</v>
      </c>
      <c r="H336" s="182">
        <v>16.660399999999999</v>
      </c>
      <c r="I336" s="182">
        <v>11.633800000000001</v>
      </c>
      <c r="J336" s="182">
        <v>9.0791000000000004</v>
      </c>
      <c r="K336" s="182">
        <v>5.2678000000000003</v>
      </c>
      <c r="L336" s="182">
        <v>4.4825999999999997</v>
      </c>
      <c r="M336" s="182">
        <v>5.1931000000000003</v>
      </c>
      <c r="N336" s="182">
        <v>8.8028999999999993</v>
      </c>
      <c r="O336" s="182">
        <v>9.3230000000000004</v>
      </c>
      <c r="P336" s="182">
        <v>8.2807999999999993</v>
      </c>
      <c r="Q336" s="182">
        <v>7.2728999999999999</v>
      </c>
      <c r="R336" s="182">
        <v>10.058199999999999</v>
      </c>
      <c r="S336" s="120" t="s">
        <v>2024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78" t="s">
        <v>612</v>
      </c>
      <c r="B337" s="178" t="s">
        <v>645</v>
      </c>
      <c r="C337" s="178">
        <v>119621</v>
      </c>
      <c r="D337" s="181">
        <v>44315</v>
      </c>
      <c r="E337" s="182">
        <v>32.248600000000003</v>
      </c>
      <c r="F337" s="182">
        <v>-0.33950000000000002</v>
      </c>
      <c r="G337" s="182">
        <v>16.622900000000001</v>
      </c>
      <c r="H337" s="182">
        <v>16.935300000000002</v>
      </c>
      <c r="I337" s="182">
        <v>11.889699999999999</v>
      </c>
      <c r="J337" s="182">
        <v>9.3348999999999993</v>
      </c>
      <c r="K337" s="182">
        <v>5.5259</v>
      </c>
      <c r="L337" s="182">
        <v>4.7354000000000003</v>
      </c>
      <c r="M337" s="182">
        <v>5.4455</v>
      </c>
      <c r="N337" s="182">
        <v>9.0602999999999998</v>
      </c>
      <c r="O337" s="182">
        <v>9.6311999999999998</v>
      </c>
      <c r="P337" s="182">
        <v>8.6988000000000003</v>
      </c>
      <c r="Q337" s="182">
        <v>8.3605999999999998</v>
      </c>
      <c r="R337" s="182">
        <v>10.305400000000001</v>
      </c>
      <c r="S337" s="120" t="s">
        <v>2024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78" t="s">
        <v>612</v>
      </c>
      <c r="B338" s="178" t="s">
        <v>646</v>
      </c>
      <c r="C338" s="178">
        <v>147389</v>
      </c>
      <c r="D338" s="181">
        <v>44315</v>
      </c>
      <c r="E338" s="182">
        <v>200.18340000000001</v>
      </c>
      <c r="F338" s="182">
        <v>0</v>
      </c>
      <c r="G338" s="182">
        <v>0</v>
      </c>
      <c r="H338" s="182">
        <v>0</v>
      </c>
      <c r="I338" s="182">
        <v>0</v>
      </c>
      <c r="J338" s="182">
        <v>0</v>
      </c>
      <c r="K338" s="182">
        <v>0</v>
      </c>
      <c r="L338" s="182">
        <v>0</v>
      </c>
      <c r="M338" s="182">
        <v>-0.6905</v>
      </c>
      <c r="N338" s="182">
        <v>-15.1547</v>
      </c>
      <c r="O338" s="182"/>
      <c r="P338" s="182"/>
      <c r="Q338" s="182">
        <v>-11.6701</v>
      </c>
      <c r="R338" s="182"/>
      <c r="S338" s="120" t="s">
        <v>2021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78" t="s">
        <v>612</v>
      </c>
      <c r="B339" s="178" t="s">
        <v>647</v>
      </c>
      <c r="C339" s="178">
        <v>147392</v>
      </c>
      <c r="D339" s="181">
        <v>44315</v>
      </c>
      <c r="E339" s="182">
        <v>192.02520000000001</v>
      </c>
      <c r="F339" s="182">
        <v>0</v>
      </c>
      <c r="G339" s="182">
        <v>0</v>
      </c>
      <c r="H339" s="182">
        <v>0</v>
      </c>
      <c r="I339" s="182">
        <v>0</v>
      </c>
      <c r="J339" s="182">
        <v>0</v>
      </c>
      <c r="K339" s="182">
        <v>0</v>
      </c>
      <c r="L339" s="182">
        <v>0</v>
      </c>
      <c r="M339" s="182">
        <v>-0.6905</v>
      </c>
      <c r="N339" s="182">
        <v>-15.1547</v>
      </c>
      <c r="O339" s="182"/>
      <c r="P339" s="182"/>
      <c r="Q339" s="182">
        <v>-11.67</v>
      </c>
      <c r="R339" s="182"/>
      <c r="S339" s="120" t="s">
        <v>2021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78" t="s">
        <v>612</v>
      </c>
      <c r="B340" s="178" t="s">
        <v>648</v>
      </c>
      <c r="C340" s="178">
        <v>143241</v>
      </c>
      <c r="D340" s="181">
        <v>44315</v>
      </c>
      <c r="E340" s="182">
        <v>12.214399999999999</v>
      </c>
      <c r="F340" s="182">
        <v>10.760999999999999</v>
      </c>
      <c r="G340" s="182">
        <v>26.3538</v>
      </c>
      <c r="H340" s="182">
        <v>23.197900000000001</v>
      </c>
      <c r="I340" s="182">
        <v>16.237200000000001</v>
      </c>
      <c r="J340" s="182">
        <v>10.929500000000001</v>
      </c>
      <c r="K340" s="182">
        <v>3.3984000000000001</v>
      </c>
      <c r="L340" s="182">
        <v>3.4556</v>
      </c>
      <c r="M340" s="182">
        <v>4.593</v>
      </c>
      <c r="N340" s="182">
        <v>8.9550000000000001</v>
      </c>
      <c r="O340" s="182"/>
      <c r="P340" s="182"/>
      <c r="Q340" s="182">
        <v>7.0617000000000001</v>
      </c>
      <c r="R340" s="182">
        <v>6.8169000000000004</v>
      </c>
      <c r="S340" s="120" t="s">
        <v>2021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78" t="s">
        <v>612</v>
      </c>
      <c r="B341" s="178" t="s">
        <v>649</v>
      </c>
      <c r="C341" s="178">
        <v>143239</v>
      </c>
      <c r="D341" s="181">
        <v>44315</v>
      </c>
      <c r="E341" s="182">
        <v>12.1014</v>
      </c>
      <c r="F341" s="182">
        <v>10.559699999999999</v>
      </c>
      <c r="G341" s="182">
        <v>25.994599999999998</v>
      </c>
      <c r="H341" s="182">
        <v>22.806799999999999</v>
      </c>
      <c r="I341" s="182">
        <v>15.866300000000001</v>
      </c>
      <c r="J341" s="182">
        <v>10.598100000000001</v>
      </c>
      <c r="K341" s="182">
        <v>3.2429999999999999</v>
      </c>
      <c r="L341" s="182">
        <v>3.2810999999999999</v>
      </c>
      <c r="M341" s="182">
        <v>4.3550000000000004</v>
      </c>
      <c r="N341" s="182">
        <v>8.6828000000000003</v>
      </c>
      <c r="O341" s="182"/>
      <c r="P341" s="182"/>
      <c r="Q341" s="182">
        <v>6.7228000000000003</v>
      </c>
      <c r="R341" s="182">
        <v>6.4714999999999998</v>
      </c>
      <c r="S341" s="120" t="s">
        <v>2021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78" t="s">
        <v>612</v>
      </c>
      <c r="B342" s="178" t="s">
        <v>650</v>
      </c>
      <c r="C342" s="178">
        <v>144339</v>
      </c>
      <c r="D342" s="181">
        <v>44315</v>
      </c>
      <c r="E342" s="182">
        <v>12.891500000000001</v>
      </c>
      <c r="F342" s="182">
        <v>3.1147</v>
      </c>
      <c r="G342" s="182">
        <v>13.9839</v>
      </c>
      <c r="H342" s="182">
        <v>15.130699999999999</v>
      </c>
      <c r="I342" s="182">
        <v>10.7424</v>
      </c>
      <c r="J342" s="182">
        <v>9.0950000000000006</v>
      </c>
      <c r="K342" s="182">
        <v>3.8811</v>
      </c>
      <c r="L342" s="182">
        <v>3.8885000000000001</v>
      </c>
      <c r="M342" s="182">
        <v>5.0693999999999999</v>
      </c>
      <c r="N342" s="182">
        <v>9.3676999999999992</v>
      </c>
      <c r="O342" s="182"/>
      <c r="P342" s="182"/>
      <c r="Q342" s="182">
        <v>9.7647999999999993</v>
      </c>
      <c r="R342" s="182">
        <v>10.4011</v>
      </c>
      <c r="S342" s="120" t="s">
        <v>2021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78" t="s">
        <v>612</v>
      </c>
      <c r="B343" s="178" t="s">
        <v>651</v>
      </c>
      <c r="C343" s="178">
        <v>144345</v>
      </c>
      <c r="D343" s="181">
        <v>44315</v>
      </c>
      <c r="E343" s="182">
        <v>12.7837</v>
      </c>
      <c r="F343" s="182">
        <v>2.5699000000000001</v>
      </c>
      <c r="G343" s="182">
        <v>13.625</v>
      </c>
      <c r="H343" s="182">
        <v>14.807399999999999</v>
      </c>
      <c r="I343" s="182">
        <v>10.4222</v>
      </c>
      <c r="J343" s="182">
        <v>8.7965999999999998</v>
      </c>
      <c r="K343" s="182">
        <v>3.5910000000000002</v>
      </c>
      <c r="L343" s="182">
        <v>3.6011000000000002</v>
      </c>
      <c r="M343" s="182">
        <v>4.7774999999999999</v>
      </c>
      <c r="N343" s="182">
        <v>9.0648</v>
      </c>
      <c r="O343" s="182"/>
      <c r="P343" s="182"/>
      <c r="Q343" s="182">
        <v>9.4271999999999991</v>
      </c>
      <c r="R343" s="182">
        <v>10.0909</v>
      </c>
      <c r="S343" s="120" t="s">
        <v>2021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3" t="s">
        <v>27</v>
      </c>
      <c r="B344" s="178"/>
      <c r="C344" s="178"/>
      <c r="D344" s="178"/>
      <c r="E344" s="178"/>
      <c r="F344" s="184">
        <v>4.7476521739130444</v>
      </c>
      <c r="G344" s="184">
        <v>12.991471739130432</v>
      </c>
      <c r="H344" s="184">
        <v>13.549256521739128</v>
      </c>
      <c r="I344" s="184">
        <v>10.243043478260871</v>
      </c>
      <c r="J344" s="184">
        <v>8.3175760869565245</v>
      </c>
      <c r="K344" s="184">
        <v>3.6267000000000018</v>
      </c>
      <c r="L344" s="184">
        <v>3.7808190476190466</v>
      </c>
      <c r="M344" s="184">
        <v>4.8173575000000017</v>
      </c>
      <c r="N344" s="184">
        <v>7.3575524999999988</v>
      </c>
      <c r="O344" s="184">
        <v>8.029793333333334</v>
      </c>
      <c r="P344" s="184">
        <v>7.7258142857142857</v>
      </c>
      <c r="Q344" s="184">
        <v>7.5039434782608678</v>
      </c>
      <c r="R344" s="184">
        <v>8.2847815789473653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3" t="s">
        <v>408</v>
      </c>
      <c r="B345" s="178"/>
      <c r="C345" s="178"/>
      <c r="D345" s="178"/>
      <c r="E345" s="178"/>
      <c r="F345" s="184">
        <v>3.3304</v>
      </c>
      <c r="G345" s="184">
        <v>13.41255</v>
      </c>
      <c r="H345" s="184">
        <v>14.995850000000001</v>
      </c>
      <c r="I345" s="184">
        <v>10.8081</v>
      </c>
      <c r="J345" s="184">
        <v>9.0390499999999996</v>
      </c>
      <c r="K345" s="184">
        <v>3.8556499999999998</v>
      </c>
      <c r="L345" s="184">
        <v>4.0671499999999998</v>
      </c>
      <c r="M345" s="184">
        <v>4.9774500000000002</v>
      </c>
      <c r="N345" s="184">
        <v>8.9032999999999998</v>
      </c>
      <c r="O345" s="184">
        <v>8.6834500000000006</v>
      </c>
      <c r="P345" s="184">
        <v>8.122399999999999</v>
      </c>
      <c r="Q345" s="184">
        <v>8.3798500000000011</v>
      </c>
      <c r="R345" s="184">
        <v>9.0891500000000001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6"/>
      <c r="B346" s="126"/>
      <c r="C346" s="126"/>
      <c r="D346" s="128"/>
      <c r="E346" s="129"/>
      <c r="F346" s="129"/>
      <c r="G346" s="129"/>
      <c r="H346" s="129"/>
      <c r="I346" s="129"/>
      <c r="J346" s="129"/>
      <c r="K346" s="129"/>
      <c r="L346" s="129"/>
      <c r="M346" s="129"/>
      <c r="N346" s="129"/>
      <c r="O346" s="129"/>
      <c r="P346" s="129"/>
      <c r="Q346" s="129"/>
      <c r="R346" s="129"/>
      <c r="S346" s="119"/>
      <c r="T346" s="119"/>
      <c r="U346" s="119"/>
      <c r="V346" s="119"/>
      <c r="W346" s="119"/>
      <c r="X346" s="119"/>
      <c r="Y346" s="119"/>
      <c r="Z346" s="119"/>
      <c r="AA346" s="119"/>
      <c r="AB346" s="119"/>
      <c r="AC346" s="119"/>
      <c r="AD346" s="119"/>
      <c r="AE346" s="119"/>
      <c r="AF346" s="119"/>
      <c r="AG346" s="119"/>
      <c r="AH346" s="119"/>
    </row>
    <row r="347" spans="1:34" x14ac:dyDescent="0.3">
      <c r="A347" s="180" t="s">
        <v>652</v>
      </c>
      <c r="B347" s="180"/>
      <c r="C347" s="180"/>
      <c r="D347" s="180"/>
      <c r="E347" s="180"/>
      <c r="F347" s="180"/>
      <c r="G347" s="180"/>
      <c r="H347" s="180"/>
      <c r="I347" s="180"/>
      <c r="J347" s="180"/>
      <c r="K347" s="180"/>
      <c r="L347" s="180"/>
      <c r="M347" s="180"/>
      <c r="N347" s="180"/>
      <c r="O347" s="180"/>
      <c r="P347" s="180"/>
      <c r="Q347" s="180"/>
      <c r="R347" s="180"/>
      <c r="S347" s="122"/>
      <c r="T347" s="122"/>
      <c r="U347" s="122"/>
      <c r="V347" s="122"/>
      <c r="W347" s="122"/>
      <c r="X347" s="122"/>
      <c r="Y347" s="122"/>
      <c r="Z347" s="122"/>
      <c r="AA347" s="122"/>
      <c r="AB347" s="122"/>
      <c r="AC347" s="122"/>
      <c r="AD347" s="122"/>
      <c r="AE347" s="122"/>
      <c r="AF347" s="122"/>
      <c r="AG347" s="122"/>
      <c r="AH347" s="122"/>
    </row>
    <row r="348" spans="1:34" x14ac:dyDescent="0.3">
      <c r="A348" s="178" t="s">
        <v>653</v>
      </c>
      <c r="B348" s="178" t="s">
        <v>654</v>
      </c>
      <c r="C348" s="178">
        <v>134387</v>
      </c>
      <c r="D348" s="181">
        <v>44315</v>
      </c>
      <c r="E348" s="182">
        <v>16.331499999999998</v>
      </c>
      <c r="F348" s="182">
        <v>-15.1913</v>
      </c>
      <c r="G348" s="182">
        <v>9.6179000000000006</v>
      </c>
      <c r="H348" s="182">
        <v>10.044600000000001</v>
      </c>
      <c r="I348" s="182">
        <v>8.8741000000000003</v>
      </c>
      <c r="J348" s="182">
        <v>11.285600000000001</v>
      </c>
      <c r="K348" s="182">
        <v>8.6278000000000006</v>
      </c>
      <c r="L348" s="182">
        <v>10.2974</v>
      </c>
      <c r="M348" s="182">
        <v>10.7699</v>
      </c>
      <c r="N348" s="182">
        <v>13.8155</v>
      </c>
      <c r="O348" s="182">
        <v>7.1058000000000003</v>
      </c>
      <c r="P348" s="182">
        <v>8.1614000000000004</v>
      </c>
      <c r="Q348" s="182">
        <v>8.4496000000000002</v>
      </c>
      <c r="R348" s="182">
        <v>7.1672000000000002</v>
      </c>
      <c r="S348" s="120" t="s">
        <v>2024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78" t="s">
        <v>653</v>
      </c>
      <c r="B349" s="178" t="s">
        <v>655</v>
      </c>
      <c r="C349" s="178">
        <v>134383</v>
      </c>
      <c r="D349" s="181">
        <v>44315</v>
      </c>
      <c r="E349" s="182">
        <v>15.457700000000001</v>
      </c>
      <c r="F349" s="182">
        <v>-15.813700000000001</v>
      </c>
      <c r="G349" s="182">
        <v>8.9007000000000005</v>
      </c>
      <c r="H349" s="182">
        <v>9.3269000000000002</v>
      </c>
      <c r="I349" s="182">
        <v>8.0532000000000004</v>
      </c>
      <c r="J349" s="182">
        <v>10.4133</v>
      </c>
      <c r="K349" s="182">
        <v>7.7676999999999996</v>
      </c>
      <c r="L349" s="182">
        <v>9.4642999999999997</v>
      </c>
      <c r="M349" s="182">
        <v>9.9198000000000004</v>
      </c>
      <c r="N349" s="182">
        <v>12.908200000000001</v>
      </c>
      <c r="O349" s="182">
        <v>6.1669</v>
      </c>
      <c r="P349" s="182">
        <v>7.1482999999999999</v>
      </c>
      <c r="Q349" s="182">
        <v>7.4664000000000001</v>
      </c>
      <c r="R349" s="182">
        <v>6.3034999999999997</v>
      </c>
      <c r="S349" s="120" t="s">
        <v>2024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78" t="s">
        <v>653</v>
      </c>
      <c r="B350" s="178" t="s">
        <v>656</v>
      </c>
      <c r="C350" s="178">
        <v>147802</v>
      </c>
      <c r="D350" s="181">
        <v>44315</v>
      </c>
      <c r="E350" s="182">
        <v>0.41570000000000001</v>
      </c>
      <c r="F350" s="182">
        <v>0</v>
      </c>
      <c r="G350" s="182">
        <v>0</v>
      </c>
      <c r="H350" s="182">
        <v>0</v>
      </c>
      <c r="I350" s="182">
        <v>0</v>
      </c>
      <c r="J350" s="182">
        <v>0</v>
      </c>
      <c r="K350" s="182">
        <v>0</v>
      </c>
      <c r="L350" s="182">
        <v>0</v>
      </c>
      <c r="M350" s="182">
        <v>0</v>
      </c>
      <c r="N350" s="182">
        <v>0</v>
      </c>
      <c r="O350" s="182"/>
      <c r="P350" s="182"/>
      <c r="Q350" s="182">
        <v>-17.440999999999999</v>
      </c>
      <c r="R350" s="182"/>
      <c r="S350" s="120" t="s">
        <v>2024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78" t="s">
        <v>653</v>
      </c>
      <c r="B351" s="178" t="s">
        <v>657</v>
      </c>
      <c r="C351" s="178">
        <v>147798</v>
      </c>
      <c r="D351" s="181">
        <v>44315</v>
      </c>
      <c r="E351" s="182">
        <v>0.39800000000000002</v>
      </c>
      <c r="F351" s="182">
        <v>0</v>
      </c>
      <c r="G351" s="182">
        <v>0</v>
      </c>
      <c r="H351" s="182">
        <v>0</v>
      </c>
      <c r="I351" s="182">
        <v>0</v>
      </c>
      <c r="J351" s="182">
        <v>0</v>
      </c>
      <c r="K351" s="182">
        <v>0</v>
      </c>
      <c r="L351" s="182">
        <v>0</v>
      </c>
      <c r="M351" s="182">
        <v>0</v>
      </c>
      <c r="N351" s="182">
        <v>0</v>
      </c>
      <c r="O351" s="182"/>
      <c r="P351" s="182"/>
      <c r="Q351" s="182">
        <v>-17.4376</v>
      </c>
      <c r="R351" s="182"/>
      <c r="S351" s="120" t="s">
        <v>2024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78" t="s">
        <v>653</v>
      </c>
      <c r="B352" s="178" t="s">
        <v>658</v>
      </c>
      <c r="C352" s="178">
        <v>130314</v>
      </c>
      <c r="D352" s="181">
        <v>44315</v>
      </c>
      <c r="E352" s="182">
        <v>17.744900000000001</v>
      </c>
      <c r="F352" s="182">
        <v>11.728300000000001</v>
      </c>
      <c r="G352" s="182">
        <v>9.6753</v>
      </c>
      <c r="H352" s="182">
        <v>13.079499999999999</v>
      </c>
      <c r="I352" s="182">
        <v>12.6821</v>
      </c>
      <c r="J352" s="182">
        <v>11.637600000000001</v>
      </c>
      <c r="K352" s="182">
        <v>8.7222000000000008</v>
      </c>
      <c r="L352" s="182">
        <v>8.3489000000000004</v>
      </c>
      <c r="M352" s="182">
        <v>9.2133000000000003</v>
      </c>
      <c r="N352" s="182">
        <v>10.827999999999999</v>
      </c>
      <c r="O352" s="182">
        <v>7.6502999999999997</v>
      </c>
      <c r="P352" s="182">
        <v>8.0402000000000005</v>
      </c>
      <c r="Q352" s="182">
        <v>8.8072999999999997</v>
      </c>
      <c r="R352" s="182">
        <v>7.3552999999999997</v>
      </c>
      <c r="S352" s="120" t="s">
        <v>2021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78" t="s">
        <v>653</v>
      </c>
      <c r="B353" s="178" t="s">
        <v>659</v>
      </c>
      <c r="C353" s="178">
        <v>130309</v>
      </c>
      <c r="D353" s="181">
        <v>44315</v>
      </c>
      <c r="E353" s="182">
        <v>16.417999999999999</v>
      </c>
      <c r="F353" s="182">
        <v>10.674300000000001</v>
      </c>
      <c r="G353" s="182">
        <v>8.6022999999999996</v>
      </c>
      <c r="H353" s="182">
        <v>12.0009</v>
      </c>
      <c r="I353" s="182">
        <v>11.5799</v>
      </c>
      <c r="J353" s="182">
        <v>10.558299999999999</v>
      </c>
      <c r="K353" s="182">
        <v>7.6177000000000001</v>
      </c>
      <c r="L353" s="182">
        <v>7.2144000000000004</v>
      </c>
      <c r="M353" s="182">
        <v>8.0480999999999998</v>
      </c>
      <c r="N353" s="182">
        <v>9.6257999999999999</v>
      </c>
      <c r="O353" s="182">
        <v>6.4306999999999999</v>
      </c>
      <c r="P353" s="182">
        <v>6.7228000000000003</v>
      </c>
      <c r="Q353" s="182">
        <v>7.5697999999999999</v>
      </c>
      <c r="R353" s="182">
        <v>6.1487999999999996</v>
      </c>
      <c r="S353" s="120" t="s">
        <v>2021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78" t="s">
        <v>653</v>
      </c>
      <c r="B354" s="178" t="s">
        <v>660</v>
      </c>
      <c r="C354" s="178">
        <v>133486</v>
      </c>
      <c r="D354" s="181">
        <v>44315</v>
      </c>
      <c r="E354" s="182">
        <v>15.6302</v>
      </c>
      <c r="F354" s="182">
        <v>-0.7006</v>
      </c>
      <c r="G354" s="182">
        <v>8.8024000000000004</v>
      </c>
      <c r="H354" s="182">
        <v>5.4767999999999999</v>
      </c>
      <c r="I354" s="182">
        <v>5.2648999999999999</v>
      </c>
      <c r="J354" s="182">
        <v>10.3813</v>
      </c>
      <c r="K354" s="182">
        <v>23.5381</v>
      </c>
      <c r="L354" s="182">
        <v>16.561599999999999</v>
      </c>
      <c r="M354" s="182">
        <v>16.5901</v>
      </c>
      <c r="N354" s="182">
        <v>12.2432</v>
      </c>
      <c r="O354" s="182">
        <v>5.1017000000000001</v>
      </c>
      <c r="P354" s="182">
        <v>6.5980999999999996</v>
      </c>
      <c r="Q354" s="182">
        <v>7.3848000000000003</v>
      </c>
      <c r="R354" s="182">
        <v>4.6067</v>
      </c>
      <c r="S354" s="120" t="s">
        <v>2022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78" t="s">
        <v>653</v>
      </c>
      <c r="B355" s="178" t="s">
        <v>661</v>
      </c>
      <c r="C355" s="178">
        <v>148330</v>
      </c>
      <c r="D355" s="181"/>
      <c r="E355" s="182"/>
      <c r="F355" s="182"/>
      <c r="G355" s="182"/>
      <c r="H355" s="182"/>
      <c r="I355" s="182"/>
      <c r="J355" s="182"/>
      <c r="K355" s="182"/>
      <c r="L355" s="182"/>
      <c r="M355" s="182"/>
      <c r="N355" s="182"/>
      <c r="O355" s="182"/>
      <c r="P355" s="182"/>
      <c r="Q355" s="182"/>
      <c r="R355" s="182"/>
      <c r="S355" s="120" t="s">
        <v>2022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78" t="s">
        <v>653</v>
      </c>
      <c r="B356" s="178" t="s">
        <v>662</v>
      </c>
      <c r="C356" s="178">
        <v>133488</v>
      </c>
      <c r="D356" s="181">
        <v>44315</v>
      </c>
      <c r="E356" s="182">
        <v>16.653099999999998</v>
      </c>
      <c r="F356" s="182">
        <v>0</v>
      </c>
      <c r="G356" s="182">
        <v>9.5783000000000005</v>
      </c>
      <c r="H356" s="182">
        <v>6.2069999999999999</v>
      </c>
      <c r="I356" s="182">
        <v>5.9785000000000004</v>
      </c>
      <c r="J356" s="182">
        <v>11.085100000000001</v>
      </c>
      <c r="K356" s="182">
        <v>24.286000000000001</v>
      </c>
      <c r="L356" s="182">
        <v>17.337399999999999</v>
      </c>
      <c r="M356" s="182">
        <v>17.398800000000001</v>
      </c>
      <c r="N356" s="182">
        <v>13.0572</v>
      </c>
      <c r="O356" s="182">
        <v>5.9741999999999997</v>
      </c>
      <c r="P356" s="182">
        <v>7.6527000000000003</v>
      </c>
      <c r="Q356" s="182">
        <v>8.4762000000000004</v>
      </c>
      <c r="R356" s="182">
        <v>5.4328000000000003</v>
      </c>
      <c r="S356" s="120" t="s">
        <v>2022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78" t="s">
        <v>653</v>
      </c>
      <c r="B357" s="178" t="s">
        <v>663</v>
      </c>
      <c r="C357" s="178">
        <v>148333</v>
      </c>
      <c r="D357" s="181"/>
      <c r="E357" s="182"/>
      <c r="F357" s="182"/>
      <c r="G357" s="182"/>
      <c r="H357" s="182"/>
      <c r="I357" s="182"/>
      <c r="J357" s="182"/>
      <c r="K357" s="182"/>
      <c r="L357" s="182"/>
      <c r="M357" s="182"/>
      <c r="N357" s="182"/>
      <c r="O357" s="182"/>
      <c r="P357" s="182"/>
      <c r="Q357" s="182"/>
      <c r="R357" s="182"/>
      <c r="S357" s="120" t="s">
        <v>2022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78" t="s">
        <v>653</v>
      </c>
      <c r="B358" s="178" t="s">
        <v>664</v>
      </c>
      <c r="C358" s="178">
        <v>133868</v>
      </c>
      <c r="D358" s="181">
        <v>44315</v>
      </c>
      <c r="E358" s="182">
        <v>4.2125000000000004</v>
      </c>
      <c r="F358" s="182">
        <v>10.400600000000001</v>
      </c>
      <c r="G358" s="182">
        <v>65.918000000000006</v>
      </c>
      <c r="H358" s="182">
        <v>33.009700000000002</v>
      </c>
      <c r="I358" s="182">
        <v>20.145099999999999</v>
      </c>
      <c r="J358" s="182">
        <v>41.504399999999997</v>
      </c>
      <c r="K358" s="182">
        <v>19.2301</v>
      </c>
      <c r="L358" s="182">
        <v>12.0039</v>
      </c>
      <c r="M358" s="182">
        <v>14.9948</v>
      </c>
      <c r="N358" s="182">
        <v>14.457700000000001</v>
      </c>
      <c r="O358" s="182">
        <v>-31.950099999999999</v>
      </c>
      <c r="P358" s="182">
        <v>-17.6295</v>
      </c>
      <c r="Q358" s="182">
        <v>-13.0693</v>
      </c>
      <c r="R358" s="182">
        <v>-43.397399999999998</v>
      </c>
      <c r="S358" s="120" t="s">
        <v>2023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78" t="s">
        <v>653</v>
      </c>
      <c r="B359" s="178" t="s">
        <v>665</v>
      </c>
      <c r="C359" s="178">
        <v>133867</v>
      </c>
      <c r="D359" s="181">
        <v>44315</v>
      </c>
      <c r="E359" s="182">
        <v>4.1641000000000004</v>
      </c>
      <c r="F359" s="182">
        <v>10.5215</v>
      </c>
      <c r="G359" s="182">
        <v>65.506900000000002</v>
      </c>
      <c r="H359" s="182">
        <v>32.761800000000001</v>
      </c>
      <c r="I359" s="182">
        <v>19.872499999999999</v>
      </c>
      <c r="J359" s="182">
        <v>41.198999999999998</v>
      </c>
      <c r="K359" s="182">
        <v>18.930099999999999</v>
      </c>
      <c r="L359" s="182">
        <v>11.708600000000001</v>
      </c>
      <c r="M359" s="182">
        <v>14.682499999999999</v>
      </c>
      <c r="N359" s="182">
        <v>14.1412</v>
      </c>
      <c r="O359" s="182">
        <v>-32.123600000000003</v>
      </c>
      <c r="P359" s="182">
        <v>-17.796500000000002</v>
      </c>
      <c r="Q359" s="182">
        <v>-13.2319</v>
      </c>
      <c r="R359" s="182">
        <v>-43.5533</v>
      </c>
      <c r="S359" s="120" t="s">
        <v>2023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78" t="s">
        <v>653</v>
      </c>
      <c r="B360" s="178" t="s">
        <v>666</v>
      </c>
      <c r="C360" s="178">
        <v>119082</v>
      </c>
      <c r="D360" s="181">
        <v>44315</v>
      </c>
      <c r="E360" s="182">
        <v>32.050800000000002</v>
      </c>
      <c r="F360" s="182">
        <v>5.4671000000000003</v>
      </c>
      <c r="G360" s="182">
        <v>6.1147</v>
      </c>
      <c r="H360" s="182">
        <v>5.8307000000000002</v>
      </c>
      <c r="I360" s="182">
        <v>5.4370000000000003</v>
      </c>
      <c r="J360" s="182">
        <v>5.3150000000000004</v>
      </c>
      <c r="K360" s="182">
        <v>5.0696000000000003</v>
      </c>
      <c r="L360" s="182">
        <v>4.8453999999999997</v>
      </c>
      <c r="M360" s="182">
        <v>7.0681000000000003</v>
      </c>
      <c r="N360" s="182">
        <v>7.5457999999999998</v>
      </c>
      <c r="O360" s="182">
        <v>2.9285000000000001</v>
      </c>
      <c r="P360" s="182">
        <v>4.9702999999999999</v>
      </c>
      <c r="Q360" s="182">
        <v>7.03</v>
      </c>
      <c r="R360" s="182">
        <v>4.7759</v>
      </c>
      <c r="S360" s="120" t="s">
        <v>2022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78" t="s">
        <v>653</v>
      </c>
      <c r="B361" s="178" t="s">
        <v>667</v>
      </c>
      <c r="C361" s="178">
        <v>101837</v>
      </c>
      <c r="D361" s="181">
        <v>44315</v>
      </c>
      <c r="E361" s="182">
        <v>30.366499999999998</v>
      </c>
      <c r="F361" s="182">
        <v>4.8086000000000002</v>
      </c>
      <c r="G361" s="182">
        <v>5.3712</v>
      </c>
      <c r="H361" s="182">
        <v>5.0704000000000002</v>
      </c>
      <c r="I361" s="182">
        <v>4.6788999999999996</v>
      </c>
      <c r="J361" s="182">
        <v>4.5514000000000001</v>
      </c>
      <c r="K361" s="182">
        <v>4.2782999999999998</v>
      </c>
      <c r="L361" s="182">
        <v>4.0438000000000001</v>
      </c>
      <c r="M361" s="182">
        <v>6.2313000000000001</v>
      </c>
      <c r="N361" s="182">
        <v>6.67</v>
      </c>
      <c r="O361" s="182">
        <v>2.1263999999999998</v>
      </c>
      <c r="P361" s="182">
        <v>4.2196999999999996</v>
      </c>
      <c r="Q361" s="182">
        <v>6.3742000000000001</v>
      </c>
      <c r="R361" s="182">
        <v>3.9350000000000001</v>
      </c>
      <c r="S361" s="120" t="s">
        <v>2022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78" t="s">
        <v>653</v>
      </c>
      <c r="B362" s="178" t="s">
        <v>668</v>
      </c>
      <c r="C362" s="178">
        <v>116153</v>
      </c>
      <c r="D362" s="181">
        <v>44315</v>
      </c>
      <c r="E362" s="182">
        <v>21.079699999999999</v>
      </c>
      <c r="F362" s="182">
        <v>12.124700000000001</v>
      </c>
      <c r="G362" s="182">
        <v>14.2151</v>
      </c>
      <c r="H362" s="182">
        <v>26.7775</v>
      </c>
      <c r="I362" s="182">
        <v>23.461099999999998</v>
      </c>
      <c r="J362" s="182">
        <v>21.797699999999999</v>
      </c>
      <c r="K362" s="182">
        <v>20.4116</v>
      </c>
      <c r="L362" s="182">
        <v>21.387499999999999</v>
      </c>
      <c r="M362" s="182">
        <v>17.0139</v>
      </c>
      <c r="N362" s="182">
        <v>16.291499999999999</v>
      </c>
      <c r="O362" s="182">
        <v>5.3349000000000002</v>
      </c>
      <c r="P362" s="182">
        <v>6.7126999999999999</v>
      </c>
      <c r="Q362" s="182">
        <v>8.2563999999999993</v>
      </c>
      <c r="R362" s="182">
        <v>4.0872000000000002</v>
      </c>
      <c r="S362" s="120" t="s">
        <v>2024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78" t="s">
        <v>653</v>
      </c>
      <c r="B363" s="178" t="s">
        <v>669</v>
      </c>
      <c r="C363" s="178">
        <v>118553</v>
      </c>
      <c r="D363" s="181">
        <v>44315</v>
      </c>
      <c r="E363" s="182">
        <v>22.4543</v>
      </c>
      <c r="F363" s="182">
        <v>12.0328</v>
      </c>
      <c r="G363" s="182">
        <v>14.2128</v>
      </c>
      <c r="H363" s="182">
        <v>26.772099999999998</v>
      </c>
      <c r="I363" s="182">
        <v>23.465900000000001</v>
      </c>
      <c r="J363" s="182">
        <v>21.8</v>
      </c>
      <c r="K363" s="182">
        <v>20.729199999999999</v>
      </c>
      <c r="L363" s="182">
        <v>21.879000000000001</v>
      </c>
      <c r="M363" s="182">
        <v>17.5669</v>
      </c>
      <c r="N363" s="182">
        <v>16.888000000000002</v>
      </c>
      <c r="O363" s="182">
        <v>6.01</v>
      </c>
      <c r="P363" s="182">
        <v>7.4623999999999997</v>
      </c>
      <c r="Q363" s="182">
        <v>8.5691000000000006</v>
      </c>
      <c r="R363" s="182">
        <v>4.7077999999999998</v>
      </c>
      <c r="S363" s="120" t="s">
        <v>2024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78" t="s">
        <v>653</v>
      </c>
      <c r="B364" s="178" t="s">
        <v>670</v>
      </c>
      <c r="C364" s="178">
        <v>147954</v>
      </c>
      <c r="D364" s="181"/>
      <c r="E364" s="182"/>
      <c r="F364" s="182"/>
      <c r="G364" s="182"/>
      <c r="H364" s="182"/>
      <c r="I364" s="182"/>
      <c r="J364" s="182"/>
      <c r="K364" s="182"/>
      <c r="L364" s="182"/>
      <c r="M364" s="182"/>
      <c r="N364" s="182"/>
      <c r="O364" s="182"/>
      <c r="P364" s="182"/>
      <c r="Q364" s="182"/>
      <c r="R364" s="182"/>
      <c r="S364" s="120" t="s">
        <v>2024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78" t="s">
        <v>653</v>
      </c>
      <c r="B365" s="178" t="s">
        <v>671</v>
      </c>
      <c r="C365" s="178">
        <v>147955</v>
      </c>
      <c r="D365" s="181"/>
      <c r="E365" s="182"/>
      <c r="F365" s="182"/>
      <c r="G365" s="182"/>
      <c r="H365" s="182"/>
      <c r="I365" s="182"/>
      <c r="J365" s="182"/>
      <c r="K365" s="182"/>
      <c r="L365" s="182"/>
      <c r="M365" s="182"/>
      <c r="N365" s="182"/>
      <c r="O365" s="182"/>
      <c r="P365" s="182"/>
      <c r="Q365" s="182"/>
      <c r="R365" s="182"/>
      <c r="S365" s="120" t="s">
        <v>2024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78" t="s">
        <v>653</v>
      </c>
      <c r="B366" s="178" t="s">
        <v>672</v>
      </c>
      <c r="C366" s="178">
        <v>147961</v>
      </c>
      <c r="D366" s="181"/>
      <c r="E366" s="182"/>
      <c r="F366" s="182"/>
      <c r="G366" s="182"/>
      <c r="H366" s="182"/>
      <c r="I366" s="182"/>
      <c r="J366" s="182"/>
      <c r="K366" s="182"/>
      <c r="L366" s="182"/>
      <c r="M366" s="182"/>
      <c r="N366" s="182"/>
      <c r="O366" s="182"/>
      <c r="P366" s="182"/>
      <c r="Q366" s="182"/>
      <c r="R366" s="182"/>
      <c r="S366" s="120" t="s">
        <v>2024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78" t="s">
        <v>653</v>
      </c>
      <c r="B367" s="178" t="s">
        <v>673</v>
      </c>
      <c r="C367" s="178">
        <v>147958</v>
      </c>
      <c r="D367" s="181"/>
      <c r="E367" s="182"/>
      <c r="F367" s="182"/>
      <c r="G367" s="182"/>
      <c r="H367" s="182"/>
      <c r="I367" s="182"/>
      <c r="J367" s="182"/>
      <c r="K367" s="182"/>
      <c r="L367" s="182"/>
      <c r="M367" s="182"/>
      <c r="N367" s="182"/>
      <c r="O367" s="182"/>
      <c r="P367" s="182"/>
      <c r="Q367" s="182"/>
      <c r="R367" s="182"/>
      <c r="S367" s="120" t="s">
        <v>2024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78" t="s">
        <v>653</v>
      </c>
      <c r="B368" s="178" t="s">
        <v>674</v>
      </c>
      <c r="C368" s="178">
        <v>148303</v>
      </c>
      <c r="D368" s="181"/>
      <c r="E368" s="182"/>
      <c r="F368" s="182"/>
      <c r="G368" s="182"/>
      <c r="H368" s="182"/>
      <c r="I368" s="182"/>
      <c r="J368" s="182"/>
      <c r="K368" s="182"/>
      <c r="L368" s="182"/>
      <c r="M368" s="182"/>
      <c r="N368" s="182"/>
      <c r="O368" s="182"/>
      <c r="P368" s="182"/>
      <c r="Q368" s="182"/>
      <c r="R368" s="182"/>
      <c r="S368" s="120" t="s">
        <v>2024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78" t="s">
        <v>653</v>
      </c>
      <c r="B369" s="178" t="s">
        <v>675</v>
      </c>
      <c r="C369" s="178">
        <v>148304</v>
      </c>
      <c r="D369" s="181"/>
      <c r="E369" s="182"/>
      <c r="F369" s="182"/>
      <c r="G369" s="182"/>
      <c r="H369" s="182"/>
      <c r="I369" s="182"/>
      <c r="J369" s="182"/>
      <c r="K369" s="182"/>
      <c r="L369" s="182"/>
      <c r="M369" s="182"/>
      <c r="N369" s="182"/>
      <c r="O369" s="182"/>
      <c r="P369" s="182"/>
      <c r="Q369" s="182"/>
      <c r="R369" s="182"/>
      <c r="S369" s="120" t="s">
        <v>2024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78" t="s">
        <v>653</v>
      </c>
      <c r="B370" s="178" t="s">
        <v>676</v>
      </c>
      <c r="C370" s="178">
        <v>128053</v>
      </c>
      <c r="D370" s="181">
        <v>44315</v>
      </c>
      <c r="E370" s="182">
        <v>18.343299999999999</v>
      </c>
      <c r="F370" s="182">
        <v>11.9429</v>
      </c>
      <c r="G370" s="182">
        <v>1.6584000000000001</v>
      </c>
      <c r="H370" s="182">
        <v>7.5438000000000001</v>
      </c>
      <c r="I370" s="182">
        <v>5.9688999999999997</v>
      </c>
      <c r="J370" s="182">
        <v>9.3093000000000004</v>
      </c>
      <c r="K370" s="182">
        <v>5.8491999999999997</v>
      </c>
      <c r="L370" s="182">
        <v>7.5605000000000002</v>
      </c>
      <c r="M370" s="182">
        <v>9.2772000000000006</v>
      </c>
      <c r="N370" s="182">
        <v>12.770099999999999</v>
      </c>
      <c r="O370" s="182">
        <v>8.5824999999999996</v>
      </c>
      <c r="P370" s="182">
        <v>8.1653000000000002</v>
      </c>
      <c r="Q370" s="182">
        <v>8.9186999999999994</v>
      </c>
      <c r="R370" s="182">
        <v>9.5762999999999998</v>
      </c>
      <c r="S370" s="120" t="s">
        <v>2024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78" t="s">
        <v>653</v>
      </c>
      <c r="B371" s="178" t="s">
        <v>677</v>
      </c>
      <c r="C371" s="178">
        <v>128051</v>
      </c>
      <c r="D371" s="181">
        <v>44315</v>
      </c>
      <c r="E371" s="182">
        <v>19.323699999999999</v>
      </c>
      <c r="F371" s="182">
        <v>12.470800000000001</v>
      </c>
      <c r="G371" s="182">
        <v>2.1410999999999998</v>
      </c>
      <c r="H371" s="182">
        <v>7.5122999999999998</v>
      </c>
      <c r="I371" s="182">
        <v>6.3159999999999998</v>
      </c>
      <c r="J371" s="182">
        <v>9.8449000000000009</v>
      </c>
      <c r="K371" s="182">
        <v>6.3955000000000002</v>
      </c>
      <c r="L371" s="182">
        <v>8.0959000000000003</v>
      </c>
      <c r="M371" s="182">
        <v>9.8185000000000002</v>
      </c>
      <c r="N371" s="182">
        <v>13.3262</v>
      </c>
      <c r="O371" s="182">
        <v>9.1478000000000002</v>
      </c>
      <c r="P371" s="182">
        <v>8.8986000000000001</v>
      </c>
      <c r="Q371" s="182">
        <v>9.7202000000000002</v>
      </c>
      <c r="R371" s="182">
        <v>10.077999999999999</v>
      </c>
      <c r="S371" s="120" t="s">
        <v>2024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78" t="s">
        <v>653</v>
      </c>
      <c r="B372" s="178" t="s">
        <v>678</v>
      </c>
      <c r="C372" s="178">
        <v>114239</v>
      </c>
      <c r="D372" s="181">
        <v>44315</v>
      </c>
      <c r="E372" s="182">
        <v>23.7393</v>
      </c>
      <c r="F372" s="182">
        <v>1.5376000000000001</v>
      </c>
      <c r="G372" s="182">
        <v>13.2372</v>
      </c>
      <c r="H372" s="182">
        <v>11.777699999999999</v>
      </c>
      <c r="I372" s="182">
        <v>10.154199999999999</v>
      </c>
      <c r="J372" s="182">
        <v>8.8085000000000004</v>
      </c>
      <c r="K372" s="182">
        <v>5.2415000000000003</v>
      </c>
      <c r="L372" s="182">
        <v>6.3167999999999997</v>
      </c>
      <c r="M372" s="182">
        <v>7.3935000000000004</v>
      </c>
      <c r="N372" s="182">
        <v>10.147399999999999</v>
      </c>
      <c r="O372" s="182">
        <v>8.5505999999999993</v>
      </c>
      <c r="P372" s="182">
        <v>8.2773000000000003</v>
      </c>
      <c r="Q372" s="182">
        <v>8.6586999999999996</v>
      </c>
      <c r="R372" s="182">
        <v>9.1611999999999991</v>
      </c>
      <c r="S372" s="120" t="s">
        <v>2022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78" t="s">
        <v>653</v>
      </c>
      <c r="B373" s="178" t="s">
        <v>679</v>
      </c>
      <c r="C373" s="178">
        <v>120711</v>
      </c>
      <c r="D373" s="181">
        <v>44315</v>
      </c>
      <c r="E373" s="182">
        <v>25.4496</v>
      </c>
      <c r="F373" s="182">
        <v>2.1514000000000002</v>
      </c>
      <c r="G373" s="182">
        <v>13.879799999999999</v>
      </c>
      <c r="H373" s="182">
        <v>12.4458</v>
      </c>
      <c r="I373" s="182">
        <v>10.8218</v>
      </c>
      <c r="J373" s="182">
        <v>9.4641000000000002</v>
      </c>
      <c r="K373" s="182">
        <v>5.9061000000000003</v>
      </c>
      <c r="L373" s="182">
        <v>7.0427</v>
      </c>
      <c r="M373" s="182">
        <v>8.1255000000000006</v>
      </c>
      <c r="N373" s="182">
        <v>10.889099999999999</v>
      </c>
      <c r="O373" s="182">
        <v>9.3323999999999998</v>
      </c>
      <c r="P373" s="182">
        <v>9.1405999999999992</v>
      </c>
      <c r="Q373" s="182">
        <v>9.4562000000000008</v>
      </c>
      <c r="R373" s="182">
        <v>9.8275000000000006</v>
      </c>
      <c r="S373" s="120" t="s">
        <v>2022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78" t="s">
        <v>653</v>
      </c>
      <c r="B374" s="178" t="s">
        <v>680</v>
      </c>
      <c r="C374" s="178">
        <v>127183</v>
      </c>
      <c r="D374" s="181">
        <v>44315</v>
      </c>
      <c r="E374" s="182">
        <v>13.175700000000001</v>
      </c>
      <c r="F374" s="182">
        <v>-24.361899999999999</v>
      </c>
      <c r="G374" s="182">
        <v>-42.054299999999998</v>
      </c>
      <c r="H374" s="182">
        <v>-9.7962000000000007</v>
      </c>
      <c r="I374" s="182">
        <v>-9.7777999999999992</v>
      </c>
      <c r="J374" s="182">
        <v>4.0811999999999999</v>
      </c>
      <c r="K374" s="182">
        <v>-1.23E-2</v>
      </c>
      <c r="L374" s="182">
        <v>5.3715999999999999</v>
      </c>
      <c r="M374" s="182">
        <v>7.6844000000000001</v>
      </c>
      <c r="N374" s="182">
        <v>12.6022</v>
      </c>
      <c r="O374" s="182">
        <v>-1.4801</v>
      </c>
      <c r="P374" s="182">
        <v>1.6440999999999999</v>
      </c>
      <c r="Q374" s="182">
        <v>3.9260000000000002</v>
      </c>
      <c r="R374" s="182">
        <v>-4.9138000000000002</v>
      </c>
      <c r="S374" s="120" t="s">
        <v>2022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78" t="s">
        <v>653</v>
      </c>
      <c r="B375" s="178" t="s">
        <v>681</v>
      </c>
      <c r="C375" s="178">
        <v>127181</v>
      </c>
      <c r="D375" s="181">
        <v>44315</v>
      </c>
      <c r="E375" s="182">
        <v>14.004200000000001</v>
      </c>
      <c r="F375" s="182">
        <v>-23.702500000000001</v>
      </c>
      <c r="G375" s="182">
        <v>-41.386800000000001</v>
      </c>
      <c r="H375" s="182">
        <v>-9.1062999999999992</v>
      </c>
      <c r="I375" s="182">
        <v>-9.0534999999999997</v>
      </c>
      <c r="J375" s="182">
        <v>4.8048000000000002</v>
      </c>
      <c r="K375" s="182">
        <v>0.7137</v>
      </c>
      <c r="L375" s="182">
        <v>6.0926</v>
      </c>
      <c r="M375" s="182">
        <v>8.4205000000000005</v>
      </c>
      <c r="N375" s="182">
        <v>13.365</v>
      </c>
      <c r="O375" s="182">
        <v>-0.76690000000000003</v>
      </c>
      <c r="P375" s="182">
        <v>2.5411999999999999</v>
      </c>
      <c r="Q375" s="182">
        <v>4.8148</v>
      </c>
      <c r="R375" s="182">
        <v>-4.2908999999999997</v>
      </c>
      <c r="S375" s="120" t="s">
        <v>2022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78" t="s">
        <v>653</v>
      </c>
      <c r="B376" s="178" t="s">
        <v>682</v>
      </c>
      <c r="C376" s="178">
        <v>140603</v>
      </c>
      <c r="D376" s="181">
        <v>44315</v>
      </c>
      <c r="E376" s="182">
        <v>13.6569</v>
      </c>
      <c r="F376" s="182">
        <v>0</v>
      </c>
      <c r="G376" s="182">
        <v>6.2393999999999998</v>
      </c>
      <c r="H376" s="182">
        <v>10.8659</v>
      </c>
      <c r="I376" s="182">
        <v>8.4077000000000002</v>
      </c>
      <c r="J376" s="182">
        <v>9.3565000000000005</v>
      </c>
      <c r="K376" s="182">
        <v>3.8159000000000001</v>
      </c>
      <c r="L376" s="182">
        <v>5.7990000000000004</v>
      </c>
      <c r="M376" s="182">
        <v>6.7388000000000003</v>
      </c>
      <c r="N376" s="182">
        <v>9.4583999999999993</v>
      </c>
      <c r="O376" s="182">
        <v>8.1106999999999996</v>
      </c>
      <c r="P376" s="182"/>
      <c r="Q376" s="182">
        <v>7.7816999999999998</v>
      </c>
      <c r="R376" s="182">
        <v>8.3812999999999995</v>
      </c>
      <c r="S376" s="120" t="s">
        <v>2021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78" t="s">
        <v>653</v>
      </c>
      <c r="B377" s="178" t="s">
        <v>683</v>
      </c>
      <c r="C377" s="178">
        <v>140609</v>
      </c>
      <c r="D377" s="181">
        <v>44315</v>
      </c>
      <c r="E377" s="182">
        <v>13.0999</v>
      </c>
      <c r="F377" s="182">
        <v>-0.83589999999999998</v>
      </c>
      <c r="G377" s="182">
        <v>5.2961999999999998</v>
      </c>
      <c r="H377" s="182">
        <v>9.9700000000000006</v>
      </c>
      <c r="I377" s="182">
        <v>7.4646999999999997</v>
      </c>
      <c r="J377" s="182">
        <v>8.3910999999999998</v>
      </c>
      <c r="K377" s="182">
        <v>2.7679</v>
      </c>
      <c r="L377" s="182">
        <v>4.7389000000000001</v>
      </c>
      <c r="M377" s="182">
        <v>5.6886000000000001</v>
      </c>
      <c r="N377" s="182">
        <v>8.3943999999999992</v>
      </c>
      <c r="O377" s="182">
        <v>7.0766</v>
      </c>
      <c r="P377" s="182"/>
      <c r="Q377" s="182">
        <v>6.7080000000000002</v>
      </c>
      <c r="R377" s="182">
        <v>7.3929999999999998</v>
      </c>
      <c r="S377" s="120" t="s">
        <v>2021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78" t="s">
        <v>653</v>
      </c>
      <c r="B378" s="178" t="s">
        <v>684</v>
      </c>
      <c r="C378" s="178">
        <v>130721</v>
      </c>
      <c r="D378" s="181">
        <v>44315</v>
      </c>
      <c r="E378" s="182">
        <v>1451.6811</v>
      </c>
      <c r="F378" s="182">
        <v>3.4148000000000001</v>
      </c>
      <c r="G378" s="182">
        <v>11.712899999999999</v>
      </c>
      <c r="H378" s="182">
        <v>14.2668</v>
      </c>
      <c r="I378" s="182">
        <v>10.0458</v>
      </c>
      <c r="J378" s="182">
        <v>7.9108999999999998</v>
      </c>
      <c r="K378" s="182">
        <v>3.3569</v>
      </c>
      <c r="L378" s="182">
        <v>2.6568999999999998</v>
      </c>
      <c r="M378" s="182">
        <v>3.6511</v>
      </c>
      <c r="N378" s="182">
        <v>6.9485999999999999</v>
      </c>
      <c r="O378" s="182">
        <v>2.0142000000000002</v>
      </c>
      <c r="P378" s="182">
        <v>4.4158999999999997</v>
      </c>
      <c r="Q378" s="182">
        <v>5.7606000000000002</v>
      </c>
      <c r="R378" s="182">
        <v>4.4641999999999999</v>
      </c>
      <c r="S378" s="120" t="s">
        <v>2022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78" t="s">
        <v>653</v>
      </c>
      <c r="B379" s="178" t="s">
        <v>685</v>
      </c>
      <c r="C379" s="178">
        <v>130722</v>
      </c>
      <c r="D379" s="181">
        <v>44315</v>
      </c>
      <c r="E379" s="182">
        <v>1538.5597</v>
      </c>
      <c r="F379" s="182">
        <v>4.5555000000000003</v>
      </c>
      <c r="G379" s="182">
        <v>12.8543</v>
      </c>
      <c r="H379" s="182">
        <v>15.4101</v>
      </c>
      <c r="I379" s="182">
        <v>11.1904</v>
      </c>
      <c r="J379" s="182">
        <v>9.0599000000000007</v>
      </c>
      <c r="K379" s="182">
        <v>4.5079000000000002</v>
      </c>
      <c r="L379" s="182">
        <v>3.8155000000000001</v>
      </c>
      <c r="M379" s="182">
        <v>4.8273999999999999</v>
      </c>
      <c r="N379" s="182">
        <v>8.2042999999999999</v>
      </c>
      <c r="O379" s="182">
        <v>3.0634000000000001</v>
      </c>
      <c r="P379" s="182">
        <v>5.3747999999999996</v>
      </c>
      <c r="Q379" s="182">
        <v>6.6883999999999997</v>
      </c>
      <c r="R379" s="182">
        <v>5.6573000000000002</v>
      </c>
      <c r="S379" s="120" t="s">
        <v>2022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78" t="s">
        <v>653</v>
      </c>
      <c r="B380" s="178" t="s">
        <v>686</v>
      </c>
      <c r="C380" s="178">
        <v>117716</v>
      </c>
      <c r="D380" s="181">
        <v>44315</v>
      </c>
      <c r="E380" s="182">
        <v>23.552499999999998</v>
      </c>
      <c r="F380" s="182">
        <v>-1.7045999999999999</v>
      </c>
      <c r="G380" s="182">
        <v>4.0823</v>
      </c>
      <c r="H380" s="182">
        <v>28.246600000000001</v>
      </c>
      <c r="I380" s="182">
        <v>14.985200000000001</v>
      </c>
      <c r="J380" s="182">
        <v>13.0327</v>
      </c>
      <c r="K380" s="182">
        <v>5.7454000000000001</v>
      </c>
      <c r="L380" s="182">
        <v>6.3213999999999997</v>
      </c>
      <c r="M380" s="182">
        <v>6.8826000000000001</v>
      </c>
      <c r="N380" s="182">
        <v>10.4284</v>
      </c>
      <c r="O380" s="182">
        <v>7.2515999999999998</v>
      </c>
      <c r="P380" s="182">
        <v>7.4645999999999999</v>
      </c>
      <c r="Q380" s="182">
        <v>8.1179000000000006</v>
      </c>
      <c r="R380" s="182">
        <v>7.4504000000000001</v>
      </c>
      <c r="S380" s="120" t="s">
        <v>2022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78" t="s">
        <v>653</v>
      </c>
      <c r="B381" s="178" t="s">
        <v>687</v>
      </c>
      <c r="C381" s="178">
        <v>119741</v>
      </c>
      <c r="D381" s="181">
        <v>44315</v>
      </c>
      <c r="E381" s="182">
        <v>25.4541</v>
      </c>
      <c r="F381" s="182">
        <v>-0.71699999999999997</v>
      </c>
      <c r="G381" s="182">
        <v>5.1166</v>
      </c>
      <c r="H381" s="182">
        <v>29.293399999999998</v>
      </c>
      <c r="I381" s="182">
        <v>16.024999999999999</v>
      </c>
      <c r="J381" s="182">
        <v>14.091900000000001</v>
      </c>
      <c r="K381" s="182">
        <v>6.8023999999999996</v>
      </c>
      <c r="L381" s="182">
        <v>7.4203000000000001</v>
      </c>
      <c r="M381" s="182">
        <v>8.0074000000000005</v>
      </c>
      <c r="N381" s="182">
        <v>11.583500000000001</v>
      </c>
      <c r="O381" s="182">
        <v>8.2776999999999994</v>
      </c>
      <c r="P381" s="182">
        <v>8.5043000000000006</v>
      </c>
      <c r="Q381" s="182">
        <v>9.1583000000000006</v>
      </c>
      <c r="R381" s="182">
        <v>8.5145</v>
      </c>
      <c r="S381" s="120" t="s">
        <v>2022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78" t="s">
        <v>653</v>
      </c>
      <c r="B382" s="178" t="s">
        <v>688</v>
      </c>
      <c r="C382" s="178">
        <v>112632</v>
      </c>
      <c r="D382" s="181">
        <v>44315</v>
      </c>
      <c r="E382" s="182">
        <v>22.4208</v>
      </c>
      <c r="F382" s="182">
        <v>-7.1616</v>
      </c>
      <c r="G382" s="182">
        <v>0.54269999999999996</v>
      </c>
      <c r="H382" s="182">
        <v>9.5760000000000005</v>
      </c>
      <c r="I382" s="182">
        <v>7.2763</v>
      </c>
      <c r="J382" s="182">
        <v>6.0961999999999996</v>
      </c>
      <c r="K382" s="182">
        <v>4.5434999999999999</v>
      </c>
      <c r="L382" s="182">
        <v>4.1607000000000003</v>
      </c>
      <c r="M382" s="182">
        <v>6.5011999999999999</v>
      </c>
      <c r="N382" s="182">
        <v>7.2073</v>
      </c>
      <c r="O382" s="182">
        <v>4.0869999999999997</v>
      </c>
      <c r="P382" s="182">
        <v>5.6161000000000003</v>
      </c>
      <c r="Q382" s="182">
        <v>7.2313000000000001</v>
      </c>
      <c r="R382" s="182">
        <v>3.1840000000000002</v>
      </c>
      <c r="S382" s="120" t="s">
        <v>2024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78" t="s">
        <v>653</v>
      </c>
      <c r="B383" s="178" t="s">
        <v>689</v>
      </c>
      <c r="C383" s="178">
        <v>119786</v>
      </c>
      <c r="D383" s="181">
        <v>44315</v>
      </c>
      <c r="E383" s="182">
        <v>23.505800000000001</v>
      </c>
      <c r="F383" s="182">
        <v>-6.3654000000000002</v>
      </c>
      <c r="G383" s="182">
        <v>1.2941</v>
      </c>
      <c r="H383" s="182">
        <v>10.357799999999999</v>
      </c>
      <c r="I383" s="182">
        <v>8.0774000000000008</v>
      </c>
      <c r="J383" s="182">
        <v>6.8992000000000004</v>
      </c>
      <c r="K383" s="182">
        <v>5.3474000000000004</v>
      </c>
      <c r="L383" s="182">
        <v>4.9724000000000004</v>
      </c>
      <c r="M383" s="182">
        <v>7.6375000000000002</v>
      </c>
      <c r="N383" s="182">
        <v>8.2911999999999999</v>
      </c>
      <c r="O383" s="182">
        <v>4.8921000000000001</v>
      </c>
      <c r="P383" s="182">
        <v>6.3589000000000002</v>
      </c>
      <c r="Q383" s="182">
        <v>7.5046999999999997</v>
      </c>
      <c r="R383" s="182">
        <v>4.0678999999999998</v>
      </c>
      <c r="S383" s="120" t="s">
        <v>2024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78" t="s">
        <v>653</v>
      </c>
      <c r="B384" s="178" t="s">
        <v>690</v>
      </c>
      <c r="C384" s="178">
        <v>112938</v>
      </c>
      <c r="D384" s="181">
        <v>44315</v>
      </c>
      <c r="E384" s="182">
        <v>24.778199999999998</v>
      </c>
      <c r="F384" s="182">
        <v>-8.9834999999999994</v>
      </c>
      <c r="G384" s="182">
        <v>6.1409000000000002</v>
      </c>
      <c r="H384" s="182">
        <v>11.4308</v>
      </c>
      <c r="I384" s="182">
        <v>10.2994</v>
      </c>
      <c r="J384" s="182">
        <v>7.992</v>
      </c>
      <c r="K384" s="182">
        <v>7.6052</v>
      </c>
      <c r="L384" s="182">
        <v>8.2910000000000004</v>
      </c>
      <c r="M384" s="182">
        <v>9.4067000000000007</v>
      </c>
      <c r="N384" s="182">
        <v>9.2248000000000001</v>
      </c>
      <c r="O384" s="182">
        <v>0.89929999999999999</v>
      </c>
      <c r="P384" s="182">
        <v>3.5474999999999999</v>
      </c>
      <c r="Q384" s="182">
        <v>5.8554000000000004</v>
      </c>
      <c r="R384" s="182">
        <v>-1.9051</v>
      </c>
      <c r="S384" s="120" t="s">
        <v>2024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78" t="s">
        <v>653</v>
      </c>
      <c r="B385" s="178" t="s">
        <v>691</v>
      </c>
      <c r="C385" s="178">
        <v>118780</v>
      </c>
      <c r="D385" s="181">
        <v>44315</v>
      </c>
      <c r="E385" s="182">
        <v>26.4785</v>
      </c>
      <c r="F385" s="182">
        <v>-8.4068000000000005</v>
      </c>
      <c r="G385" s="182">
        <v>6.7583000000000002</v>
      </c>
      <c r="H385" s="182">
        <v>12.0402</v>
      </c>
      <c r="I385" s="182">
        <v>10.925700000000001</v>
      </c>
      <c r="J385" s="182">
        <v>8.6193000000000008</v>
      </c>
      <c r="K385" s="182">
        <v>8.2388999999999992</v>
      </c>
      <c r="L385" s="182">
        <v>8.9352999999999998</v>
      </c>
      <c r="M385" s="182">
        <v>10.068</v>
      </c>
      <c r="N385" s="182">
        <v>9.8962000000000003</v>
      </c>
      <c r="O385" s="182">
        <v>1.585</v>
      </c>
      <c r="P385" s="182">
        <v>4.3425000000000002</v>
      </c>
      <c r="Q385" s="182">
        <v>6.6388999999999996</v>
      </c>
      <c r="R385" s="182">
        <v>-1.2977000000000001</v>
      </c>
      <c r="S385" s="120" t="s">
        <v>2024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78" t="s">
        <v>653</v>
      </c>
      <c r="B386" s="178" t="s">
        <v>692</v>
      </c>
      <c r="C386" s="178">
        <v>148094</v>
      </c>
      <c r="D386" s="181">
        <v>44315</v>
      </c>
      <c r="E386" s="182">
        <v>0.1178</v>
      </c>
      <c r="F386" s="182">
        <v>31.010999999999999</v>
      </c>
      <c r="G386" s="182">
        <v>10.337</v>
      </c>
      <c r="H386" s="182">
        <v>13.3131</v>
      </c>
      <c r="I386" s="182">
        <v>11.113099999999999</v>
      </c>
      <c r="J386" s="182">
        <v>11.048299999999999</v>
      </c>
      <c r="K386" s="182">
        <v>11.688499999999999</v>
      </c>
      <c r="L386" s="182">
        <v>-41.674399999999999</v>
      </c>
      <c r="M386" s="182">
        <v>-29.9726</v>
      </c>
      <c r="N386" s="182">
        <v>-20.673400000000001</v>
      </c>
      <c r="O386" s="182"/>
      <c r="P386" s="182"/>
      <c r="Q386" s="182">
        <v>-16.363099999999999</v>
      </c>
      <c r="R386" s="182"/>
      <c r="S386" s="120" t="s">
        <v>2024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78" t="s">
        <v>653</v>
      </c>
      <c r="B387" s="178" t="s">
        <v>693</v>
      </c>
      <c r="C387" s="178">
        <v>148101</v>
      </c>
      <c r="D387" s="181">
        <v>44315</v>
      </c>
      <c r="E387" s="182">
        <v>0.1249</v>
      </c>
      <c r="F387" s="182">
        <v>0</v>
      </c>
      <c r="G387" s="182">
        <v>9.7489000000000008</v>
      </c>
      <c r="H387" s="182">
        <v>8.3628999999999998</v>
      </c>
      <c r="I387" s="182">
        <v>10.478899999999999</v>
      </c>
      <c r="J387" s="182">
        <v>11.2912</v>
      </c>
      <c r="K387" s="182">
        <v>11.3489</v>
      </c>
      <c r="L387" s="182">
        <v>-41.812899999999999</v>
      </c>
      <c r="M387" s="182">
        <v>-29.997399999999999</v>
      </c>
      <c r="N387" s="182">
        <v>-20.748699999999999</v>
      </c>
      <c r="O387" s="182"/>
      <c r="P387" s="182"/>
      <c r="Q387" s="182">
        <v>-16.366</v>
      </c>
      <c r="R387" s="182"/>
      <c r="S387" s="120" t="s">
        <v>2024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78" t="s">
        <v>653</v>
      </c>
      <c r="B388" s="178" t="s">
        <v>694</v>
      </c>
      <c r="C388" s="178">
        <v>148258</v>
      </c>
      <c r="D388" s="181"/>
      <c r="E388" s="182"/>
      <c r="F388" s="182"/>
      <c r="G388" s="182"/>
      <c r="H388" s="182"/>
      <c r="I388" s="182"/>
      <c r="J388" s="182"/>
      <c r="K388" s="182"/>
      <c r="L388" s="182"/>
      <c r="M388" s="182"/>
      <c r="N388" s="182"/>
      <c r="O388" s="182"/>
      <c r="P388" s="182"/>
      <c r="Q388" s="182"/>
      <c r="R388" s="182"/>
      <c r="S388" s="120" t="s">
        <v>2024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78" t="s">
        <v>653</v>
      </c>
      <c r="B389" s="178" t="s">
        <v>695</v>
      </c>
      <c r="C389" s="178">
        <v>148261</v>
      </c>
      <c r="D389" s="181"/>
      <c r="E389" s="182"/>
      <c r="F389" s="182"/>
      <c r="G389" s="182"/>
      <c r="H389" s="182"/>
      <c r="I389" s="182"/>
      <c r="J389" s="182"/>
      <c r="K389" s="182"/>
      <c r="L389" s="182"/>
      <c r="M389" s="182"/>
      <c r="N389" s="182"/>
      <c r="O389" s="182"/>
      <c r="P389" s="182"/>
      <c r="Q389" s="182"/>
      <c r="R389" s="182"/>
      <c r="S389" s="120" t="s">
        <v>2024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78" t="s">
        <v>653</v>
      </c>
      <c r="B390" s="178" t="s">
        <v>696</v>
      </c>
      <c r="C390" s="178">
        <v>138898</v>
      </c>
      <c r="D390" s="181">
        <v>44315</v>
      </c>
      <c r="E390" s="182">
        <v>15.845599999999999</v>
      </c>
      <c r="F390" s="182">
        <v>2.0731999999999999</v>
      </c>
      <c r="G390" s="182">
        <v>2.9952999999999999</v>
      </c>
      <c r="H390" s="182">
        <v>4.5121000000000002</v>
      </c>
      <c r="I390" s="182">
        <v>2.8660000000000001</v>
      </c>
      <c r="J390" s="182">
        <v>9.6522000000000006</v>
      </c>
      <c r="K390" s="182">
        <v>10.766999999999999</v>
      </c>
      <c r="L390" s="182">
        <v>12.5001</v>
      </c>
      <c r="M390" s="182">
        <v>11.8857</v>
      </c>
      <c r="N390" s="182">
        <v>9.3795999999999999</v>
      </c>
      <c r="O390" s="182">
        <v>3.6696</v>
      </c>
      <c r="P390" s="182">
        <v>5.7024999999999997</v>
      </c>
      <c r="Q390" s="182">
        <v>7.2389000000000001</v>
      </c>
      <c r="R390" s="182">
        <v>2.3431000000000002</v>
      </c>
      <c r="S390" s="120" t="s">
        <v>2024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78" t="s">
        <v>653</v>
      </c>
      <c r="B391" s="178" t="s">
        <v>697</v>
      </c>
      <c r="C391" s="178">
        <v>138905</v>
      </c>
      <c r="D391" s="181">
        <v>44315</v>
      </c>
      <c r="E391" s="182">
        <v>14.792899999999999</v>
      </c>
      <c r="F391" s="182">
        <v>0.74019999999999997</v>
      </c>
      <c r="G391" s="182">
        <v>1.8097000000000001</v>
      </c>
      <c r="H391" s="182">
        <v>3.3508</v>
      </c>
      <c r="I391" s="182">
        <v>1.7107000000000001</v>
      </c>
      <c r="J391" s="182">
        <v>8.4921000000000006</v>
      </c>
      <c r="K391" s="182">
        <v>9.5749999999999993</v>
      </c>
      <c r="L391" s="182">
        <v>11.2826</v>
      </c>
      <c r="M391" s="182">
        <v>10.626799999999999</v>
      </c>
      <c r="N391" s="182">
        <v>8.0680999999999994</v>
      </c>
      <c r="O391" s="182">
        <v>2.5750000000000002</v>
      </c>
      <c r="P391" s="182">
        <v>4.5727000000000002</v>
      </c>
      <c r="Q391" s="182">
        <v>6.1254</v>
      </c>
      <c r="R391" s="182">
        <v>1.2369000000000001</v>
      </c>
      <c r="S391" s="120" t="s">
        <v>2024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78" t="s">
        <v>653</v>
      </c>
      <c r="B392" s="178" t="s">
        <v>698</v>
      </c>
      <c r="C392" s="178">
        <v>148207</v>
      </c>
      <c r="D392" s="181"/>
      <c r="E392" s="182"/>
      <c r="F392" s="182"/>
      <c r="G392" s="182"/>
      <c r="H392" s="182"/>
      <c r="I392" s="182"/>
      <c r="J392" s="182"/>
      <c r="K392" s="182"/>
      <c r="L392" s="182"/>
      <c r="M392" s="182"/>
      <c r="N392" s="182"/>
      <c r="O392" s="182"/>
      <c r="P392" s="182"/>
      <c r="Q392" s="182"/>
      <c r="R392" s="182"/>
      <c r="S392" s="120" t="s">
        <v>2022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78" t="s">
        <v>653</v>
      </c>
      <c r="B393" s="178" t="s">
        <v>699</v>
      </c>
      <c r="C393" s="178">
        <v>148217</v>
      </c>
      <c r="D393" s="181"/>
      <c r="E393" s="182"/>
      <c r="F393" s="182"/>
      <c r="G393" s="182"/>
      <c r="H393" s="182"/>
      <c r="I393" s="182"/>
      <c r="J393" s="182"/>
      <c r="K393" s="182"/>
      <c r="L393" s="182"/>
      <c r="M393" s="182"/>
      <c r="N393" s="182"/>
      <c r="O393" s="182"/>
      <c r="P393" s="182"/>
      <c r="Q393" s="182"/>
      <c r="R393" s="182"/>
      <c r="S393" s="120" t="s">
        <v>2022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78" t="s">
        <v>653</v>
      </c>
      <c r="B394" s="178" t="s">
        <v>700</v>
      </c>
      <c r="C394" s="178">
        <v>102729</v>
      </c>
      <c r="D394" s="181"/>
      <c r="E394" s="182"/>
      <c r="F394" s="182"/>
      <c r="G394" s="182"/>
      <c r="H394" s="182"/>
      <c r="I394" s="182"/>
      <c r="J394" s="182"/>
      <c r="K394" s="182"/>
      <c r="L394" s="182"/>
      <c r="M394" s="182"/>
      <c r="N394" s="182"/>
      <c r="O394" s="182"/>
      <c r="P394" s="182"/>
      <c r="Q394" s="182"/>
      <c r="R394" s="182"/>
      <c r="S394" s="120" t="s">
        <v>2022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78" t="s">
        <v>653</v>
      </c>
      <c r="B395" s="178" t="s">
        <v>701</v>
      </c>
      <c r="C395" s="178">
        <v>119450</v>
      </c>
      <c r="D395" s="181"/>
      <c r="E395" s="182"/>
      <c r="F395" s="182"/>
      <c r="G395" s="182"/>
      <c r="H395" s="182"/>
      <c r="I395" s="182"/>
      <c r="J395" s="182"/>
      <c r="K395" s="182"/>
      <c r="L395" s="182"/>
      <c r="M395" s="182"/>
      <c r="N395" s="182"/>
      <c r="O395" s="182"/>
      <c r="P395" s="182"/>
      <c r="Q395" s="182"/>
      <c r="R395" s="182"/>
      <c r="S395" s="120" t="s">
        <v>2022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78" t="s">
        <v>653</v>
      </c>
      <c r="B396" s="178" t="s">
        <v>702</v>
      </c>
      <c r="C396" s="178">
        <v>119798</v>
      </c>
      <c r="D396" s="181">
        <v>44315</v>
      </c>
      <c r="E396" s="182">
        <v>36.267099999999999</v>
      </c>
      <c r="F396" s="182">
        <v>3.0194999999999999</v>
      </c>
      <c r="G396" s="182">
        <v>10.610200000000001</v>
      </c>
      <c r="H396" s="182">
        <v>11.7729</v>
      </c>
      <c r="I396" s="182">
        <v>11.1396</v>
      </c>
      <c r="J396" s="182">
        <v>9.4781999999999993</v>
      </c>
      <c r="K396" s="182">
        <v>5.0311000000000003</v>
      </c>
      <c r="L396" s="182">
        <v>5.9172000000000002</v>
      </c>
      <c r="M396" s="182">
        <v>7.8144</v>
      </c>
      <c r="N396" s="182">
        <v>10.814399999999999</v>
      </c>
      <c r="O396" s="182">
        <v>8.0779999999999994</v>
      </c>
      <c r="P396" s="182">
        <v>8.2446999999999999</v>
      </c>
      <c r="Q396" s="182">
        <v>9.2144999999999992</v>
      </c>
      <c r="R396" s="182">
        <v>8.2550000000000008</v>
      </c>
      <c r="S396" s="120" t="s">
        <v>2022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78" t="s">
        <v>653</v>
      </c>
      <c r="B397" s="178" t="s">
        <v>703</v>
      </c>
      <c r="C397" s="178">
        <v>102505</v>
      </c>
      <c r="D397" s="181">
        <v>44315</v>
      </c>
      <c r="E397" s="182">
        <v>34.491500000000002</v>
      </c>
      <c r="F397" s="182">
        <v>2.3283</v>
      </c>
      <c r="G397" s="182">
        <v>9.9908999999999999</v>
      </c>
      <c r="H397" s="182">
        <v>11.135199999999999</v>
      </c>
      <c r="I397" s="182">
        <v>10.511100000000001</v>
      </c>
      <c r="J397" s="182">
        <v>8.8495000000000008</v>
      </c>
      <c r="K397" s="182">
        <v>4.3833000000000002</v>
      </c>
      <c r="L397" s="182">
        <v>5.2586000000000004</v>
      </c>
      <c r="M397" s="182">
        <v>7.1418999999999997</v>
      </c>
      <c r="N397" s="182">
        <v>10.113099999999999</v>
      </c>
      <c r="O397" s="182">
        <v>7.3555000000000001</v>
      </c>
      <c r="P397" s="182">
        <v>7.4701000000000004</v>
      </c>
      <c r="Q397" s="182">
        <v>7.6468999999999996</v>
      </c>
      <c r="R397" s="182">
        <v>7.5929000000000002</v>
      </c>
      <c r="S397" s="120" t="s">
        <v>2022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78" t="s">
        <v>653</v>
      </c>
      <c r="B398" s="178" t="s">
        <v>704</v>
      </c>
      <c r="C398" s="178">
        <v>101545</v>
      </c>
      <c r="D398" s="181"/>
      <c r="E398" s="182"/>
      <c r="F398" s="182"/>
      <c r="G398" s="182"/>
      <c r="H398" s="182"/>
      <c r="I398" s="182"/>
      <c r="J398" s="182"/>
      <c r="K398" s="182"/>
      <c r="L398" s="182"/>
      <c r="M398" s="182"/>
      <c r="N398" s="182"/>
      <c r="O398" s="182"/>
      <c r="P398" s="182"/>
      <c r="Q398" s="182"/>
      <c r="R398" s="182"/>
      <c r="S398" s="120" t="s">
        <v>2024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78" t="s">
        <v>653</v>
      </c>
      <c r="B399" s="178" t="s">
        <v>705</v>
      </c>
      <c r="C399" s="178">
        <v>119632</v>
      </c>
      <c r="D399" s="181"/>
      <c r="E399" s="182"/>
      <c r="F399" s="182"/>
      <c r="G399" s="182"/>
      <c r="H399" s="182"/>
      <c r="I399" s="182"/>
      <c r="J399" s="182"/>
      <c r="K399" s="182"/>
      <c r="L399" s="182"/>
      <c r="M399" s="182"/>
      <c r="N399" s="182"/>
      <c r="O399" s="182"/>
      <c r="P399" s="182"/>
      <c r="Q399" s="182"/>
      <c r="R399" s="182"/>
      <c r="S399" s="120" t="s">
        <v>2024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78" t="s">
        <v>653</v>
      </c>
      <c r="B400" s="178" t="s">
        <v>706</v>
      </c>
      <c r="C400" s="178">
        <v>148242</v>
      </c>
      <c r="D400" s="181"/>
      <c r="E400" s="182"/>
      <c r="F400" s="182"/>
      <c r="G400" s="182"/>
      <c r="H400" s="182"/>
      <c r="I400" s="182"/>
      <c r="J400" s="182"/>
      <c r="K400" s="182"/>
      <c r="L400" s="182"/>
      <c r="M400" s="182"/>
      <c r="N400" s="182"/>
      <c r="O400" s="182"/>
      <c r="P400" s="182"/>
      <c r="Q400" s="182"/>
      <c r="R400" s="182"/>
      <c r="S400" s="120" t="s">
        <v>2024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78" t="s">
        <v>653</v>
      </c>
      <c r="B401" s="178" t="s">
        <v>707</v>
      </c>
      <c r="C401" s="178">
        <v>148237</v>
      </c>
      <c r="D401" s="181"/>
      <c r="E401" s="182"/>
      <c r="F401" s="182"/>
      <c r="G401" s="182"/>
      <c r="H401" s="182"/>
      <c r="I401" s="182"/>
      <c r="J401" s="182"/>
      <c r="K401" s="182"/>
      <c r="L401" s="182"/>
      <c r="M401" s="182"/>
      <c r="N401" s="182"/>
      <c r="O401" s="182"/>
      <c r="P401" s="182"/>
      <c r="Q401" s="182"/>
      <c r="R401" s="182"/>
      <c r="S401" s="120" t="s">
        <v>2024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78" t="s">
        <v>653</v>
      </c>
      <c r="B402" s="178" t="s">
        <v>708</v>
      </c>
      <c r="C402" s="178">
        <v>147651</v>
      </c>
      <c r="D402" s="181"/>
      <c r="E402" s="182"/>
      <c r="F402" s="182"/>
      <c r="G402" s="182"/>
      <c r="H402" s="182"/>
      <c r="I402" s="182"/>
      <c r="J402" s="182"/>
      <c r="K402" s="182"/>
      <c r="L402" s="182"/>
      <c r="M402" s="182"/>
      <c r="N402" s="182"/>
      <c r="O402" s="182"/>
      <c r="P402" s="182"/>
      <c r="Q402" s="182"/>
      <c r="R402" s="182"/>
      <c r="S402" s="120" t="s">
        <v>2022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78" t="s">
        <v>653</v>
      </c>
      <c r="B403" s="178" t="s">
        <v>709</v>
      </c>
      <c r="C403" s="178">
        <v>147650</v>
      </c>
      <c r="D403" s="181"/>
      <c r="E403" s="182"/>
      <c r="F403" s="182"/>
      <c r="G403" s="182"/>
      <c r="H403" s="182"/>
      <c r="I403" s="182"/>
      <c r="J403" s="182"/>
      <c r="K403" s="182"/>
      <c r="L403" s="182"/>
      <c r="M403" s="182"/>
      <c r="N403" s="182"/>
      <c r="O403" s="182"/>
      <c r="P403" s="182"/>
      <c r="Q403" s="182"/>
      <c r="R403" s="182"/>
      <c r="S403" s="120" t="s">
        <v>2022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78" t="s">
        <v>653</v>
      </c>
      <c r="B404" s="178" t="s">
        <v>710</v>
      </c>
      <c r="C404" s="178">
        <v>148147</v>
      </c>
      <c r="D404" s="181">
        <v>44315</v>
      </c>
      <c r="E404" s="182">
        <v>0.62890000000000001</v>
      </c>
      <c r="F404" s="182">
        <v>11.6113</v>
      </c>
      <c r="G404" s="182">
        <v>11.6187</v>
      </c>
      <c r="H404" s="182">
        <v>11.6335</v>
      </c>
      <c r="I404" s="182">
        <v>11.241300000000001</v>
      </c>
      <c r="J404" s="182">
        <v>11.3857</v>
      </c>
      <c r="K404" s="182">
        <v>-42.334400000000002</v>
      </c>
      <c r="L404" s="182">
        <v>-40.694499999999998</v>
      </c>
      <c r="M404" s="182">
        <v>-24.706499999999998</v>
      </c>
      <c r="N404" s="182">
        <v>-59.220599999999997</v>
      </c>
      <c r="O404" s="182"/>
      <c r="P404" s="182"/>
      <c r="Q404" s="182">
        <v>-52.0839</v>
      </c>
      <c r="R404" s="182"/>
      <c r="S404" s="120" t="s">
        <v>2022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78" t="s">
        <v>653</v>
      </c>
      <c r="B405" s="178" t="s">
        <v>711</v>
      </c>
      <c r="C405" s="178">
        <v>148146</v>
      </c>
      <c r="D405" s="181">
        <v>44315</v>
      </c>
      <c r="E405" s="182">
        <v>0.57299999999999995</v>
      </c>
      <c r="F405" s="182">
        <v>12.744400000000001</v>
      </c>
      <c r="G405" s="182">
        <v>10.6259</v>
      </c>
      <c r="H405" s="182">
        <v>10.9429</v>
      </c>
      <c r="I405" s="182">
        <v>10.9659</v>
      </c>
      <c r="J405" s="182">
        <v>11.360099999999999</v>
      </c>
      <c r="K405" s="182">
        <v>-42.853299999999997</v>
      </c>
      <c r="L405" s="182">
        <v>-41.122700000000002</v>
      </c>
      <c r="M405" s="182">
        <v>-25.0032</v>
      </c>
      <c r="N405" s="182">
        <v>-59.6678</v>
      </c>
      <c r="O405" s="182"/>
      <c r="P405" s="182"/>
      <c r="Q405" s="182">
        <v>-52.521900000000002</v>
      </c>
      <c r="R405" s="182"/>
      <c r="S405" s="120" t="s">
        <v>2022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78" t="s">
        <v>653</v>
      </c>
      <c r="B406" s="178" t="s">
        <v>712</v>
      </c>
      <c r="C406" s="178">
        <v>120764</v>
      </c>
      <c r="D406" s="181">
        <v>44315</v>
      </c>
      <c r="E406" s="182">
        <v>12.5509</v>
      </c>
      <c r="F406" s="182">
        <v>6.9809000000000001</v>
      </c>
      <c r="G406" s="182">
        <v>13.975199999999999</v>
      </c>
      <c r="H406" s="182">
        <v>9.4061000000000003</v>
      </c>
      <c r="I406" s="182">
        <v>8.5447000000000006</v>
      </c>
      <c r="J406" s="182">
        <v>8.8307000000000002</v>
      </c>
      <c r="K406" s="182">
        <v>5.7281000000000004</v>
      </c>
      <c r="L406" s="182">
        <v>6.0019</v>
      </c>
      <c r="M406" s="182">
        <v>6.8075000000000001</v>
      </c>
      <c r="N406" s="182">
        <v>-1.9691000000000001</v>
      </c>
      <c r="O406" s="182">
        <v>-9.3688000000000002</v>
      </c>
      <c r="P406" s="182">
        <v>-2.4013</v>
      </c>
      <c r="Q406" s="182">
        <v>2.6152000000000002</v>
      </c>
      <c r="R406" s="182">
        <v>-16.508199999999999</v>
      </c>
      <c r="S406" s="120" t="s">
        <v>2022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78" t="s">
        <v>653</v>
      </c>
      <c r="B407" s="178" t="s">
        <v>713</v>
      </c>
      <c r="C407" s="178">
        <v>117981</v>
      </c>
      <c r="D407" s="181">
        <v>44315</v>
      </c>
      <c r="E407" s="182">
        <v>11.447699999999999</v>
      </c>
      <c r="F407" s="182">
        <v>6.0590000000000002</v>
      </c>
      <c r="G407" s="182">
        <v>13.086600000000001</v>
      </c>
      <c r="H407" s="182">
        <v>8.5315999999999992</v>
      </c>
      <c r="I407" s="182">
        <v>7.6976000000000004</v>
      </c>
      <c r="J407" s="182">
        <v>8.0021000000000004</v>
      </c>
      <c r="K407" s="182">
        <v>4.9013999999999998</v>
      </c>
      <c r="L407" s="182">
        <v>5.1535000000000002</v>
      </c>
      <c r="M407" s="182">
        <v>5.9175000000000004</v>
      </c>
      <c r="N407" s="182">
        <v>-2.7738</v>
      </c>
      <c r="O407" s="182">
        <v>-10.202400000000001</v>
      </c>
      <c r="P407" s="182">
        <v>-3.3826999999999998</v>
      </c>
      <c r="Q407" s="182">
        <v>1.6135999999999999</v>
      </c>
      <c r="R407" s="182">
        <v>-17.224599999999999</v>
      </c>
      <c r="S407" s="120" t="s">
        <v>2022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3" t="s">
        <v>27</v>
      </c>
      <c r="B408" s="178"/>
      <c r="C408" s="178"/>
      <c r="D408" s="178"/>
      <c r="E408" s="178"/>
      <c r="F408" s="184">
        <v>1.9113474999999998</v>
      </c>
      <c r="G408" s="184">
        <v>8.2206774999999972</v>
      </c>
      <c r="H408" s="184">
        <v>11.278842500000001</v>
      </c>
      <c r="I408" s="184">
        <v>8.8722324999999991</v>
      </c>
      <c r="J408" s="184">
        <v>10.9420325</v>
      </c>
      <c r="K408" s="184">
        <v>5.6067274999999981</v>
      </c>
      <c r="L408" s="184">
        <v>3.0873275000000011</v>
      </c>
      <c r="M408" s="184">
        <v>5.2535125000000003</v>
      </c>
      <c r="N408" s="184">
        <v>4.6132749999999998</v>
      </c>
      <c r="O408" s="184">
        <v>2.1613676470588241</v>
      </c>
      <c r="P408" s="184">
        <v>4.2737593750000009</v>
      </c>
      <c r="Q408" s="184">
        <v>0.78158499999999997</v>
      </c>
      <c r="R408" s="184">
        <v>0.84155000000000046</v>
      </c>
      <c r="S408" s="120" t="s">
        <v>2022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3" t="s">
        <v>408</v>
      </c>
      <c r="B409" s="178"/>
      <c r="C409" s="178"/>
      <c r="D409" s="178"/>
      <c r="E409" s="178"/>
      <c r="F409" s="184">
        <v>2.1123000000000003</v>
      </c>
      <c r="G409" s="184">
        <v>8.8515499999999996</v>
      </c>
      <c r="H409" s="184">
        <v>10.61185</v>
      </c>
      <c r="I409" s="184">
        <v>9.4599499999999992</v>
      </c>
      <c r="J409" s="184">
        <v>9.4102999999999994</v>
      </c>
      <c r="K409" s="184">
        <v>5.7972999999999999</v>
      </c>
      <c r="L409" s="184">
        <v>6.2046999999999999</v>
      </c>
      <c r="M409" s="184">
        <v>7.7493999999999996</v>
      </c>
      <c r="N409" s="184">
        <v>9.7609999999999992</v>
      </c>
      <c r="O409" s="184">
        <v>5.2183000000000002</v>
      </c>
      <c r="P409" s="184">
        <v>6.4785000000000004</v>
      </c>
      <c r="Q409" s="184">
        <v>7.1306500000000002</v>
      </c>
      <c r="R409" s="184">
        <v>4.7418499999999995</v>
      </c>
      <c r="S409" s="120" t="s">
        <v>2022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0"/>
      <c r="B410" s="126"/>
      <c r="C410" s="126"/>
      <c r="D410" s="126"/>
      <c r="E410" s="126"/>
      <c r="F410" s="131"/>
      <c r="G410" s="131"/>
      <c r="H410" s="131"/>
      <c r="I410" s="131"/>
      <c r="J410" s="131"/>
      <c r="K410" s="131"/>
      <c r="L410" s="131"/>
      <c r="M410" s="131"/>
      <c r="N410" s="131"/>
      <c r="O410" s="131"/>
      <c r="P410" s="131"/>
      <c r="Q410" s="131"/>
      <c r="R410" s="131"/>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0" t="s">
        <v>714</v>
      </c>
      <c r="B411" s="180"/>
      <c r="C411" s="180"/>
      <c r="D411" s="180"/>
      <c r="E411" s="180"/>
      <c r="F411" s="180"/>
      <c r="G411" s="180"/>
      <c r="H411" s="180"/>
      <c r="I411" s="180"/>
      <c r="J411" s="180"/>
      <c r="K411" s="180"/>
      <c r="L411" s="180"/>
      <c r="M411" s="180"/>
      <c r="N411" s="180"/>
      <c r="O411" s="180"/>
      <c r="P411" s="180"/>
      <c r="Q411" s="180"/>
      <c r="R411" s="180"/>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78" t="s">
        <v>715</v>
      </c>
      <c r="B412" s="178" t="s">
        <v>716</v>
      </c>
      <c r="C412" s="178">
        <v>147848</v>
      </c>
      <c r="D412" s="181">
        <v>44315</v>
      </c>
      <c r="E412" s="182">
        <v>1124.943</v>
      </c>
      <c r="F412" s="182">
        <v>-10.486800000000001</v>
      </c>
      <c r="G412" s="182">
        <v>12.6671</v>
      </c>
      <c r="H412" s="182">
        <v>16.0214</v>
      </c>
      <c r="I412" s="182">
        <v>11.844900000000001</v>
      </c>
      <c r="J412" s="182">
        <v>9.0516000000000005</v>
      </c>
      <c r="K412" s="182">
        <v>6.1192000000000002</v>
      </c>
      <c r="L412" s="182">
        <v>5.3263999999999996</v>
      </c>
      <c r="M412" s="182">
        <v>5.8197999999999999</v>
      </c>
      <c r="N412" s="182">
        <v>9.5663999999999998</v>
      </c>
      <c r="O412" s="182"/>
      <c r="P412" s="182"/>
      <c r="Q412" s="182">
        <v>9.1929999999999996</v>
      </c>
      <c r="R412" s="182"/>
      <c r="S412" s="119"/>
      <c r="T412" s="119"/>
      <c r="U412" s="119"/>
      <c r="V412" s="119"/>
      <c r="W412" s="119"/>
      <c r="X412" s="119"/>
      <c r="Y412" s="119"/>
      <c r="Z412" s="119"/>
      <c r="AA412" s="119"/>
      <c r="AB412" s="119"/>
      <c r="AC412" s="119"/>
      <c r="AD412" s="119"/>
      <c r="AE412" s="119"/>
      <c r="AF412" s="119"/>
      <c r="AG412" s="119"/>
      <c r="AH412" s="119"/>
    </row>
    <row r="413" spans="1:34" x14ac:dyDescent="0.3">
      <c r="A413" s="178" t="s">
        <v>715</v>
      </c>
      <c r="B413" s="178" t="s">
        <v>717</v>
      </c>
      <c r="C413" s="178">
        <v>147849</v>
      </c>
      <c r="D413" s="181">
        <v>44315</v>
      </c>
      <c r="E413" s="182">
        <v>1141.7671</v>
      </c>
      <c r="F413" s="182">
        <v>-25.026599999999998</v>
      </c>
      <c r="G413" s="182">
        <v>-7.2630999999999997</v>
      </c>
      <c r="H413" s="182">
        <v>0.20319999999999999</v>
      </c>
      <c r="I413" s="182">
        <v>-2.2456</v>
      </c>
      <c r="J413" s="182">
        <v>9.1647999999999996</v>
      </c>
      <c r="K413" s="182">
        <v>2.5162</v>
      </c>
      <c r="L413" s="182">
        <v>3.1595</v>
      </c>
      <c r="M413" s="182">
        <v>4.6210000000000004</v>
      </c>
      <c r="N413" s="182">
        <v>10.173500000000001</v>
      </c>
      <c r="O413" s="182"/>
      <c r="P413" s="182"/>
      <c r="Q413" s="182">
        <v>10.4168</v>
      </c>
      <c r="R413" s="182"/>
      <c r="S413" s="122"/>
      <c r="T413" s="122"/>
      <c r="U413" s="122"/>
      <c r="V413" s="122"/>
      <c r="W413" s="122"/>
      <c r="X413" s="122"/>
      <c r="Y413" s="122"/>
      <c r="Z413" s="122"/>
      <c r="AA413" s="122"/>
      <c r="AB413" s="122"/>
      <c r="AC413" s="122"/>
      <c r="AD413" s="122"/>
      <c r="AE413" s="122"/>
      <c r="AF413" s="122"/>
      <c r="AG413" s="122"/>
      <c r="AH413" s="122"/>
    </row>
    <row r="414" spans="1:34" x14ac:dyDescent="0.3">
      <c r="A414" s="178" t="s">
        <v>715</v>
      </c>
      <c r="B414" s="178" t="s">
        <v>718</v>
      </c>
      <c r="C414" s="178">
        <v>133307</v>
      </c>
      <c r="D414" s="181">
        <v>44315</v>
      </c>
      <c r="E414" s="182">
        <v>21.9785</v>
      </c>
      <c r="F414" s="182">
        <v>17.113399999999999</v>
      </c>
      <c r="G414" s="182">
        <v>0.83040000000000003</v>
      </c>
      <c r="H414" s="182">
        <v>11.2697</v>
      </c>
      <c r="I414" s="182">
        <v>16.341200000000001</v>
      </c>
      <c r="J414" s="182">
        <v>9.9283000000000001</v>
      </c>
      <c r="K414" s="182">
        <v>-2.33</v>
      </c>
      <c r="L414" s="182">
        <v>0.7621</v>
      </c>
      <c r="M414" s="182">
        <v>2.0156000000000001</v>
      </c>
      <c r="N414" s="182">
        <v>4.8803000000000001</v>
      </c>
      <c r="O414" s="182">
        <v>9.6071000000000009</v>
      </c>
      <c r="P414" s="182">
        <v>7.8659999999999997</v>
      </c>
      <c r="Q414" s="182">
        <v>8.0907</v>
      </c>
      <c r="R414" s="182">
        <v>9.68</v>
      </c>
      <c r="S414" s="120" t="s">
        <v>2021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78" t="s">
        <v>715</v>
      </c>
      <c r="B415" s="178" t="s">
        <v>719</v>
      </c>
      <c r="C415" s="178">
        <v>139496</v>
      </c>
      <c r="D415" s="181">
        <v>44315</v>
      </c>
      <c r="E415" s="182">
        <v>22.358000000000001</v>
      </c>
      <c r="F415" s="182">
        <v>16.9862</v>
      </c>
      <c r="G415" s="182">
        <v>0.38090000000000002</v>
      </c>
      <c r="H415" s="182">
        <v>11.6402</v>
      </c>
      <c r="I415" s="182">
        <v>16.747</v>
      </c>
      <c r="J415" s="182">
        <v>10.560600000000001</v>
      </c>
      <c r="K415" s="182">
        <v>-1.5018</v>
      </c>
      <c r="L415" s="182">
        <v>1.1774</v>
      </c>
      <c r="M415" s="182">
        <v>2.2946</v>
      </c>
      <c r="N415" s="182">
        <v>5.1048</v>
      </c>
      <c r="O415" s="182">
        <v>9.9616000000000007</v>
      </c>
      <c r="P415" s="182"/>
      <c r="Q415" s="182">
        <v>8.032</v>
      </c>
      <c r="R415" s="182">
        <v>10.0943</v>
      </c>
      <c r="S415" s="120" t="s">
        <v>2021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78" t="s">
        <v>715</v>
      </c>
      <c r="B416" s="178" t="s">
        <v>720</v>
      </c>
      <c r="C416" s="178">
        <v>139430</v>
      </c>
      <c r="D416" s="181">
        <v>44315</v>
      </c>
      <c r="E416" s="182">
        <v>203.9511</v>
      </c>
      <c r="F416" s="182">
        <v>14.466100000000001</v>
      </c>
      <c r="G416" s="182">
        <v>-13.5266</v>
      </c>
      <c r="H416" s="182">
        <v>1.7058</v>
      </c>
      <c r="I416" s="182">
        <v>14.924899999999999</v>
      </c>
      <c r="J416" s="182">
        <v>10.8904</v>
      </c>
      <c r="K416" s="182">
        <v>1.1086</v>
      </c>
      <c r="L416" s="182">
        <v>2.3087</v>
      </c>
      <c r="M416" s="182">
        <v>2.5287999999999999</v>
      </c>
      <c r="N416" s="182">
        <v>3.7345000000000002</v>
      </c>
      <c r="O416" s="182">
        <v>8.9116</v>
      </c>
      <c r="P416" s="182"/>
      <c r="Q416" s="182">
        <v>7.1471</v>
      </c>
      <c r="R416" s="182">
        <v>9.2848000000000006</v>
      </c>
      <c r="S416" s="120"/>
      <c r="T416" s="123"/>
      <c r="U416" s="124"/>
      <c r="V416" s="124"/>
      <c r="W416" s="124"/>
      <c r="X416" s="124"/>
      <c r="Y416" s="124"/>
      <c r="Z416" s="124"/>
      <c r="AA416" s="124"/>
      <c r="AB416" s="124"/>
      <c r="AC416" s="124"/>
      <c r="AD416" s="124"/>
      <c r="AE416" s="124"/>
      <c r="AF416" s="124"/>
      <c r="AG416" s="124"/>
      <c r="AH416" s="124"/>
    </row>
    <row r="417" spans="1:34" x14ac:dyDescent="0.3">
      <c r="A417" s="183" t="s">
        <v>27</v>
      </c>
      <c r="B417" s="178"/>
      <c r="C417" s="178"/>
      <c r="D417" s="178"/>
      <c r="E417" s="178"/>
      <c r="F417" s="184">
        <v>2.6104600000000007</v>
      </c>
      <c r="G417" s="184">
        <v>-1.38226</v>
      </c>
      <c r="H417" s="184">
        <v>8.1680600000000005</v>
      </c>
      <c r="I417" s="184">
        <v>11.52248</v>
      </c>
      <c r="J417" s="184">
        <v>9.9191400000000005</v>
      </c>
      <c r="K417" s="184">
        <v>1.1824400000000002</v>
      </c>
      <c r="L417" s="184">
        <v>2.5468199999999999</v>
      </c>
      <c r="M417" s="184">
        <v>3.4559599999999997</v>
      </c>
      <c r="N417" s="184">
        <v>6.6918999999999995</v>
      </c>
      <c r="O417" s="184">
        <v>9.4934333333333338</v>
      </c>
      <c r="P417" s="184">
        <v>7.8659999999999997</v>
      </c>
      <c r="Q417" s="184">
        <v>8.57592</v>
      </c>
      <c r="R417" s="184">
        <v>9.6863666666666663</v>
      </c>
      <c r="S417" s="120"/>
      <c r="T417" s="123"/>
      <c r="U417" s="124"/>
      <c r="V417" s="124"/>
      <c r="W417" s="124"/>
      <c r="X417" s="124"/>
      <c r="Y417" s="124"/>
      <c r="Z417" s="124"/>
      <c r="AA417" s="124"/>
      <c r="AB417" s="124"/>
      <c r="AC417" s="124"/>
      <c r="AD417" s="124"/>
      <c r="AE417" s="124"/>
      <c r="AF417" s="124"/>
      <c r="AG417" s="124"/>
      <c r="AH417" s="124"/>
    </row>
    <row r="418" spans="1:34" x14ac:dyDescent="0.3">
      <c r="A418" s="183" t="s">
        <v>408</v>
      </c>
      <c r="B418" s="178"/>
      <c r="C418" s="178"/>
      <c r="D418" s="178"/>
      <c r="E418" s="178"/>
      <c r="F418" s="184">
        <v>14.466100000000001</v>
      </c>
      <c r="G418" s="184">
        <v>0.38090000000000002</v>
      </c>
      <c r="H418" s="184">
        <v>11.2697</v>
      </c>
      <c r="I418" s="184">
        <v>14.924899999999999</v>
      </c>
      <c r="J418" s="184">
        <v>9.9283000000000001</v>
      </c>
      <c r="K418" s="184">
        <v>1.1086</v>
      </c>
      <c r="L418" s="184">
        <v>2.3087</v>
      </c>
      <c r="M418" s="184">
        <v>2.5287999999999999</v>
      </c>
      <c r="N418" s="184">
        <v>5.1048</v>
      </c>
      <c r="O418" s="184">
        <v>9.6071000000000009</v>
      </c>
      <c r="P418" s="184">
        <v>7.8659999999999997</v>
      </c>
      <c r="Q418" s="184">
        <v>8.0907</v>
      </c>
      <c r="R418" s="184">
        <v>9.68</v>
      </c>
      <c r="S418" s="120"/>
      <c r="T418" s="123"/>
      <c r="U418" s="124"/>
      <c r="V418" s="124"/>
      <c r="W418" s="124"/>
      <c r="X418" s="124"/>
      <c r="Y418" s="124"/>
      <c r="Z418" s="124"/>
      <c r="AA418" s="124"/>
      <c r="AB418" s="124"/>
      <c r="AC418" s="124"/>
      <c r="AD418" s="124"/>
      <c r="AE418" s="124"/>
      <c r="AF418" s="124"/>
      <c r="AG418" s="124"/>
      <c r="AH418" s="124"/>
    </row>
    <row r="419" spans="1:34" x14ac:dyDescent="0.3">
      <c r="A419" s="130"/>
      <c r="B419" s="126"/>
      <c r="C419" s="126"/>
      <c r="D419" s="126"/>
      <c r="E419" s="126"/>
      <c r="F419" s="131"/>
      <c r="G419" s="131"/>
      <c r="H419" s="131"/>
      <c r="I419" s="131"/>
      <c r="J419" s="131"/>
      <c r="K419" s="131"/>
      <c r="L419" s="131"/>
      <c r="M419" s="131"/>
      <c r="N419" s="131"/>
      <c r="O419" s="131"/>
      <c r="P419" s="131"/>
      <c r="Q419" s="131"/>
      <c r="R419" s="131"/>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0" t="s">
        <v>721</v>
      </c>
      <c r="B420" s="180"/>
      <c r="C420" s="180"/>
      <c r="D420" s="180"/>
      <c r="E420" s="180"/>
      <c r="F420" s="180"/>
      <c r="G420" s="180"/>
      <c r="H420" s="180"/>
      <c r="I420" s="180"/>
      <c r="J420" s="180"/>
      <c r="K420" s="180"/>
      <c r="L420" s="180"/>
      <c r="M420" s="180"/>
      <c r="N420" s="180"/>
      <c r="O420" s="180"/>
      <c r="P420" s="180"/>
      <c r="Q420" s="180"/>
      <c r="R420" s="180"/>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78" t="s">
        <v>722</v>
      </c>
      <c r="B421" s="178" t="s">
        <v>723</v>
      </c>
      <c r="C421" s="178">
        <v>131896</v>
      </c>
      <c r="D421" s="181">
        <v>44315</v>
      </c>
      <c r="E421" s="182">
        <v>29.616700000000002</v>
      </c>
      <c r="F421" s="182">
        <v>0.86270000000000002</v>
      </c>
      <c r="G421" s="182">
        <v>207.2295</v>
      </c>
      <c r="H421" s="182">
        <v>25.618600000000001</v>
      </c>
      <c r="I421" s="182">
        <v>32.026400000000002</v>
      </c>
      <c r="J421" s="182">
        <v>25.5807</v>
      </c>
      <c r="K421" s="182">
        <v>10.9727</v>
      </c>
      <c r="L421" s="182">
        <v>7.5892999999999997</v>
      </c>
      <c r="M421" s="182">
        <v>7.2496</v>
      </c>
      <c r="N421" s="182">
        <v>10.183999999999999</v>
      </c>
      <c r="O421" s="182">
        <v>8.3998000000000008</v>
      </c>
      <c r="P421" s="182">
        <v>7.8285999999999998</v>
      </c>
      <c r="Q421" s="182">
        <v>7.8624999999999998</v>
      </c>
      <c r="R421" s="182">
        <v>9.0058000000000007</v>
      </c>
      <c r="S421" s="119"/>
      <c r="T421" s="119"/>
      <c r="U421" s="119"/>
      <c r="V421" s="119"/>
      <c r="W421" s="119"/>
      <c r="X421" s="119"/>
      <c r="Y421" s="119"/>
      <c r="Z421" s="119"/>
      <c r="AA421" s="119"/>
      <c r="AB421" s="119"/>
      <c r="AC421" s="119"/>
      <c r="AD421" s="119"/>
      <c r="AE421" s="119"/>
      <c r="AF421" s="119"/>
      <c r="AG421" s="119"/>
      <c r="AH421" s="119"/>
    </row>
    <row r="422" spans="1:34" x14ac:dyDescent="0.3">
      <c r="A422" s="178" t="s">
        <v>722</v>
      </c>
      <c r="B422" s="178" t="s">
        <v>724</v>
      </c>
      <c r="C422" s="178">
        <v>131898</v>
      </c>
      <c r="D422" s="181">
        <v>44315</v>
      </c>
      <c r="E422" s="182">
        <v>30.827200000000001</v>
      </c>
      <c r="F422" s="182">
        <v>1.3025</v>
      </c>
      <c r="G422" s="182">
        <v>207.68969999999999</v>
      </c>
      <c r="H422" s="182">
        <v>26.093800000000002</v>
      </c>
      <c r="I422" s="182">
        <v>32.5214</v>
      </c>
      <c r="J422" s="182">
        <v>26.082000000000001</v>
      </c>
      <c r="K422" s="182">
        <v>11.4758</v>
      </c>
      <c r="L422" s="182">
        <v>8.0997000000000003</v>
      </c>
      <c r="M422" s="182">
        <v>7.7763</v>
      </c>
      <c r="N422" s="182">
        <v>10.7637</v>
      </c>
      <c r="O422" s="182">
        <v>8.9871999999999996</v>
      </c>
      <c r="P422" s="182">
        <v>8.3955000000000002</v>
      </c>
      <c r="Q422" s="182">
        <v>8.3474000000000004</v>
      </c>
      <c r="R422" s="182">
        <v>9.6180000000000003</v>
      </c>
      <c r="S422" s="122"/>
      <c r="T422" s="122"/>
      <c r="U422" s="122"/>
      <c r="V422" s="122"/>
      <c r="W422" s="122"/>
      <c r="X422" s="122"/>
      <c r="Y422" s="122"/>
      <c r="Z422" s="122"/>
      <c r="AA422" s="122"/>
      <c r="AB422" s="122"/>
      <c r="AC422" s="122"/>
      <c r="AD422" s="122"/>
      <c r="AE422" s="122"/>
      <c r="AF422" s="122"/>
      <c r="AG422" s="122"/>
      <c r="AH422" s="122"/>
    </row>
    <row r="423" spans="1:34" x14ac:dyDescent="0.3">
      <c r="A423" s="178" t="s">
        <v>722</v>
      </c>
      <c r="B423" s="178" t="s">
        <v>1804</v>
      </c>
      <c r="C423" s="178">
        <v>131864</v>
      </c>
      <c r="D423" s="181">
        <v>44315</v>
      </c>
      <c r="E423" s="182">
        <v>38.51</v>
      </c>
      <c r="F423" s="182">
        <v>43.936199999999999</v>
      </c>
      <c r="G423" s="182">
        <v>185.1978</v>
      </c>
      <c r="H423" s="182">
        <v>96.436999999999998</v>
      </c>
      <c r="I423" s="182">
        <v>49.933199999999999</v>
      </c>
      <c r="J423" s="182">
        <v>33.646500000000003</v>
      </c>
      <c r="K423" s="182">
        <v>29.776900000000001</v>
      </c>
      <c r="L423" s="182">
        <v>38.435600000000001</v>
      </c>
      <c r="M423" s="182">
        <v>31.617599999999999</v>
      </c>
      <c r="N423" s="182">
        <v>36.261200000000002</v>
      </c>
      <c r="O423" s="182">
        <v>10.704800000000001</v>
      </c>
      <c r="P423" s="182">
        <v>12.1975</v>
      </c>
      <c r="Q423" s="182">
        <v>9.5996000000000006</v>
      </c>
      <c r="R423" s="182">
        <v>15.6631</v>
      </c>
      <c r="S423" s="120" t="s">
        <v>2021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78" t="s">
        <v>722</v>
      </c>
      <c r="B424" s="178" t="s">
        <v>1805</v>
      </c>
      <c r="C424" s="178">
        <v>131865</v>
      </c>
      <c r="D424" s="181">
        <v>44315</v>
      </c>
      <c r="E424" s="182">
        <v>19.509599999999999</v>
      </c>
      <c r="F424" s="182">
        <v>44.581200000000003</v>
      </c>
      <c r="G424" s="182">
        <v>185.76509999999999</v>
      </c>
      <c r="H424" s="182">
        <v>96.998999999999995</v>
      </c>
      <c r="I424" s="182">
        <v>50.497599999999998</v>
      </c>
      <c r="J424" s="182">
        <v>34.250500000000002</v>
      </c>
      <c r="K424" s="182">
        <v>30.444700000000001</v>
      </c>
      <c r="L424" s="182">
        <v>39.217700000000001</v>
      </c>
      <c r="M424" s="182">
        <v>32.433500000000002</v>
      </c>
      <c r="N424" s="182">
        <v>36.702300000000001</v>
      </c>
      <c r="O424" s="182">
        <v>11.1913</v>
      </c>
      <c r="P424" s="182">
        <v>12.4999</v>
      </c>
      <c r="Q424" s="182">
        <v>10.8894</v>
      </c>
      <c r="R424" s="182">
        <v>16.227599999999999</v>
      </c>
      <c r="S424" s="120" t="s">
        <v>2021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78" t="s">
        <v>722</v>
      </c>
      <c r="B425" s="178" t="s">
        <v>725</v>
      </c>
      <c r="C425" s="178">
        <v>132178</v>
      </c>
      <c r="D425" s="181">
        <v>44315</v>
      </c>
      <c r="E425" s="182">
        <v>22.386299999999999</v>
      </c>
      <c r="F425" s="182">
        <v>18.270299999999999</v>
      </c>
      <c r="G425" s="182">
        <v>103.5937</v>
      </c>
      <c r="H425" s="182">
        <v>57.126199999999997</v>
      </c>
      <c r="I425" s="182">
        <v>28.313199999999998</v>
      </c>
      <c r="J425" s="182">
        <v>18.889900000000001</v>
      </c>
      <c r="K425" s="182">
        <v>15.9381</v>
      </c>
      <c r="L425" s="182">
        <v>20.315200000000001</v>
      </c>
      <c r="M425" s="182">
        <v>16.5291</v>
      </c>
      <c r="N425" s="182">
        <v>19.934100000000001</v>
      </c>
      <c r="O425" s="182">
        <v>8.1433999999999997</v>
      </c>
      <c r="P425" s="182">
        <v>8.3348999999999993</v>
      </c>
      <c r="Q425" s="182">
        <v>8.4090000000000007</v>
      </c>
      <c r="R425" s="182">
        <v>10.6286</v>
      </c>
      <c r="S425" s="120"/>
      <c r="T425" s="123"/>
      <c r="U425" s="124"/>
      <c r="V425" s="124"/>
      <c r="W425" s="124"/>
      <c r="X425" s="124"/>
      <c r="Y425" s="124"/>
      <c r="Z425" s="124"/>
      <c r="AA425" s="124"/>
      <c r="AB425" s="124"/>
      <c r="AC425" s="124"/>
      <c r="AD425" s="124"/>
      <c r="AE425" s="124"/>
      <c r="AF425" s="124"/>
      <c r="AG425" s="124"/>
      <c r="AH425" s="124"/>
    </row>
    <row r="426" spans="1:34" x14ac:dyDescent="0.3">
      <c r="A426" s="178" t="s">
        <v>722</v>
      </c>
      <c r="B426" s="178" t="s">
        <v>726</v>
      </c>
      <c r="C426" s="178">
        <v>132183</v>
      </c>
      <c r="D426" s="181">
        <v>44315</v>
      </c>
      <c r="E426" s="182">
        <v>23.3718</v>
      </c>
      <c r="F426" s="182">
        <v>19.062799999999999</v>
      </c>
      <c r="G426" s="182">
        <v>104.32429999999999</v>
      </c>
      <c r="H426" s="182">
        <v>57.883400000000002</v>
      </c>
      <c r="I426" s="182">
        <v>29.078499999999998</v>
      </c>
      <c r="J426" s="182">
        <v>19.654299999999999</v>
      </c>
      <c r="K426" s="182">
        <v>16.588200000000001</v>
      </c>
      <c r="L426" s="182">
        <v>21.0425</v>
      </c>
      <c r="M426" s="182">
        <v>17.204899999999999</v>
      </c>
      <c r="N426" s="182">
        <v>20.552700000000002</v>
      </c>
      <c r="O426" s="182">
        <v>8.7134999999999998</v>
      </c>
      <c r="P426" s="182">
        <v>8.9087999999999994</v>
      </c>
      <c r="Q426" s="182">
        <v>8.6974</v>
      </c>
      <c r="R426" s="182">
        <v>11.211499999999999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78" t="s">
        <v>722</v>
      </c>
      <c r="B427" s="178" t="s">
        <v>727</v>
      </c>
      <c r="C427" s="178">
        <v>132174</v>
      </c>
      <c r="D427" s="181">
        <v>44315</v>
      </c>
      <c r="E427" s="182">
        <v>25.368099999999998</v>
      </c>
      <c r="F427" s="182">
        <v>24.764399999999998</v>
      </c>
      <c r="G427" s="182">
        <v>169.32259999999999</v>
      </c>
      <c r="H427" s="182">
        <v>91.865799999999993</v>
      </c>
      <c r="I427" s="182">
        <v>40.442100000000003</v>
      </c>
      <c r="J427" s="182">
        <v>24.0517</v>
      </c>
      <c r="K427" s="182">
        <v>23.991800000000001</v>
      </c>
      <c r="L427" s="182">
        <v>30.889399999999998</v>
      </c>
      <c r="M427" s="182">
        <v>24.8264</v>
      </c>
      <c r="N427" s="182">
        <v>27.974399999999999</v>
      </c>
      <c r="O427" s="182">
        <v>9.2667000000000002</v>
      </c>
      <c r="P427" s="182">
        <v>10.1088</v>
      </c>
      <c r="Q427" s="182">
        <v>9.7758000000000003</v>
      </c>
      <c r="R427" s="182">
        <v>12.698</v>
      </c>
      <c r="S427" s="120"/>
      <c r="T427" s="123"/>
      <c r="U427" s="124"/>
      <c r="V427" s="124"/>
      <c r="W427" s="124"/>
      <c r="X427" s="124"/>
      <c r="Y427" s="124"/>
      <c r="Z427" s="124"/>
      <c r="AA427" s="124"/>
      <c r="AB427" s="124"/>
      <c r="AC427" s="124"/>
      <c r="AD427" s="124"/>
      <c r="AE427" s="124"/>
      <c r="AF427" s="124"/>
      <c r="AG427" s="124"/>
      <c r="AH427" s="124"/>
    </row>
    <row r="428" spans="1:34" x14ac:dyDescent="0.3">
      <c r="A428" s="178" t="s">
        <v>722</v>
      </c>
      <c r="B428" s="178" t="s">
        <v>728</v>
      </c>
      <c r="C428" s="178">
        <v>132185</v>
      </c>
      <c r="D428" s="181">
        <v>44315</v>
      </c>
      <c r="E428" s="182">
        <v>26.472999999999999</v>
      </c>
      <c r="F428" s="182">
        <v>25.663</v>
      </c>
      <c r="G428" s="182">
        <v>170.23650000000001</v>
      </c>
      <c r="H428" s="182">
        <v>92.818700000000007</v>
      </c>
      <c r="I428" s="182">
        <v>41.389299999999999</v>
      </c>
      <c r="J428" s="182">
        <v>24.997299999999999</v>
      </c>
      <c r="K428" s="182">
        <v>24.759399999999999</v>
      </c>
      <c r="L428" s="182">
        <v>31.753499999999999</v>
      </c>
      <c r="M428" s="182">
        <v>25.628799999999998</v>
      </c>
      <c r="N428" s="182">
        <v>28.709</v>
      </c>
      <c r="O428" s="182">
        <v>9.8788</v>
      </c>
      <c r="P428" s="182">
        <v>10.713699999999999</v>
      </c>
      <c r="Q428" s="182">
        <v>10.3438</v>
      </c>
      <c r="R428" s="182">
        <v>13.3454</v>
      </c>
      <c r="S428" s="120"/>
      <c r="T428" s="123"/>
      <c r="U428" s="124"/>
      <c r="V428" s="124"/>
      <c r="W428" s="124"/>
      <c r="X428" s="124"/>
      <c r="Y428" s="124"/>
      <c r="Z428" s="124"/>
      <c r="AA428" s="124"/>
      <c r="AB428" s="124"/>
      <c r="AC428" s="124"/>
      <c r="AD428" s="124"/>
      <c r="AE428" s="124"/>
      <c r="AF428" s="124"/>
      <c r="AG428" s="124"/>
      <c r="AH428" s="124"/>
    </row>
    <row r="429" spans="1:34" x14ac:dyDescent="0.3">
      <c r="A429" s="178" t="s">
        <v>722</v>
      </c>
      <c r="B429" s="178" t="s">
        <v>729</v>
      </c>
      <c r="C429" s="178">
        <v>147889</v>
      </c>
      <c r="D429" s="181">
        <v>44315</v>
      </c>
      <c r="E429" s="182">
        <v>11.096399999999999</v>
      </c>
      <c r="F429" s="182">
        <v>7.8962000000000003</v>
      </c>
      <c r="G429" s="182">
        <v>8.4484999999999992</v>
      </c>
      <c r="H429" s="182">
        <v>10.9719</v>
      </c>
      <c r="I429" s="182">
        <v>9.3138000000000005</v>
      </c>
      <c r="J429" s="182">
        <v>8.6504999999999992</v>
      </c>
      <c r="K429" s="182">
        <v>4.5682999999999998</v>
      </c>
      <c r="L429" s="182">
        <v>5.1097999999999999</v>
      </c>
      <c r="M429" s="182">
        <v>6.0176999999999996</v>
      </c>
      <c r="N429" s="182">
        <v>9.6081000000000003</v>
      </c>
      <c r="O429" s="182"/>
      <c r="P429" s="182"/>
      <c r="Q429" s="182">
        <v>8.6641999999999992</v>
      </c>
      <c r="R429" s="182"/>
      <c r="S429" s="120" t="s">
        <v>2024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78" t="s">
        <v>722</v>
      </c>
      <c r="B430" s="178" t="s">
        <v>730</v>
      </c>
      <c r="C430" s="178">
        <v>147890</v>
      </c>
      <c r="D430" s="181">
        <v>44315</v>
      </c>
      <c r="E430" s="182">
        <v>11.0578</v>
      </c>
      <c r="F430" s="182">
        <v>7.5934999999999997</v>
      </c>
      <c r="G430" s="182">
        <v>8.1475000000000009</v>
      </c>
      <c r="H430" s="182">
        <v>10.678800000000001</v>
      </c>
      <c r="I430" s="182">
        <v>9.0140999999999991</v>
      </c>
      <c r="J430" s="182">
        <v>8.3455999999999992</v>
      </c>
      <c r="K430" s="182">
        <v>4.2621000000000002</v>
      </c>
      <c r="L430" s="182">
        <v>4.8005000000000004</v>
      </c>
      <c r="M430" s="182">
        <v>5.7020999999999997</v>
      </c>
      <c r="N430" s="182">
        <v>9.3110999999999997</v>
      </c>
      <c r="O430" s="182"/>
      <c r="P430" s="182"/>
      <c r="Q430" s="182">
        <v>8.3621999999999996</v>
      </c>
      <c r="R430" s="182"/>
      <c r="S430" s="120" t="s">
        <v>2024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78" t="s">
        <v>722</v>
      </c>
      <c r="B431" s="178" t="s">
        <v>731</v>
      </c>
      <c r="C431" s="178">
        <v>147851</v>
      </c>
      <c r="D431" s="181">
        <v>44315</v>
      </c>
      <c r="E431" s="182">
        <v>11.229699999999999</v>
      </c>
      <c r="F431" s="182">
        <v>-10.398</v>
      </c>
      <c r="G431" s="182">
        <v>12.472300000000001</v>
      </c>
      <c r="H431" s="182">
        <v>15.788399999999999</v>
      </c>
      <c r="I431" s="182">
        <v>11.6602</v>
      </c>
      <c r="J431" s="182">
        <v>8.8773</v>
      </c>
      <c r="K431" s="182">
        <v>6.0030999999999999</v>
      </c>
      <c r="L431" s="182">
        <v>5.2731000000000003</v>
      </c>
      <c r="M431" s="182">
        <v>5.7607999999999997</v>
      </c>
      <c r="N431" s="182">
        <v>9.4298999999999999</v>
      </c>
      <c r="O431" s="182"/>
      <c r="P431" s="182"/>
      <c r="Q431" s="182">
        <v>9.1007999999999996</v>
      </c>
      <c r="R431" s="182"/>
      <c r="S431" s="120" t="s">
        <v>2021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78" t="s">
        <v>722</v>
      </c>
      <c r="B432" s="178" t="s">
        <v>732</v>
      </c>
      <c r="C432" s="178">
        <v>147850</v>
      </c>
      <c r="D432" s="181">
        <v>44315</v>
      </c>
      <c r="E432" s="182">
        <v>11.229699999999999</v>
      </c>
      <c r="F432" s="182">
        <v>-10.398</v>
      </c>
      <c r="G432" s="182">
        <v>12.472300000000001</v>
      </c>
      <c r="H432" s="182">
        <v>15.788399999999999</v>
      </c>
      <c r="I432" s="182">
        <v>11.6602</v>
      </c>
      <c r="J432" s="182">
        <v>8.8773</v>
      </c>
      <c r="K432" s="182">
        <v>6.0030999999999999</v>
      </c>
      <c r="L432" s="182">
        <v>5.2731000000000003</v>
      </c>
      <c r="M432" s="182">
        <v>5.7607999999999997</v>
      </c>
      <c r="N432" s="182">
        <v>9.4298999999999999</v>
      </c>
      <c r="O432" s="182"/>
      <c r="P432" s="182"/>
      <c r="Q432" s="182">
        <v>9.1007999999999996</v>
      </c>
      <c r="R432" s="182"/>
      <c r="S432" s="120" t="s">
        <v>2021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78" t="s">
        <v>722</v>
      </c>
      <c r="B433" s="178" t="s">
        <v>733</v>
      </c>
      <c r="C433" s="178">
        <v>147857</v>
      </c>
      <c r="D433" s="181">
        <v>44315</v>
      </c>
      <c r="E433" s="182">
        <v>11.402900000000001</v>
      </c>
      <c r="F433" s="182">
        <v>-24.950299999999999</v>
      </c>
      <c r="G433" s="182">
        <v>-7.2511000000000001</v>
      </c>
      <c r="H433" s="182">
        <v>0.13719999999999999</v>
      </c>
      <c r="I433" s="182">
        <v>-2.3071999999999999</v>
      </c>
      <c r="J433" s="182">
        <v>9.1051000000000002</v>
      </c>
      <c r="K433" s="182">
        <v>2.5482</v>
      </c>
      <c r="L433" s="182">
        <v>3.1312000000000002</v>
      </c>
      <c r="M433" s="182">
        <v>4.5773000000000001</v>
      </c>
      <c r="N433" s="182">
        <v>10.045400000000001</v>
      </c>
      <c r="O433" s="182"/>
      <c r="P433" s="182"/>
      <c r="Q433" s="182">
        <v>10.3621</v>
      </c>
      <c r="R433" s="182"/>
      <c r="S433" s="120" t="s">
        <v>2022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78" t="s">
        <v>722</v>
      </c>
      <c r="B434" s="178" t="s">
        <v>734</v>
      </c>
      <c r="C434" s="178">
        <v>147854</v>
      </c>
      <c r="D434" s="181">
        <v>44315</v>
      </c>
      <c r="E434" s="182">
        <v>11.402900000000001</v>
      </c>
      <c r="F434" s="182">
        <v>-24.950299999999999</v>
      </c>
      <c r="G434" s="182">
        <v>-7.2511000000000001</v>
      </c>
      <c r="H434" s="182">
        <v>0.13719999999999999</v>
      </c>
      <c r="I434" s="182">
        <v>-2.3071999999999999</v>
      </c>
      <c r="J434" s="182">
        <v>9.1051000000000002</v>
      </c>
      <c r="K434" s="182">
        <v>2.5482</v>
      </c>
      <c r="L434" s="182">
        <v>3.1312000000000002</v>
      </c>
      <c r="M434" s="182">
        <v>4.5773000000000001</v>
      </c>
      <c r="N434" s="182">
        <v>10.045400000000001</v>
      </c>
      <c r="O434" s="182"/>
      <c r="P434" s="182"/>
      <c r="Q434" s="182">
        <v>10.3621</v>
      </c>
      <c r="R434" s="182"/>
      <c r="S434" s="120" t="s">
        <v>2022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78" t="s">
        <v>722</v>
      </c>
      <c r="B435" s="178" t="s">
        <v>735</v>
      </c>
      <c r="C435" s="178">
        <v>101656</v>
      </c>
      <c r="D435" s="181">
        <v>44315</v>
      </c>
      <c r="E435" s="182">
        <v>87.856800000000007</v>
      </c>
      <c r="F435" s="182">
        <v>-51.0702</v>
      </c>
      <c r="G435" s="182">
        <v>122.65989999999999</v>
      </c>
      <c r="H435" s="182">
        <v>68.822400000000002</v>
      </c>
      <c r="I435" s="182">
        <v>25.7364</v>
      </c>
      <c r="J435" s="182">
        <v>30.474900000000002</v>
      </c>
      <c r="K435" s="182">
        <v>34.655999999999999</v>
      </c>
      <c r="L435" s="182">
        <v>45.305399999999999</v>
      </c>
      <c r="M435" s="182">
        <v>34.935600000000001</v>
      </c>
      <c r="N435" s="182">
        <v>40.298099999999998</v>
      </c>
      <c r="O435" s="182">
        <v>3.9281000000000001</v>
      </c>
      <c r="P435" s="182">
        <v>6.7618</v>
      </c>
      <c r="Q435" s="182">
        <v>13.2163</v>
      </c>
      <c r="R435" s="182">
        <v>2.2198000000000002</v>
      </c>
      <c r="S435" s="120" t="s">
        <v>2024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78" t="s">
        <v>722</v>
      </c>
      <c r="B436" s="178" t="s">
        <v>736</v>
      </c>
      <c r="C436" s="178">
        <v>118543</v>
      </c>
      <c r="D436" s="181">
        <v>44315</v>
      </c>
      <c r="E436" s="182">
        <v>95.456900000000005</v>
      </c>
      <c r="F436" s="182">
        <v>-50.021999999999998</v>
      </c>
      <c r="G436" s="182">
        <v>123.64100000000001</v>
      </c>
      <c r="H436" s="182">
        <v>69.786799999999999</v>
      </c>
      <c r="I436" s="182">
        <v>26.698</v>
      </c>
      <c r="J436" s="182">
        <v>31.457100000000001</v>
      </c>
      <c r="K436" s="182">
        <v>35.857500000000002</v>
      </c>
      <c r="L436" s="182">
        <v>46.6479</v>
      </c>
      <c r="M436" s="182">
        <v>36.286299999999997</v>
      </c>
      <c r="N436" s="182">
        <v>41.748800000000003</v>
      </c>
      <c r="O436" s="182">
        <v>5.0305</v>
      </c>
      <c r="P436" s="182">
        <v>7.9071999999999996</v>
      </c>
      <c r="Q436" s="182">
        <v>9.1502999999999997</v>
      </c>
      <c r="R436" s="182">
        <v>3.2763</v>
      </c>
      <c r="S436" s="120" t="s">
        <v>2024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78" t="s">
        <v>722</v>
      </c>
      <c r="B437" s="178" t="s">
        <v>737</v>
      </c>
      <c r="C437" s="178">
        <v>102112</v>
      </c>
      <c r="D437" s="181">
        <v>44315</v>
      </c>
      <c r="E437" s="182">
        <v>50.0869</v>
      </c>
      <c r="F437" s="182">
        <v>-8.8884000000000007</v>
      </c>
      <c r="G437" s="182">
        <v>108.2979</v>
      </c>
      <c r="H437" s="182">
        <v>71.958200000000005</v>
      </c>
      <c r="I437" s="182">
        <v>27.659500000000001</v>
      </c>
      <c r="J437" s="182">
        <v>20.6373</v>
      </c>
      <c r="K437" s="182">
        <v>42.318600000000004</v>
      </c>
      <c r="L437" s="182">
        <v>40.279400000000003</v>
      </c>
      <c r="M437" s="182">
        <v>31.816600000000001</v>
      </c>
      <c r="N437" s="182">
        <v>33.551900000000003</v>
      </c>
      <c r="O437" s="182">
        <v>2.8872</v>
      </c>
      <c r="P437" s="182">
        <v>5.9846000000000004</v>
      </c>
      <c r="Q437" s="182">
        <v>9.6890999999999998</v>
      </c>
      <c r="R437" s="182">
        <v>1.9329000000000001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78" t="s">
        <v>722</v>
      </c>
      <c r="B438" s="178" t="s">
        <v>738</v>
      </c>
      <c r="C438" s="178">
        <v>118516</v>
      </c>
      <c r="D438" s="181">
        <v>44315</v>
      </c>
      <c r="E438" s="182">
        <v>52.933999999999997</v>
      </c>
      <c r="F438" s="182">
        <v>-7.9969000000000001</v>
      </c>
      <c r="G438" s="182">
        <v>109.18259999999999</v>
      </c>
      <c r="H438" s="182">
        <v>72.833500000000001</v>
      </c>
      <c r="I438" s="182">
        <v>28.525600000000001</v>
      </c>
      <c r="J438" s="182">
        <v>21.476500000000001</v>
      </c>
      <c r="K438" s="182">
        <v>43.227600000000002</v>
      </c>
      <c r="L438" s="182">
        <v>41.159599999999998</v>
      </c>
      <c r="M438" s="182">
        <v>32.661299999999997</v>
      </c>
      <c r="N438" s="182">
        <v>34.431800000000003</v>
      </c>
      <c r="O438" s="182">
        <v>3.5474000000000001</v>
      </c>
      <c r="P438" s="182">
        <v>6.7670000000000003</v>
      </c>
      <c r="Q438" s="182">
        <v>8.4641999999999999</v>
      </c>
      <c r="R438" s="182">
        <v>2.5750000000000002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78" t="s">
        <v>722</v>
      </c>
      <c r="B439" s="178" t="s">
        <v>739</v>
      </c>
      <c r="C439" s="178">
        <v>102114</v>
      </c>
      <c r="D439" s="181">
        <v>44315</v>
      </c>
      <c r="E439" s="182">
        <v>32.380099999999999</v>
      </c>
      <c r="F439" s="182">
        <v>-2.0289000000000001</v>
      </c>
      <c r="G439" s="182">
        <v>70.900599999999997</v>
      </c>
      <c r="H439" s="182">
        <v>49.992600000000003</v>
      </c>
      <c r="I439" s="182">
        <v>21.594899999999999</v>
      </c>
      <c r="J439" s="182">
        <v>17.5215</v>
      </c>
      <c r="K439" s="182">
        <v>32.436799999999998</v>
      </c>
      <c r="L439" s="182">
        <v>28.9406</v>
      </c>
      <c r="M439" s="182">
        <v>22.588000000000001</v>
      </c>
      <c r="N439" s="182">
        <v>24.671700000000001</v>
      </c>
      <c r="O439" s="182">
        <v>-1.6120000000000001</v>
      </c>
      <c r="P439" s="182">
        <v>2.7839</v>
      </c>
      <c r="Q439" s="182">
        <v>6.9767999999999999</v>
      </c>
      <c r="R439" s="182">
        <v>-5.0857999999999999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78" t="s">
        <v>722</v>
      </c>
      <c r="B440" s="178" t="s">
        <v>740</v>
      </c>
      <c r="C440" s="178">
        <v>118518</v>
      </c>
      <c r="D440" s="181">
        <v>44315</v>
      </c>
      <c r="E440" s="182">
        <v>34.261699999999998</v>
      </c>
      <c r="F440" s="182">
        <v>-1.0652999999999999</v>
      </c>
      <c r="G440" s="182">
        <v>71.798299999999998</v>
      </c>
      <c r="H440" s="182">
        <v>50.912799999999997</v>
      </c>
      <c r="I440" s="182">
        <v>22.519100000000002</v>
      </c>
      <c r="J440" s="182">
        <v>18.450500000000002</v>
      </c>
      <c r="K440" s="182">
        <v>33.3825</v>
      </c>
      <c r="L440" s="182">
        <v>29.889700000000001</v>
      </c>
      <c r="M440" s="182">
        <v>23.476400000000002</v>
      </c>
      <c r="N440" s="182">
        <v>25.552700000000002</v>
      </c>
      <c r="O440" s="182">
        <v>-0.92120000000000002</v>
      </c>
      <c r="P440" s="182">
        <v>3.5388999999999999</v>
      </c>
      <c r="Q440" s="182">
        <v>5.7693000000000003</v>
      </c>
      <c r="R440" s="182">
        <v>-4.4638999999999998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78" t="s">
        <v>722</v>
      </c>
      <c r="B441" s="178" t="s">
        <v>741</v>
      </c>
      <c r="C441" s="178">
        <v>102547</v>
      </c>
      <c r="D441" s="181">
        <v>44315</v>
      </c>
      <c r="E441" s="182">
        <v>44.010100000000001</v>
      </c>
      <c r="F441" s="182">
        <v>1.6588000000000001</v>
      </c>
      <c r="G441" s="182">
        <v>63.834099999999999</v>
      </c>
      <c r="H441" s="182">
        <v>39.802500000000002</v>
      </c>
      <c r="I441" s="182">
        <v>15.254099999999999</v>
      </c>
      <c r="J441" s="182">
        <v>6.6266999999999996</v>
      </c>
      <c r="K441" s="182">
        <v>11.875999999999999</v>
      </c>
      <c r="L441" s="182">
        <v>16.869800000000001</v>
      </c>
      <c r="M441" s="182">
        <v>13.601800000000001</v>
      </c>
      <c r="N441" s="182">
        <v>15.078900000000001</v>
      </c>
      <c r="O441" s="182">
        <v>7.3912000000000004</v>
      </c>
      <c r="P441" s="182">
        <v>7.8662000000000001</v>
      </c>
      <c r="Q441" s="182">
        <v>9.2117000000000004</v>
      </c>
      <c r="R441" s="182">
        <v>7.7668999999999997</v>
      </c>
      <c r="S441" s="120" t="s">
        <v>2021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78" t="s">
        <v>722</v>
      </c>
      <c r="B442" s="178" t="s">
        <v>742</v>
      </c>
      <c r="C442" s="178">
        <v>118519</v>
      </c>
      <c r="D442" s="181">
        <v>44315</v>
      </c>
      <c r="E442" s="182">
        <v>45.667900000000003</v>
      </c>
      <c r="F442" s="182">
        <v>2.3180000000000001</v>
      </c>
      <c r="G442" s="182">
        <v>64.466099999999997</v>
      </c>
      <c r="H442" s="182">
        <v>40.433399999999999</v>
      </c>
      <c r="I442" s="182">
        <v>15.8813</v>
      </c>
      <c r="J442" s="182">
        <v>7.2561</v>
      </c>
      <c r="K442" s="182">
        <v>12.5351</v>
      </c>
      <c r="L442" s="182">
        <v>17.5718</v>
      </c>
      <c r="M442" s="182">
        <v>14.3261</v>
      </c>
      <c r="N442" s="182">
        <v>15.846299999999999</v>
      </c>
      <c r="O442" s="182">
        <v>7.9214000000000002</v>
      </c>
      <c r="P442" s="182">
        <v>8.3543000000000003</v>
      </c>
      <c r="Q442" s="182">
        <v>8.9908999999999999</v>
      </c>
      <c r="R442" s="182">
        <v>8.3752999999999993</v>
      </c>
      <c r="S442" s="120" t="s">
        <v>2021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78" t="s">
        <v>722</v>
      </c>
      <c r="B443" s="178" t="s">
        <v>743</v>
      </c>
      <c r="C443" s="178">
        <v>132987</v>
      </c>
      <c r="D443" s="181">
        <v>44315</v>
      </c>
      <c r="E443" s="182">
        <v>12.2003</v>
      </c>
      <c r="F443" s="182">
        <v>22.751300000000001</v>
      </c>
      <c r="G443" s="182">
        <v>52.380400000000002</v>
      </c>
      <c r="H443" s="182">
        <v>31.819900000000001</v>
      </c>
      <c r="I443" s="182">
        <v>22.8719</v>
      </c>
      <c r="J443" s="182">
        <v>42.623199999999997</v>
      </c>
      <c r="K443" s="182">
        <v>30.417300000000001</v>
      </c>
      <c r="L443" s="182">
        <v>31.307500000000001</v>
      </c>
      <c r="M443" s="182">
        <v>21.639299999999999</v>
      </c>
      <c r="N443" s="182">
        <v>24.409099999999999</v>
      </c>
      <c r="O443" s="182">
        <v>0.16650000000000001</v>
      </c>
      <c r="P443" s="182">
        <v>2.8546999999999998</v>
      </c>
      <c r="Q443" s="182">
        <v>3.1453000000000002</v>
      </c>
      <c r="R443" s="182">
        <v>-0.93389999999999995</v>
      </c>
      <c r="S443" s="120"/>
      <c r="T443" s="123"/>
      <c r="U443" s="124"/>
      <c r="V443" s="124"/>
      <c r="W443" s="124"/>
      <c r="X443" s="124"/>
      <c r="Y443" s="124"/>
      <c r="Z443" s="124"/>
      <c r="AA443" s="124"/>
      <c r="AB443" s="124"/>
      <c r="AC443" s="124"/>
      <c r="AD443" s="124"/>
      <c r="AE443" s="124"/>
      <c r="AF443" s="124"/>
      <c r="AG443" s="124"/>
      <c r="AH443" s="124"/>
    </row>
    <row r="444" spans="1:34" x14ac:dyDescent="0.3">
      <c r="A444" s="178" t="s">
        <v>722</v>
      </c>
      <c r="B444" s="178" t="s">
        <v>744</v>
      </c>
      <c r="C444" s="178">
        <v>132989</v>
      </c>
      <c r="D444" s="181">
        <v>44315</v>
      </c>
      <c r="E444" s="182">
        <v>13.211</v>
      </c>
      <c r="F444" s="182">
        <v>20.1799</v>
      </c>
      <c r="G444" s="182">
        <v>51.885599999999997</v>
      </c>
      <c r="H444" s="182">
        <v>32.087400000000002</v>
      </c>
      <c r="I444" s="182">
        <v>23.376200000000001</v>
      </c>
      <c r="J444" s="182">
        <v>43.353099999999998</v>
      </c>
      <c r="K444" s="182">
        <v>31.251999999999999</v>
      </c>
      <c r="L444" s="182">
        <v>32.222700000000003</v>
      </c>
      <c r="M444" s="182">
        <v>22.488099999999999</v>
      </c>
      <c r="N444" s="182">
        <v>25.299900000000001</v>
      </c>
      <c r="O444" s="182">
        <v>0.9284</v>
      </c>
      <c r="P444" s="182">
        <v>3.9923999999999999</v>
      </c>
      <c r="Q444" s="182">
        <v>4.4314999999999998</v>
      </c>
      <c r="R444" s="182">
        <v>-0.27810000000000001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78" t="s">
        <v>722</v>
      </c>
      <c r="B445" s="178" t="s">
        <v>745</v>
      </c>
      <c r="C445" s="178">
        <v>130543</v>
      </c>
      <c r="D445" s="181">
        <v>44315</v>
      </c>
      <c r="E445" s="182">
        <v>24.864000000000001</v>
      </c>
      <c r="F445" s="182">
        <v>0.73399999999999999</v>
      </c>
      <c r="G445" s="182">
        <v>126.7212</v>
      </c>
      <c r="H445" s="182">
        <v>81.835999999999999</v>
      </c>
      <c r="I445" s="182">
        <v>38.443100000000001</v>
      </c>
      <c r="J445" s="182">
        <v>24.880299999999998</v>
      </c>
      <c r="K445" s="182">
        <v>28.285900000000002</v>
      </c>
      <c r="L445" s="182">
        <v>36.39</v>
      </c>
      <c r="M445" s="182">
        <v>32.872900000000001</v>
      </c>
      <c r="N445" s="182">
        <v>38.862400000000001</v>
      </c>
      <c r="O445" s="182">
        <v>9.9932999999999996</v>
      </c>
      <c r="P445" s="182">
        <v>12.564500000000001</v>
      </c>
      <c r="Q445" s="182">
        <v>10.4316</v>
      </c>
      <c r="R445" s="182">
        <v>12.2049</v>
      </c>
      <c r="S445" s="120"/>
      <c r="T445" s="123"/>
      <c r="U445" s="124"/>
      <c r="V445" s="124"/>
      <c r="W445" s="124"/>
      <c r="X445" s="124"/>
      <c r="Y445" s="124"/>
      <c r="Z445" s="124"/>
      <c r="AA445" s="124"/>
      <c r="AB445" s="124"/>
      <c r="AC445" s="124"/>
      <c r="AD445" s="124"/>
      <c r="AE445" s="124"/>
      <c r="AF445" s="124"/>
      <c r="AG445" s="124"/>
      <c r="AH445" s="124"/>
    </row>
    <row r="446" spans="1:34" x14ac:dyDescent="0.3">
      <c r="A446" s="178" t="s">
        <v>722</v>
      </c>
      <c r="B446" s="178" t="s">
        <v>746</v>
      </c>
      <c r="C446" s="178">
        <v>130533</v>
      </c>
      <c r="D446" s="181">
        <v>44315</v>
      </c>
      <c r="E446" s="182">
        <v>23.267099999999999</v>
      </c>
      <c r="F446" s="182">
        <v>0.31380000000000002</v>
      </c>
      <c r="G446" s="182">
        <v>126.43340000000001</v>
      </c>
      <c r="H446" s="182">
        <v>81.529799999999994</v>
      </c>
      <c r="I446" s="182">
        <v>38.143700000000003</v>
      </c>
      <c r="J446" s="182">
        <v>24.5747</v>
      </c>
      <c r="K446" s="182">
        <v>27.754300000000001</v>
      </c>
      <c r="L446" s="182">
        <v>35.681800000000003</v>
      </c>
      <c r="M446" s="182">
        <v>32.075499999999998</v>
      </c>
      <c r="N446" s="182">
        <v>37.928199999999997</v>
      </c>
      <c r="O446" s="182">
        <v>9.1452000000000009</v>
      </c>
      <c r="P446" s="182">
        <v>11.6212</v>
      </c>
      <c r="Q446" s="182">
        <v>9.5775000000000006</v>
      </c>
      <c r="R446" s="182">
        <v>11.383900000000001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78" t="s">
        <v>722</v>
      </c>
      <c r="B447" s="178" t="s">
        <v>747</v>
      </c>
      <c r="C447" s="178">
        <v>129195</v>
      </c>
      <c r="D447" s="181">
        <v>44315</v>
      </c>
      <c r="E447" s="182">
        <v>16.8263</v>
      </c>
      <c r="F447" s="182">
        <v>9.33</v>
      </c>
      <c r="G447" s="182">
        <v>44.632199999999997</v>
      </c>
      <c r="H447" s="182">
        <v>33.2134</v>
      </c>
      <c r="I447" s="182">
        <v>16.026199999999999</v>
      </c>
      <c r="J447" s="182">
        <v>9.1692999999999998</v>
      </c>
      <c r="K447" s="182">
        <v>4.0777999999999999</v>
      </c>
      <c r="L447" s="182">
        <v>6.7398999999999996</v>
      </c>
      <c r="M447" s="182">
        <v>6.5110000000000001</v>
      </c>
      <c r="N447" s="182">
        <v>8.7623999999999995</v>
      </c>
      <c r="O447" s="182">
        <v>6.5811000000000002</v>
      </c>
      <c r="P447" s="182">
        <v>6.7553999999999998</v>
      </c>
      <c r="Q447" s="182">
        <v>7.7138</v>
      </c>
      <c r="R447" s="182">
        <v>6.4180000000000001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78" t="s">
        <v>722</v>
      </c>
      <c r="B448" s="178" t="s">
        <v>748</v>
      </c>
      <c r="C448" s="178">
        <v>129197</v>
      </c>
      <c r="D448" s="181">
        <v>44315</v>
      </c>
      <c r="E448" s="182">
        <v>17.296600000000002</v>
      </c>
      <c r="F448" s="182">
        <v>10.132</v>
      </c>
      <c r="G448" s="182">
        <v>45.398299999999999</v>
      </c>
      <c r="H448" s="182">
        <v>33.983899999999998</v>
      </c>
      <c r="I448" s="182">
        <v>16.778199999999998</v>
      </c>
      <c r="J448" s="182">
        <v>9.9283999999999999</v>
      </c>
      <c r="K448" s="182">
        <v>4.8475000000000001</v>
      </c>
      <c r="L448" s="182">
        <v>7.5195999999999996</v>
      </c>
      <c r="M448" s="182">
        <v>7.2999000000000001</v>
      </c>
      <c r="N448" s="182">
        <v>9.5823999999999998</v>
      </c>
      <c r="O448" s="182">
        <v>7.2058</v>
      </c>
      <c r="P448" s="182">
        <v>7.2378999999999998</v>
      </c>
      <c r="Q448" s="182">
        <v>8.1387</v>
      </c>
      <c r="R448" s="182">
        <v>7.2079000000000004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78" t="s">
        <v>722</v>
      </c>
      <c r="B449" s="178" t="s">
        <v>749</v>
      </c>
      <c r="C449" s="178">
        <v>102137</v>
      </c>
      <c r="D449" s="181">
        <v>44315</v>
      </c>
      <c r="E449" s="182">
        <v>70.689099999999996</v>
      </c>
      <c r="F449" s="182">
        <v>11.4665</v>
      </c>
      <c r="G449" s="182">
        <v>109.6529</v>
      </c>
      <c r="H449" s="182">
        <v>64.762299999999996</v>
      </c>
      <c r="I449" s="182">
        <v>34.318100000000001</v>
      </c>
      <c r="J449" s="182">
        <v>24.325800000000001</v>
      </c>
      <c r="K449" s="182">
        <v>24.023700000000002</v>
      </c>
      <c r="L449" s="182">
        <v>36.685499999999998</v>
      </c>
      <c r="M449" s="182">
        <v>28.137499999999999</v>
      </c>
      <c r="N449" s="182">
        <v>36.716999999999999</v>
      </c>
      <c r="O449" s="182">
        <v>12.1211</v>
      </c>
      <c r="P449" s="182">
        <v>12.7227</v>
      </c>
      <c r="Q449" s="182">
        <v>11.913500000000001</v>
      </c>
      <c r="R449" s="182">
        <v>13.206300000000001</v>
      </c>
      <c r="S449" s="120" t="s">
        <v>2021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78" t="s">
        <v>722</v>
      </c>
      <c r="B450" s="178" t="s">
        <v>750</v>
      </c>
      <c r="C450" s="178">
        <v>120679</v>
      </c>
      <c r="D450" s="181">
        <v>44315</v>
      </c>
      <c r="E450" s="182">
        <v>74.5124</v>
      </c>
      <c r="F450" s="182">
        <v>12.8386</v>
      </c>
      <c r="G450" s="182">
        <v>111.008</v>
      </c>
      <c r="H450" s="182">
        <v>66.125299999999996</v>
      </c>
      <c r="I450" s="182">
        <v>35.724200000000003</v>
      </c>
      <c r="J450" s="182">
        <v>25.693899999999999</v>
      </c>
      <c r="K450" s="182">
        <v>25.446300000000001</v>
      </c>
      <c r="L450" s="182">
        <v>38.267899999999997</v>
      </c>
      <c r="M450" s="182">
        <v>29.7333</v>
      </c>
      <c r="N450" s="182">
        <v>38.474699999999999</v>
      </c>
      <c r="O450" s="182">
        <v>13.2348</v>
      </c>
      <c r="P450" s="182">
        <v>13.460800000000001</v>
      </c>
      <c r="Q450" s="182">
        <v>11.916600000000001</v>
      </c>
      <c r="R450" s="182">
        <v>14.6831</v>
      </c>
      <c r="S450" s="120" t="s">
        <v>2021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78" t="s">
        <v>722</v>
      </c>
      <c r="B451" s="178" t="s">
        <v>751</v>
      </c>
      <c r="C451" s="178">
        <v>102141</v>
      </c>
      <c r="D451" s="181">
        <v>44315</v>
      </c>
      <c r="E451" s="182">
        <v>34.5411</v>
      </c>
      <c r="F451" s="182">
        <v>4.8615000000000004</v>
      </c>
      <c r="G451" s="182">
        <v>5.1801000000000004</v>
      </c>
      <c r="H451" s="182">
        <v>8.1645000000000003</v>
      </c>
      <c r="I451" s="182">
        <v>6.3860999999999999</v>
      </c>
      <c r="J451" s="182">
        <v>5.6361999999999997</v>
      </c>
      <c r="K451" s="182">
        <v>4.4081000000000001</v>
      </c>
      <c r="L451" s="182">
        <v>5.5717999999999996</v>
      </c>
      <c r="M451" s="182">
        <v>6.3583999999999996</v>
      </c>
      <c r="N451" s="182">
        <v>9.4277999999999995</v>
      </c>
      <c r="O451" s="182">
        <v>7.9869000000000003</v>
      </c>
      <c r="P451" s="182">
        <v>7.9732000000000003</v>
      </c>
      <c r="Q451" s="182">
        <v>7.3947000000000003</v>
      </c>
      <c r="R451" s="182">
        <v>8.4908000000000001</v>
      </c>
      <c r="S451" s="120" t="s">
        <v>2021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78" t="s">
        <v>722</v>
      </c>
      <c r="B452" s="178" t="s">
        <v>752</v>
      </c>
      <c r="C452" s="178">
        <v>120702</v>
      </c>
      <c r="D452" s="181">
        <v>44315</v>
      </c>
      <c r="E452" s="182">
        <v>35.582299999999996</v>
      </c>
      <c r="F452" s="182">
        <v>5.0270999999999999</v>
      </c>
      <c r="G452" s="182">
        <v>5.3365</v>
      </c>
      <c r="H452" s="182">
        <v>8.3369</v>
      </c>
      <c r="I452" s="182">
        <v>6.5522</v>
      </c>
      <c r="J452" s="182">
        <v>5.8057999999999996</v>
      </c>
      <c r="K452" s="182">
        <v>4.5793999999999997</v>
      </c>
      <c r="L452" s="182">
        <v>5.7466999999999997</v>
      </c>
      <c r="M452" s="182">
        <v>6.5830000000000002</v>
      </c>
      <c r="N452" s="182">
        <v>9.6797000000000004</v>
      </c>
      <c r="O452" s="182">
        <v>8.4948999999999995</v>
      </c>
      <c r="P452" s="182">
        <v>8.4732000000000003</v>
      </c>
      <c r="Q452" s="182">
        <v>8.9974000000000007</v>
      </c>
      <c r="R452" s="182">
        <v>8.8203999999999994</v>
      </c>
      <c r="S452" s="120" t="s">
        <v>2021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78" t="s">
        <v>722</v>
      </c>
      <c r="B453" s="178" t="s">
        <v>753</v>
      </c>
      <c r="C453" s="178">
        <v>102139</v>
      </c>
      <c r="D453" s="181">
        <v>44315</v>
      </c>
      <c r="E453" s="182">
        <v>41.100499999999997</v>
      </c>
      <c r="F453" s="182">
        <v>33.066000000000003</v>
      </c>
      <c r="G453" s="182">
        <v>64.129099999999994</v>
      </c>
      <c r="H453" s="182">
        <v>41.547400000000003</v>
      </c>
      <c r="I453" s="182">
        <v>22.398800000000001</v>
      </c>
      <c r="J453" s="182">
        <v>13.127000000000001</v>
      </c>
      <c r="K453" s="182">
        <v>13.3371</v>
      </c>
      <c r="L453" s="182">
        <v>16.8278</v>
      </c>
      <c r="M453" s="182">
        <v>17.696000000000002</v>
      </c>
      <c r="N453" s="182">
        <v>23.182600000000001</v>
      </c>
      <c r="O453" s="182">
        <v>8.6340000000000003</v>
      </c>
      <c r="P453" s="182">
        <v>8.1669999999999998</v>
      </c>
      <c r="Q453" s="182">
        <v>8.4747000000000003</v>
      </c>
      <c r="R453" s="182">
        <v>9.4854000000000003</v>
      </c>
      <c r="S453" s="120" t="s">
        <v>2021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78" t="s">
        <v>722</v>
      </c>
      <c r="B454" s="178" t="s">
        <v>754</v>
      </c>
      <c r="C454" s="178">
        <v>120313</v>
      </c>
      <c r="D454" s="181">
        <v>44315</v>
      </c>
      <c r="E454" s="182">
        <v>42.93</v>
      </c>
      <c r="F454" s="182">
        <v>33.529499999999999</v>
      </c>
      <c r="G454" s="182">
        <v>64.618099999999998</v>
      </c>
      <c r="H454" s="182">
        <v>42.021099999999997</v>
      </c>
      <c r="I454" s="182">
        <v>22.875599999999999</v>
      </c>
      <c r="J454" s="182">
        <v>13.6037</v>
      </c>
      <c r="K454" s="182">
        <v>13.821999999999999</v>
      </c>
      <c r="L454" s="182">
        <v>17.337599999999998</v>
      </c>
      <c r="M454" s="182">
        <v>18.229399999999998</v>
      </c>
      <c r="N454" s="182">
        <v>23.854299999999999</v>
      </c>
      <c r="O454" s="182">
        <v>9.2087000000000003</v>
      </c>
      <c r="P454" s="182">
        <v>8.7036999999999995</v>
      </c>
      <c r="Q454" s="182">
        <v>9.1264000000000003</v>
      </c>
      <c r="R454" s="182">
        <v>10.0854</v>
      </c>
      <c r="S454" s="120" t="s">
        <v>2021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78" t="s">
        <v>722</v>
      </c>
      <c r="B455" s="178" t="s">
        <v>755</v>
      </c>
      <c r="C455" s="178">
        <v>118410</v>
      </c>
      <c r="D455" s="181">
        <v>44315</v>
      </c>
      <c r="E455" s="182">
        <v>35.728200000000001</v>
      </c>
      <c r="F455" s="182">
        <v>1.9411</v>
      </c>
      <c r="G455" s="182">
        <v>12.0669</v>
      </c>
      <c r="H455" s="182">
        <v>14.9435</v>
      </c>
      <c r="I455" s="182">
        <v>10.5504</v>
      </c>
      <c r="J455" s="182">
        <v>8.4521999999999995</v>
      </c>
      <c r="K455" s="182">
        <v>4.8509000000000002</v>
      </c>
      <c r="L455" s="182">
        <v>4.2685000000000004</v>
      </c>
      <c r="M455" s="182">
        <v>5.0400999999999998</v>
      </c>
      <c r="N455" s="182">
        <v>8.8477999999999994</v>
      </c>
      <c r="O455" s="182">
        <v>9.3468999999999998</v>
      </c>
      <c r="P455" s="182">
        <v>8.4054000000000002</v>
      </c>
      <c r="Q455" s="182">
        <v>8.7946000000000009</v>
      </c>
      <c r="R455" s="182">
        <v>9.8389000000000006</v>
      </c>
      <c r="S455" s="120"/>
      <c r="T455" s="123"/>
      <c r="U455" s="124"/>
      <c r="V455" s="124"/>
      <c r="W455" s="124"/>
      <c r="X455" s="124"/>
      <c r="Y455" s="124"/>
      <c r="Z455" s="124"/>
      <c r="AA455" s="124"/>
      <c r="AB455" s="124"/>
      <c r="AC455" s="124"/>
      <c r="AD455" s="124"/>
      <c r="AE455" s="124"/>
      <c r="AF455" s="124"/>
      <c r="AG455" s="124"/>
      <c r="AH455" s="124"/>
    </row>
    <row r="456" spans="1:34" x14ac:dyDescent="0.3">
      <c r="A456" s="178" t="s">
        <v>722</v>
      </c>
      <c r="B456" s="178" t="s">
        <v>756</v>
      </c>
      <c r="C456" s="178">
        <v>108545</v>
      </c>
      <c r="D456" s="181">
        <v>44315</v>
      </c>
      <c r="E456" s="182">
        <v>34.497999999999998</v>
      </c>
      <c r="F456" s="182">
        <v>1.6929000000000001</v>
      </c>
      <c r="G456" s="182">
        <v>11.7202</v>
      </c>
      <c r="H456" s="182">
        <v>14.5962</v>
      </c>
      <c r="I456" s="182">
        <v>10.204499999999999</v>
      </c>
      <c r="J456" s="182">
        <v>8.1049000000000007</v>
      </c>
      <c r="K456" s="182">
        <v>4.4797000000000002</v>
      </c>
      <c r="L456" s="182">
        <v>3.8868999999999998</v>
      </c>
      <c r="M456" s="182">
        <v>4.6500000000000004</v>
      </c>
      <c r="N456" s="182">
        <v>8.4361999999999995</v>
      </c>
      <c r="O456" s="182">
        <v>8.9266000000000005</v>
      </c>
      <c r="P456" s="182">
        <v>7.9649000000000001</v>
      </c>
      <c r="Q456" s="182">
        <v>7.7278000000000002</v>
      </c>
      <c r="R456" s="182">
        <v>9.4175000000000004</v>
      </c>
      <c r="S456" s="120"/>
      <c r="T456" s="123"/>
      <c r="U456" s="124"/>
      <c r="V456" s="124"/>
      <c r="W456" s="124"/>
      <c r="X456" s="124"/>
      <c r="Y456" s="124"/>
      <c r="Z456" s="124"/>
      <c r="AA456" s="124"/>
      <c r="AB456" s="124"/>
      <c r="AC456" s="124"/>
      <c r="AD456" s="124"/>
      <c r="AE456" s="124"/>
      <c r="AF456" s="124"/>
      <c r="AG456" s="124"/>
      <c r="AH456" s="124"/>
    </row>
    <row r="457" spans="1:34" x14ac:dyDescent="0.3">
      <c r="A457" s="178" t="s">
        <v>722</v>
      </c>
      <c r="B457" s="178" t="s">
        <v>757</v>
      </c>
      <c r="C457" s="178">
        <v>118486</v>
      </c>
      <c r="D457" s="181">
        <v>44315</v>
      </c>
      <c r="E457" s="182">
        <v>25.576699999999999</v>
      </c>
      <c r="F457" s="182">
        <v>12.4198</v>
      </c>
      <c r="G457" s="182">
        <v>78.324399999999997</v>
      </c>
      <c r="H457" s="182">
        <v>42.752299999999998</v>
      </c>
      <c r="I457" s="182">
        <v>17.496400000000001</v>
      </c>
      <c r="J457" s="182">
        <v>9.1732999999999993</v>
      </c>
      <c r="K457" s="182">
        <v>9.2110000000000003</v>
      </c>
      <c r="L457" s="182">
        <v>11.111599999999999</v>
      </c>
      <c r="M457" s="182">
        <v>10.9475</v>
      </c>
      <c r="N457" s="182">
        <v>13.9878</v>
      </c>
      <c r="O457" s="182">
        <v>7.4320000000000004</v>
      </c>
      <c r="P457" s="182">
        <v>8.3928999999999991</v>
      </c>
      <c r="Q457" s="182">
        <v>8.9928000000000008</v>
      </c>
      <c r="R457" s="182">
        <v>8.2188999999999997</v>
      </c>
      <c r="S457" s="120" t="s">
        <v>2022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78" t="s">
        <v>722</v>
      </c>
      <c r="B458" s="178" t="s">
        <v>758</v>
      </c>
      <c r="C458" s="178">
        <v>112327</v>
      </c>
      <c r="D458" s="181">
        <v>44315</v>
      </c>
      <c r="E458" s="182">
        <v>24.462800000000001</v>
      </c>
      <c r="F458" s="182">
        <v>11.9404</v>
      </c>
      <c r="G458" s="182">
        <v>77.682199999999995</v>
      </c>
      <c r="H458" s="182">
        <v>42.115200000000002</v>
      </c>
      <c r="I458" s="182">
        <v>16.851299999999998</v>
      </c>
      <c r="J458" s="182">
        <v>8.5236000000000001</v>
      </c>
      <c r="K458" s="182">
        <v>8.5244</v>
      </c>
      <c r="L458" s="182">
        <v>10.3942</v>
      </c>
      <c r="M458" s="182">
        <v>10.229100000000001</v>
      </c>
      <c r="N458" s="182">
        <v>13.235900000000001</v>
      </c>
      <c r="O458" s="182">
        <v>6.6387999999999998</v>
      </c>
      <c r="P458" s="182">
        <v>7.6711</v>
      </c>
      <c r="Q458" s="182">
        <v>8.3001000000000005</v>
      </c>
      <c r="R458" s="182">
        <v>7.4767000000000001</v>
      </c>
      <c r="S458" s="120" t="s">
        <v>2022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78" t="s">
        <v>722</v>
      </c>
      <c r="B459" s="178" t="s">
        <v>759</v>
      </c>
      <c r="C459" s="178">
        <v>118489</v>
      </c>
      <c r="D459" s="181">
        <v>44315</v>
      </c>
      <c r="E459" s="182">
        <v>27.556000000000001</v>
      </c>
      <c r="F459" s="182">
        <v>35.134999999999998</v>
      </c>
      <c r="G459" s="182">
        <v>159.0136</v>
      </c>
      <c r="H459" s="182">
        <v>85.958699999999993</v>
      </c>
      <c r="I459" s="182">
        <v>36.533299999999997</v>
      </c>
      <c r="J459" s="182">
        <v>18.7974</v>
      </c>
      <c r="K459" s="182">
        <v>16.414200000000001</v>
      </c>
      <c r="L459" s="182">
        <v>21.245000000000001</v>
      </c>
      <c r="M459" s="182">
        <v>20.365300000000001</v>
      </c>
      <c r="N459" s="182">
        <v>24.203299999999999</v>
      </c>
      <c r="O459" s="182">
        <v>7.1787000000000001</v>
      </c>
      <c r="P459" s="182">
        <v>8.8373000000000008</v>
      </c>
      <c r="Q459" s="182">
        <v>9.3462999999999994</v>
      </c>
      <c r="R459" s="182">
        <v>9.0052000000000003</v>
      </c>
      <c r="S459" s="120"/>
      <c r="T459" s="123"/>
      <c r="U459" s="124"/>
      <c r="V459" s="124"/>
      <c r="W459" s="124"/>
      <c r="X459" s="124"/>
      <c r="Y459" s="124"/>
      <c r="Z459" s="124"/>
      <c r="AA459" s="124"/>
      <c r="AB459" s="124"/>
      <c r="AC459" s="124"/>
      <c r="AD459" s="124"/>
      <c r="AE459" s="124"/>
      <c r="AF459" s="124"/>
      <c r="AG459" s="124"/>
      <c r="AH459" s="124"/>
    </row>
    <row r="460" spans="1:34" x14ac:dyDescent="0.3">
      <c r="A460" s="178" t="s">
        <v>722</v>
      </c>
      <c r="B460" s="178" t="s">
        <v>760</v>
      </c>
      <c r="C460" s="178">
        <v>112329</v>
      </c>
      <c r="D460" s="181">
        <v>44315</v>
      </c>
      <c r="E460" s="182">
        <v>26.430099999999999</v>
      </c>
      <c r="F460" s="182">
        <v>34.557699999999997</v>
      </c>
      <c r="G460" s="182">
        <v>158.36420000000001</v>
      </c>
      <c r="H460" s="182">
        <v>85.237200000000001</v>
      </c>
      <c r="I460" s="182">
        <v>35.829500000000003</v>
      </c>
      <c r="J460" s="182">
        <v>18.132300000000001</v>
      </c>
      <c r="K460" s="182">
        <v>15.653</v>
      </c>
      <c r="L460" s="182">
        <v>20.446400000000001</v>
      </c>
      <c r="M460" s="182">
        <v>19.5868</v>
      </c>
      <c r="N460" s="182">
        <v>23.360499999999998</v>
      </c>
      <c r="O460" s="182">
        <v>6.4423000000000004</v>
      </c>
      <c r="P460" s="182">
        <v>8.1608000000000001</v>
      </c>
      <c r="Q460" s="182">
        <v>9.0493000000000006</v>
      </c>
      <c r="R460" s="182">
        <v>8.2620000000000005</v>
      </c>
      <c r="S460" s="120"/>
      <c r="T460" s="123"/>
      <c r="U460" s="124"/>
      <c r="V460" s="124"/>
      <c r="W460" s="124"/>
      <c r="X460" s="124"/>
      <c r="Y460" s="124"/>
      <c r="Z460" s="124"/>
      <c r="AA460" s="124"/>
      <c r="AB460" s="124"/>
      <c r="AC460" s="124"/>
      <c r="AD460" s="124"/>
      <c r="AE460" s="124"/>
      <c r="AF460" s="124"/>
      <c r="AG460" s="124"/>
      <c r="AH460" s="124"/>
    </row>
    <row r="461" spans="1:34" x14ac:dyDescent="0.3">
      <c r="A461" s="178" t="s">
        <v>722</v>
      </c>
      <c r="B461" s="178" t="s">
        <v>761</v>
      </c>
      <c r="C461" s="178">
        <v>102574</v>
      </c>
      <c r="D461" s="181">
        <v>44315</v>
      </c>
      <c r="E461" s="182">
        <v>115.943</v>
      </c>
      <c r="F461" s="182">
        <v>27.724299999999999</v>
      </c>
      <c r="G461" s="182">
        <v>204.5455</v>
      </c>
      <c r="H461" s="182">
        <v>112.37430000000001</v>
      </c>
      <c r="I461" s="182">
        <v>47.09</v>
      </c>
      <c r="J461" s="182">
        <v>24.3063</v>
      </c>
      <c r="K461" s="182">
        <v>24.5228</v>
      </c>
      <c r="L461" s="182">
        <v>36.402200000000001</v>
      </c>
      <c r="M461" s="182">
        <v>33.721200000000003</v>
      </c>
      <c r="N461" s="182">
        <v>41.070500000000003</v>
      </c>
      <c r="O461" s="182">
        <v>15.0824</v>
      </c>
      <c r="P461" s="182">
        <v>13.3147</v>
      </c>
      <c r="Q461" s="182">
        <v>15.773</v>
      </c>
      <c r="R461" s="182">
        <v>19.777999999999999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78" t="s">
        <v>722</v>
      </c>
      <c r="B462" s="178" t="s">
        <v>762</v>
      </c>
      <c r="C462" s="178">
        <v>119777</v>
      </c>
      <c r="D462" s="181">
        <v>44315</v>
      </c>
      <c r="E462" s="182">
        <v>120.828</v>
      </c>
      <c r="F462" s="182">
        <v>28.4178</v>
      </c>
      <c r="G462" s="182">
        <v>205.29839999999999</v>
      </c>
      <c r="H462" s="182">
        <v>113.1374</v>
      </c>
      <c r="I462" s="182">
        <v>47.813299999999998</v>
      </c>
      <c r="J462" s="182">
        <v>25.123100000000001</v>
      </c>
      <c r="K462" s="182">
        <v>25.2316</v>
      </c>
      <c r="L462" s="182">
        <v>37.1496</v>
      </c>
      <c r="M462" s="182">
        <v>34.478099999999998</v>
      </c>
      <c r="N462" s="182">
        <v>41.858499999999999</v>
      </c>
      <c r="O462" s="182">
        <v>15.833399999999999</v>
      </c>
      <c r="P462" s="182">
        <v>14.115</v>
      </c>
      <c r="Q462" s="182">
        <v>14.4941</v>
      </c>
      <c r="R462" s="182">
        <v>20.3794</v>
      </c>
      <c r="S462" s="120"/>
      <c r="T462" s="123"/>
      <c r="U462" s="124"/>
      <c r="V462" s="124"/>
      <c r="W462" s="124"/>
      <c r="X462" s="124"/>
      <c r="Y462" s="124"/>
      <c r="Z462" s="124"/>
      <c r="AA462" s="124"/>
      <c r="AB462" s="124"/>
      <c r="AC462" s="124"/>
      <c r="AD462" s="124"/>
      <c r="AE462" s="124"/>
      <c r="AF462" s="124"/>
      <c r="AG462" s="124"/>
      <c r="AH462" s="124"/>
    </row>
    <row r="463" spans="1:34" x14ac:dyDescent="0.3">
      <c r="A463" s="178" t="s">
        <v>722</v>
      </c>
      <c r="B463" s="178" t="s">
        <v>763</v>
      </c>
      <c r="C463" s="178">
        <v>117608</v>
      </c>
      <c r="D463" s="181">
        <v>44315</v>
      </c>
      <c r="E463" s="182">
        <v>22.334299999999999</v>
      </c>
      <c r="F463" s="182">
        <v>10.135199999999999</v>
      </c>
      <c r="G463" s="182">
        <v>55.599800000000002</v>
      </c>
      <c r="H463" s="182">
        <v>30.386500000000002</v>
      </c>
      <c r="I463" s="182">
        <v>22.5001</v>
      </c>
      <c r="J463" s="182">
        <v>18.6709</v>
      </c>
      <c r="K463" s="182">
        <v>9.4183000000000003</v>
      </c>
      <c r="L463" s="182">
        <v>15.5654</v>
      </c>
      <c r="M463" s="182">
        <v>12.7483</v>
      </c>
      <c r="N463" s="182">
        <v>18.204699999999999</v>
      </c>
      <c r="O463" s="182">
        <v>8.7570999999999994</v>
      </c>
      <c r="P463" s="182">
        <v>9.2960999999999991</v>
      </c>
      <c r="Q463" s="182">
        <v>9.5548000000000002</v>
      </c>
      <c r="R463" s="182">
        <v>10.006</v>
      </c>
      <c r="S463" s="120"/>
      <c r="T463" s="123"/>
      <c r="U463" s="124"/>
      <c r="V463" s="124"/>
      <c r="W463" s="124"/>
      <c r="X463" s="124"/>
      <c r="Y463" s="124"/>
      <c r="Z463" s="124"/>
      <c r="AA463" s="124"/>
      <c r="AB463" s="124"/>
      <c r="AC463" s="124"/>
      <c r="AD463" s="124"/>
      <c r="AE463" s="124"/>
      <c r="AF463" s="124"/>
      <c r="AG463" s="124"/>
      <c r="AH463" s="124"/>
    </row>
    <row r="464" spans="1:34" x14ac:dyDescent="0.3">
      <c r="A464" s="178" t="s">
        <v>722</v>
      </c>
      <c r="B464" s="178" t="s">
        <v>1618</v>
      </c>
      <c r="C464" s="178">
        <v>141072</v>
      </c>
      <c r="D464" s="181">
        <v>44315</v>
      </c>
      <c r="E464" s="182">
        <v>22.160599999999999</v>
      </c>
      <c r="F464" s="182">
        <v>9.7202999999999999</v>
      </c>
      <c r="G464" s="182">
        <v>55.206499999999998</v>
      </c>
      <c r="H464" s="182">
        <v>30.007100000000001</v>
      </c>
      <c r="I464" s="182">
        <v>22.115500000000001</v>
      </c>
      <c r="J464" s="182">
        <v>18.293500000000002</v>
      </c>
      <c r="K464" s="182">
        <v>9.0399999999999991</v>
      </c>
      <c r="L464" s="182">
        <v>15.1648</v>
      </c>
      <c r="M464" s="182">
        <v>12.361599999999999</v>
      </c>
      <c r="N464" s="182">
        <v>17.820399999999999</v>
      </c>
      <c r="O464" s="182">
        <v>8.5020000000000007</v>
      </c>
      <c r="P464" s="182">
        <v>9.1056000000000008</v>
      </c>
      <c r="Q464" s="182">
        <v>9.3989999999999991</v>
      </c>
      <c r="R464" s="182">
        <v>9.6973000000000003</v>
      </c>
      <c r="S464" s="120"/>
      <c r="T464" s="123"/>
      <c r="U464" s="124"/>
      <c r="V464" s="124"/>
      <c r="W464" s="124"/>
      <c r="X464" s="124"/>
      <c r="Y464" s="124"/>
      <c r="Z464" s="124"/>
      <c r="AA464" s="124"/>
      <c r="AB464" s="124"/>
      <c r="AC464" s="124"/>
      <c r="AD464" s="124"/>
      <c r="AE464" s="124"/>
      <c r="AF464" s="124"/>
      <c r="AG464" s="124"/>
      <c r="AH464" s="124"/>
    </row>
    <row r="465" spans="1:34" x14ac:dyDescent="0.3">
      <c r="A465" s="183" t="s">
        <v>27</v>
      </c>
      <c r="B465" s="178"/>
      <c r="C465" s="178"/>
      <c r="D465" s="178"/>
      <c r="E465" s="178"/>
      <c r="F465" s="184">
        <v>7.8194545454545477</v>
      </c>
      <c r="G465" s="184">
        <v>89.09944545454546</v>
      </c>
      <c r="H465" s="184">
        <v>49.086884090909095</v>
      </c>
      <c r="I465" s="184">
        <v>24.454161363636363</v>
      </c>
      <c r="J465" s="184">
        <v>18.507120454545454</v>
      </c>
      <c r="K465" s="184">
        <v>17.631090909090908</v>
      </c>
      <c r="L465" s="184">
        <v>21.287713636363634</v>
      </c>
      <c r="M465" s="184">
        <v>18.161513636363637</v>
      </c>
      <c r="N465" s="184">
        <v>22.212215909090908</v>
      </c>
      <c r="O465" s="184">
        <v>7.6657631578947365</v>
      </c>
      <c r="P465" s="184">
        <v>8.6511078947368443</v>
      </c>
      <c r="Q465" s="184">
        <v>9.1827090909090909</v>
      </c>
      <c r="R465" s="184">
        <v>8.6275921052631581</v>
      </c>
      <c r="S465" s="120"/>
      <c r="T465" s="123"/>
      <c r="U465" s="124"/>
      <c r="V465" s="124"/>
      <c r="W465" s="124"/>
      <c r="X465" s="124"/>
      <c r="Y465" s="124"/>
      <c r="Z465" s="124"/>
      <c r="AA465" s="124"/>
      <c r="AB465" s="124"/>
      <c r="AC465" s="124"/>
      <c r="AD465" s="124"/>
      <c r="AE465" s="124"/>
      <c r="AF465" s="124"/>
      <c r="AG465" s="124"/>
      <c r="AH465" s="124"/>
    </row>
    <row r="466" spans="1:34" x14ac:dyDescent="0.3">
      <c r="A466" s="183" t="s">
        <v>408</v>
      </c>
      <c r="B466" s="178"/>
      <c r="C466" s="178"/>
      <c r="D466" s="178"/>
      <c r="E466" s="178"/>
      <c r="F466" s="184">
        <v>8.6130999999999993</v>
      </c>
      <c r="G466" s="184">
        <v>74.740250000000003</v>
      </c>
      <c r="H466" s="184">
        <v>42.068150000000003</v>
      </c>
      <c r="I466" s="184">
        <v>22.873750000000001</v>
      </c>
      <c r="J466" s="184">
        <v>18.560700000000001</v>
      </c>
      <c r="K466" s="184">
        <v>14.737500000000001</v>
      </c>
      <c r="L466" s="184">
        <v>18.9435</v>
      </c>
      <c r="M466" s="184">
        <v>17.45045</v>
      </c>
      <c r="N466" s="184">
        <v>21.867650000000001</v>
      </c>
      <c r="O466" s="184">
        <v>8.4473500000000001</v>
      </c>
      <c r="P466" s="184">
        <v>8.3735999999999997</v>
      </c>
      <c r="Q466" s="184">
        <v>9.0750500000000009</v>
      </c>
      <c r="R466" s="184">
        <v>9.2116500000000006</v>
      </c>
      <c r="S466" s="120"/>
      <c r="T466" s="123"/>
      <c r="U466" s="124"/>
      <c r="V466" s="124"/>
      <c r="W466" s="124"/>
      <c r="X466" s="124"/>
      <c r="Y466" s="124"/>
      <c r="Z466" s="124"/>
      <c r="AA466" s="124"/>
      <c r="AB466" s="124"/>
      <c r="AC466" s="124"/>
      <c r="AD466" s="124"/>
      <c r="AE466" s="124"/>
      <c r="AF466" s="124"/>
      <c r="AG466" s="124"/>
      <c r="AH466" s="124"/>
    </row>
    <row r="467" spans="1:34" x14ac:dyDescent="0.3">
      <c r="A467" s="130"/>
      <c r="B467" s="126"/>
      <c r="C467" s="126"/>
      <c r="D467" s="126"/>
      <c r="E467" s="126"/>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0" t="s">
        <v>764</v>
      </c>
      <c r="B468" s="180"/>
      <c r="C468" s="180"/>
      <c r="D468" s="180"/>
      <c r="E468" s="180"/>
      <c r="F468" s="180"/>
      <c r="G468" s="180"/>
      <c r="H468" s="180"/>
      <c r="I468" s="180"/>
      <c r="J468" s="180"/>
      <c r="K468" s="180"/>
      <c r="L468" s="180"/>
      <c r="M468" s="180"/>
      <c r="N468" s="180"/>
      <c r="O468" s="180"/>
      <c r="P468" s="180"/>
      <c r="Q468" s="180"/>
      <c r="R468" s="180"/>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78" t="s">
        <v>765</v>
      </c>
      <c r="B469" s="178" t="s">
        <v>766</v>
      </c>
      <c r="C469" s="178">
        <v>101738</v>
      </c>
      <c r="D469" s="181">
        <v>44315</v>
      </c>
      <c r="E469" s="182">
        <v>203.28</v>
      </c>
      <c r="F469" s="182">
        <v>0.31580000000000003</v>
      </c>
      <c r="G469" s="182">
        <v>0.9335</v>
      </c>
      <c r="H469" s="182">
        <v>1.9919</v>
      </c>
      <c r="I469" s="182">
        <v>2.2997999999999998</v>
      </c>
      <c r="J469" s="182">
        <v>6.0407000000000002</v>
      </c>
      <c r="K469" s="182">
        <v>10.9849</v>
      </c>
      <c r="L469" s="182">
        <v>26.472999999999999</v>
      </c>
      <c r="M469" s="182">
        <v>30.1492</v>
      </c>
      <c r="N469" s="182">
        <v>52.281100000000002</v>
      </c>
      <c r="O469" s="182">
        <v>5.0956999999999999</v>
      </c>
      <c r="P469" s="182">
        <v>9.4808000000000003</v>
      </c>
      <c r="Q469" s="182">
        <v>17.968299999999999</v>
      </c>
      <c r="R469" s="182">
        <v>12.931100000000001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78" t="s">
        <v>765</v>
      </c>
      <c r="B470" s="178" t="s">
        <v>767</v>
      </c>
      <c r="C470" s="178">
        <v>119507</v>
      </c>
      <c r="D470" s="181">
        <v>44315</v>
      </c>
      <c r="E470" s="182">
        <v>216.24</v>
      </c>
      <c r="F470" s="182">
        <v>0.3155</v>
      </c>
      <c r="G470" s="182">
        <v>0.93820000000000003</v>
      </c>
      <c r="H470" s="182">
        <v>2</v>
      </c>
      <c r="I470" s="182">
        <v>2.3233999999999999</v>
      </c>
      <c r="J470" s="182">
        <v>6.1040000000000001</v>
      </c>
      <c r="K470" s="182">
        <v>11.1431</v>
      </c>
      <c r="L470" s="182">
        <v>26.879100000000001</v>
      </c>
      <c r="M470" s="182">
        <v>30.808800000000002</v>
      </c>
      <c r="N470" s="182">
        <v>53.3508</v>
      </c>
      <c r="O470" s="182">
        <v>5.8089000000000004</v>
      </c>
      <c r="P470" s="182">
        <v>10.2811</v>
      </c>
      <c r="Q470" s="182">
        <v>10.314299999999999</v>
      </c>
      <c r="R470" s="182">
        <v>13.6843</v>
      </c>
      <c r="S470" s="122"/>
      <c r="T470" s="122"/>
      <c r="U470" s="122"/>
      <c r="V470" s="122"/>
      <c r="W470" s="122"/>
      <c r="X470" s="122"/>
      <c r="Y470" s="122"/>
      <c r="Z470" s="122"/>
      <c r="AA470" s="122"/>
      <c r="AB470" s="122"/>
      <c r="AC470" s="122"/>
      <c r="AD470" s="122"/>
      <c r="AE470" s="122"/>
      <c r="AF470" s="122"/>
      <c r="AG470" s="122"/>
      <c r="AH470" s="122"/>
    </row>
    <row r="471" spans="1:34" x14ac:dyDescent="0.3">
      <c r="A471" s="178" t="s">
        <v>765</v>
      </c>
      <c r="B471" s="178" t="s">
        <v>1886</v>
      </c>
      <c r="C471" s="178">
        <v>148609</v>
      </c>
      <c r="D471" s="181">
        <v>44315</v>
      </c>
      <c r="E471" s="182">
        <v>11.012</v>
      </c>
      <c r="F471" s="182">
        <v>0.14549999999999999</v>
      </c>
      <c r="G471" s="182">
        <v>1.4370000000000001</v>
      </c>
      <c r="H471" s="182">
        <v>2.5230000000000001</v>
      </c>
      <c r="I471" s="182">
        <v>1.6805000000000001</v>
      </c>
      <c r="J471" s="182">
        <v>2.3325</v>
      </c>
      <c r="K471" s="182">
        <v>10.241300000000001</v>
      </c>
      <c r="L471" s="182"/>
      <c r="M471" s="182"/>
      <c r="N471" s="182"/>
      <c r="O471" s="182"/>
      <c r="P471" s="182"/>
      <c r="Q471" s="182">
        <v>10.119999999999999</v>
      </c>
      <c r="R471" s="182"/>
      <c r="S471" s="120"/>
      <c r="T471" s="123"/>
      <c r="U471" s="124"/>
      <c r="V471" s="124"/>
      <c r="W471" s="124"/>
      <c r="X471" s="124"/>
      <c r="Y471" s="124"/>
      <c r="Z471" s="124"/>
      <c r="AA471" s="124"/>
      <c r="AB471" s="124"/>
      <c r="AC471" s="124"/>
      <c r="AD471" s="124"/>
      <c r="AE471" s="124"/>
      <c r="AF471" s="124"/>
      <c r="AG471" s="124"/>
      <c r="AH471" s="124"/>
    </row>
    <row r="472" spans="1:34" x14ac:dyDescent="0.3">
      <c r="A472" s="178" t="s">
        <v>765</v>
      </c>
      <c r="B472" s="178" t="s">
        <v>1887</v>
      </c>
      <c r="C472" s="178">
        <v>148610</v>
      </c>
      <c r="D472" s="181">
        <v>44315</v>
      </c>
      <c r="E472" s="182">
        <v>10.944000000000001</v>
      </c>
      <c r="F472" s="182">
        <v>0.1464</v>
      </c>
      <c r="G472" s="182">
        <v>1.4272</v>
      </c>
      <c r="H472" s="182">
        <v>2.4910999999999999</v>
      </c>
      <c r="I472" s="182">
        <v>1.6155999999999999</v>
      </c>
      <c r="J472" s="182">
        <v>2.1848999999999998</v>
      </c>
      <c r="K472" s="182">
        <v>9.7803000000000004</v>
      </c>
      <c r="L472" s="182"/>
      <c r="M472" s="182"/>
      <c r="N472" s="182"/>
      <c r="O472" s="182"/>
      <c r="P472" s="182"/>
      <c r="Q472" s="182">
        <v>9.44</v>
      </c>
      <c r="R472" s="182"/>
      <c r="S472" s="120"/>
      <c r="T472" s="123"/>
      <c r="U472" s="124"/>
      <c r="V472" s="124"/>
      <c r="W472" s="124"/>
      <c r="X472" s="124"/>
      <c r="Y472" s="124"/>
      <c r="Z472" s="124"/>
      <c r="AA472" s="124"/>
      <c r="AB472" s="124"/>
      <c r="AC472" s="124"/>
      <c r="AD472" s="124"/>
      <c r="AE472" s="124"/>
      <c r="AF472" s="124"/>
      <c r="AG472" s="124"/>
      <c r="AH472" s="124"/>
    </row>
    <row r="473" spans="1:34" x14ac:dyDescent="0.3">
      <c r="A473" s="178" t="s">
        <v>765</v>
      </c>
      <c r="B473" s="178" t="s">
        <v>768</v>
      </c>
      <c r="C473" s="178">
        <v>129310</v>
      </c>
      <c r="D473" s="181">
        <v>44315</v>
      </c>
      <c r="E473" s="182">
        <v>20.02</v>
      </c>
      <c r="F473" s="182">
        <v>-4.99E-2</v>
      </c>
      <c r="G473" s="182">
        <v>1.883</v>
      </c>
      <c r="H473" s="182">
        <v>2.4565000000000001</v>
      </c>
      <c r="I473" s="182">
        <v>1.5213000000000001</v>
      </c>
      <c r="J473" s="182">
        <v>1.5728</v>
      </c>
      <c r="K473" s="182">
        <v>12.661799999999999</v>
      </c>
      <c r="L473" s="182">
        <v>36.469000000000001</v>
      </c>
      <c r="M473" s="182">
        <v>37.4056</v>
      </c>
      <c r="N473" s="182">
        <v>64.909400000000005</v>
      </c>
      <c r="O473" s="182">
        <v>3.6564000000000001</v>
      </c>
      <c r="P473" s="182">
        <v>11.3727</v>
      </c>
      <c r="Q473" s="182">
        <v>10.4894</v>
      </c>
      <c r="R473" s="182">
        <v>8.7257999999999996</v>
      </c>
      <c r="S473" s="120"/>
      <c r="T473" s="123"/>
      <c r="U473" s="124"/>
      <c r="V473" s="124"/>
      <c r="W473" s="124"/>
      <c r="X473" s="124"/>
      <c r="Y473" s="124"/>
      <c r="Z473" s="124"/>
      <c r="AA473" s="124"/>
      <c r="AB473" s="124"/>
      <c r="AC473" s="124"/>
      <c r="AD473" s="124"/>
      <c r="AE473" s="124"/>
      <c r="AF473" s="124"/>
      <c r="AG473" s="124"/>
      <c r="AH473" s="124"/>
    </row>
    <row r="474" spans="1:34" x14ac:dyDescent="0.3">
      <c r="A474" s="178" t="s">
        <v>765</v>
      </c>
      <c r="B474" s="178" t="s">
        <v>769</v>
      </c>
      <c r="C474" s="178">
        <v>129312</v>
      </c>
      <c r="D474" s="181">
        <v>44315</v>
      </c>
      <c r="E474" s="182">
        <v>21.1</v>
      </c>
      <c r="F474" s="182">
        <v>0</v>
      </c>
      <c r="G474" s="182">
        <v>1.9323999999999999</v>
      </c>
      <c r="H474" s="182">
        <v>2.5266999999999999</v>
      </c>
      <c r="I474" s="182">
        <v>1.5888</v>
      </c>
      <c r="J474" s="182">
        <v>1.6867000000000001</v>
      </c>
      <c r="K474" s="182">
        <v>12.955</v>
      </c>
      <c r="L474" s="182">
        <v>37.191200000000002</v>
      </c>
      <c r="M474" s="182">
        <v>38.360700000000001</v>
      </c>
      <c r="N474" s="182">
        <v>66.403800000000004</v>
      </c>
      <c r="O474" s="182">
        <v>4.5435999999999996</v>
      </c>
      <c r="P474" s="182">
        <v>12.2239</v>
      </c>
      <c r="Q474" s="182">
        <v>11.3268</v>
      </c>
      <c r="R474" s="182">
        <v>9.6555999999999997</v>
      </c>
      <c r="S474" s="120"/>
      <c r="T474" s="123"/>
      <c r="U474" s="124"/>
      <c r="V474" s="124"/>
      <c r="W474" s="124"/>
      <c r="X474" s="124"/>
      <c r="Y474" s="124"/>
      <c r="Z474" s="124"/>
      <c r="AA474" s="124"/>
      <c r="AB474" s="124"/>
      <c r="AC474" s="124"/>
      <c r="AD474" s="124"/>
      <c r="AE474" s="124"/>
      <c r="AF474" s="124"/>
      <c r="AG474" s="124"/>
      <c r="AH474" s="124"/>
    </row>
    <row r="475" spans="1:34" x14ac:dyDescent="0.3">
      <c r="A475" s="178" t="s">
        <v>765</v>
      </c>
      <c r="B475" s="178" t="s">
        <v>770</v>
      </c>
      <c r="C475" s="178">
        <v>145750</v>
      </c>
      <c r="D475" s="181">
        <v>44315</v>
      </c>
      <c r="E475" s="182">
        <v>14.65</v>
      </c>
      <c r="F475" s="182">
        <v>0.20519999999999999</v>
      </c>
      <c r="G475" s="182">
        <v>1.7361</v>
      </c>
      <c r="H475" s="182">
        <v>2.3759999999999999</v>
      </c>
      <c r="I475" s="182">
        <v>1.7361</v>
      </c>
      <c r="J475" s="182">
        <v>2.9514999999999998</v>
      </c>
      <c r="K475" s="182">
        <v>7.6414</v>
      </c>
      <c r="L475" s="182">
        <v>22.799700000000001</v>
      </c>
      <c r="M475" s="182">
        <v>30.338100000000001</v>
      </c>
      <c r="N475" s="182">
        <v>51.030900000000003</v>
      </c>
      <c r="O475" s="182"/>
      <c r="P475" s="182"/>
      <c r="Q475" s="182">
        <v>17.593800000000002</v>
      </c>
      <c r="R475" s="182">
        <v>19.32</v>
      </c>
      <c r="S475" s="120"/>
      <c r="T475" s="123"/>
      <c r="U475" s="124"/>
      <c r="V475" s="124"/>
      <c r="W475" s="124"/>
      <c r="X475" s="124"/>
      <c r="Y475" s="124"/>
      <c r="Z475" s="124"/>
      <c r="AA475" s="124"/>
      <c r="AB475" s="124"/>
      <c r="AC475" s="124"/>
      <c r="AD475" s="124"/>
      <c r="AE475" s="124"/>
      <c r="AF475" s="124"/>
      <c r="AG475" s="124"/>
      <c r="AH475" s="124"/>
    </row>
    <row r="476" spans="1:34" x14ac:dyDescent="0.3">
      <c r="A476" s="178" t="s">
        <v>765</v>
      </c>
      <c r="B476" s="178" t="s">
        <v>771</v>
      </c>
      <c r="C476" s="178">
        <v>145747</v>
      </c>
      <c r="D476" s="181">
        <v>44315</v>
      </c>
      <c r="E476" s="182">
        <v>14.17</v>
      </c>
      <c r="F476" s="182">
        <v>0.2122</v>
      </c>
      <c r="G476" s="182">
        <v>1.796</v>
      </c>
      <c r="H476" s="182">
        <v>2.3843999999999999</v>
      </c>
      <c r="I476" s="182">
        <v>1.7229000000000001</v>
      </c>
      <c r="J476" s="182">
        <v>2.9049</v>
      </c>
      <c r="K476" s="182">
        <v>7.4298999999999999</v>
      </c>
      <c r="L476" s="182">
        <v>22.2606</v>
      </c>
      <c r="M476" s="182">
        <v>29.406400000000001</v>
      </c>
      <c r="N476" s="182">
        <v>49.4726</v>
      </c>
      <c r="O476" s="182"/>
      <c r="P476" s="182"/>
      <c r="Q476" s="182">
        <v>15.9429</v>
      </c>
      <c r="R476" s="182">
        <v>17.759499999999999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78" t="s">
        <v>765</v>
      </c>
      <c r="B477" s="178" t="s">
        <v>772</v>
      </c>
      <c r="C477" s="178">
        <v>102807</v>
      </c>
      <c r="D477" s="181">
        <v>44315</v>
      </c>
      <c r="E477" s="182">
        <v>72.260000000000005</v>
      </c>
      <c r="F477" s="182">
        <v>0.34720000000000001</v>
      </c>
      <c r="G477" s="182">
        <v>2.5691999999999999</v>
      </c>
      <c r="H477" s="182">
        <v>3.1696</v>
      </c>
      <c r="I477" s="182">
        <v>2.6419999999999999</v>
      </c>
      <c r="J477" s="182">
        <v>4.6033999999999997</v>
      </c>
      <c r="K477" s="182">
        <v>11.581200000000001</v>
      </c>
      <c r="L477" s="182">
        <v>29.684100000000001</v>
      </c>
      <c r="M477" s="182">
        <v>35.065399999999997</v>
      </c>
      <c r="N477" s="182">
        <v>54.006799999999998</v>
      </c>
      <c r="O477" s="182">
        <v>10.6669</v>
      </c>
      <c r="P477" s="182">
        <v>16.735199999999999</v>
      </c>
      <c r="Q477" s="182">
        <v>12.694699999999999</v>
      </c>
      <c r="R477" s="182">
        <v>15.639799999999999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78" t="s">
        <v>765</v>
      </c>
      <c r="B478" s="178" t="s">
        <v>773</v>
      </c>
      <c r="C478" s="178">
        <v>119438</v>
      </c>
      <c r="D478" s="181">
        <v>44315</v>
      </c>
      <c r="E478" s="182">
        <v>75.45</v>
      </c>
      <c r="F478" s="182">
        <v>0.3458</v>
      </c>
      <c r="G478" s="182">
        <v>2.5693000000000001</v>
      </c>
      <c r="H478" s="182">
        <v>3.1724000000000001</v>
      </c>
      <c r="I478" s="182">
        <v>2.6530999999999998</v>
      </c>
      <c r="J478" s="182">
        <v>4.6463000000000001</v>
      </c>
      <c r="K478" s="182">
        <v>11.6785</v>
      </c>
      <c r="L478" s="182">
        <v>29.951799999999999</v>
      </c>
      <c r="M478" s="182">
        <v>35.530799999999999</v>
      </c>
      <c r="N478" s="182">
        <v>54.737499999999997</v>
      </c>
      <c r="O478" s="182">
        <v>11.3714</v>
      </c>
      <c r="P478" s="182">
        <v>17.321400000000001</v>
      </c>
      <c r="Q478" s="182">
        <v>13.406599999999999</v>
      </c>
      <c r="R478" s="182">
        <v>16.259</v>
      </c>
      <c r="S478" s="120"/>
      <c r="T478" s="123"/>
      <c r="U478" s="124"/>
      <c r="V478" s="124"/>
      <c r="W478" s="124"/>
      <c r="X478" s="124"/>
      <c r="Y478" s="124"/>
      <c r="Z478" s="124"/>
      <c r="AA478" s="124"/>
      <c r="AB478" s="124"/>
      <c r="AC478" s="124"/>
      <c r="AD478" s="124"/>
      <c r="AE478" s="124"/>
      <c r="AF478" s="124"/>
      <c r="AG478" s="124"/>
      <c r="AH478" s="124"/>
    </row>
    <row r="479" spans="1:34" x14ac:dyDescent="0.3">
      <c r="A479" s="178" t="s">
        <v>765</v>
      </c>
      <c r="B479" s="178" t="s">
        <v>774</v>
      </c>
      <c r="C479" s="178">
        <v>103678</v>
      </c>
      <c r="D479" s="181">
        <v>44315</v>
      </c>
      <c r="E479" s="182">
        <v>64.956699999999998</v>
      </c>
      <c r="F479" s="182">
        <v>0.1409</v>
      </c>
      <c r="G479" s="182">
        <v>1.7982</v>
      </c>
      <c r="H479" s="182">
        <v>3.0114999999999998</v>
      </c>
      <c r="I479" s="182">
        <v>1.9827999999999999</v>
      </c>
      <c r="J479" s="182">
        <v>4.4259000000000004</v>
      </c>
      <c r="K479" s="182">
        <v>14.718500000000001</v>
      </c>
      <c r="L479" s="182">
        <v>36.886400000000002</v>
      </c>
      <c r="M479" s="182">
        <v>50.373199999999997</v>
      </c>
      <c r="N479" s="182">
        <v>77.339699999999993</v>
      </c>
      <c r="O479" s="182">
        <v>10.303699999999999</v>
      </c>
      <c r="P479" s="182">
        <v>14.8787</v>
      </c>
      <c r="Q479" s="182">
        <v>13.3245</v>
      </c>
      <c r="R479" s="182">
        <v>17.128699999999998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78" t="s">
        <v>765</v>
      </c>
      <c r="B480" s="178" t="s">
        <v>775</v>
      </c>
      <c r="C480" s="178">
        <v>118527</v>
      </c>
      <c r="D480" s="181">
        <v>44315</v>
      </c>
      <c r="E480" s="182">
        <v>68.774799999999999</v>
      </c>
      <c r="F480" s="182">
        <v>0.14269999999999999</v>
      </c>
      <c r="G480" s="182">
        <v>1.804</v>
      </c>
      <c r="H480" s="182">
        <v>3.0253999999999999</v>
      </c>
      <c r="I480" s="182">
        <v>2.0099</v>
      </c>
      <c r="J480" s="182">
        <v>4.4957000000000003</v>
      </c>
      <c r="K480" s="182">
        <v>14.9338</v>
      </c>
      <c r="L480" s="182">
        <v>37.444899999999997</v>
      </c>
      <c r="M480" s="182">
        <v>51.390300000000003</v>
      </c>
      <c r="N480" s="182">
        <v>79.087999999999994</v>
      </c>
      <c r="O480" s="182">
        <v>11.2136</v>
      </c>
      <c r="P480" s="182">
        <v>15.771699999999999</v>
      </c>
      <c r="Q480" s="182">
        <v>13.834300000000001</v>
      </c>
      <c r="R480" s="182">
        <v>18.2057</v>
      </c>
      <c r="S480" s="120"/>
      <c r="T480" s="123"/>
      <c r="U480" s="124"/>
      <c r="V480" s="124"/>
      <c r="W480" s="124"/>
      <c r="X480" s="124"/>
      <c r="Y480" s="124"/>
      <c r="Z480" s="124"/>
      <c r="AA480" s="124"/>
      <c r="AB480" s="124"/>
      <c r="AC480" s="124"/>
      <c r="AD480" s="124"/>
      <c r="AE480" s="124"/>
      <c r="AF480" s="124"/>
      <c r="AG480" s="124"/>
      <c r="AH480" s="124"/>
    </row>
    <row r="481" spans="1:34" x14ac:dyDescent="0.3">
      <c r="A481" s="178" t="s">
        <v>765</v>
      </c>
      <c r="B481" s="178" t="s">
        <v>776</v>
      </c>
      <c r="C481" s="178">
        <v>120749</v>
      </c>
      <c r="D481" s="181">
        <v>44315</v>
      </c>
      <c r="E481" s="182">
        <v>89.676400000000001</v>
      </c>
      <c r="F481" s="182">
        <v>0.30869999999999997</v>
      </c>
      <c r="G481" s="182">
        <v>1.4213</v>
      </c>
      <c r="H481" s="182">
        <v>2.2917999999999998</v>
      </c>
      <c r="I481" s="182">
        <v>1.4699</v>
      </c>
      <c r="J481" s="182">
        <v>3.6534</v>
      </c>
      <c r="K481" s="182">
        <v>10.0336</v>
      </c>
      <c r="L481" s="182">
        <v>28.698599999999999</v>
      </c>
      <c r="M481" s="182">
        <v>30.5761</v>
      </c>
      <c r="N481" s="182">
        <v>55.319299999999998</v>
      </c>
      <c r="O481" s="182">
        <v>10.533899999999999</v>
      </c>
      <c r="P481" s="182">
        <v>13.9223</v>
      </c>
      <c r="Q481" s="182">
        <v>12.036300000000001</v>
      </c>
      <c r="R481" s="182">
        <v>14.480700000000001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78" t="s">
        <v>765</v>
      </c>
      <c r="B482" s="178" t="s">
        <v>777</v>
      </c>
      <c r="C482" s="178">
        <v>103026</v>
      </c>
      <c r="D482" s="181">
        <v>44315</v>
      </c>
      <c r="E482" s="182">
        <v>85.231700000000004</v>
      </c>
      <c r="F482" s="182">
        <v>0.30690000000000001</v>
      </c>
      <c r="G482" s="182">
        <v>1.4166000000000001</v>
      </c>
      <c r="H482" s="182">
        <v>2.2808999999999999</v>
      </c>
      <c r="I482" s="182">
        <v>1.4480999999999999</v>
      </c>
      <c r="J482" s="182">
        <v>3.5981999999999998</v>
      </c>
      <c r="K482" s="182">
        <v>9.8763000000000005</v>
      </c>
      <c r="L482" s="182">
        <v>28.330500000000001</v>
      </c>
      <c r="M482" s="182">
        <v>30.015999999999998</v>
      </c>
      <c r="N482" s="182">
        <v>54.442999999999998</v>
      </c>
      <c r="O482" s="182">
        <v>9.8834</v>
      </c>
      <c r="P482" s="182">
        <v>13.2326</v>
      </c>
      <c r="Q482" s="182">
        <v>14.3306</v>
      </c>
      <c r="R482" s="182">
        <v>13.8375</v>
      </c>
      <c r="S482" s="120"/>
      <c r="T482" s="123"/>
      <c r="U482" s="124"/>
      <c r="V482" s="124"/>
      <c r="W482" s="124"/>
      <c r="X482" s="124"/>
      <c r="Y482" s="124"/>
      <c r="Z482" s="124"/>
      <c r="AA482" s="124"/>
      <c r="AB482" s="124"/>
      <c r="AC482" s="124"/>
      <c r="AD482" s="124"/>
      <c r="AE482" s="124"/>
      <c r="AF482" s="124"/>
      <c r="AG482" s="124"/>
      <c r="AH482" s="124"/>
    </row>
    <row r="483" spans="1:34" x14ac:dyDescent="0.3">
      <c r="A483" s="183" t="s">
        <v>27</v>
      </c>
      <c r="B483" s="178"/>
      <c r="C483" s="178"/>
      <c r="D483" s="178"/>
      <c r="E483" s="178"/>
      <c r="F483" s="184">
        <v>0.20592142857142856</v>
      </c>
      <c r="G483" s="184">
        <v>1.6901428571428567</v>
      </c>
      <c r="H483" s="184">
        <v>2.5500857142857143</v>
      </c>
      <c r="I483" s="184">
        <v>1.9067285714285711</v>
      </c>
      <c r="J483" s="184">
        <v>3.6572071428571422</v>
      </c>
      <c r="K483" s="184">
        <v>11.118542857142858</v>
      </c>
      <c r="L483" s="184">
        <v>30.255741666666665</v>
      </c>
      <c r="M483" s="184">
        <v>35.785050000000005</v>
      </c>
      <c r="N483" s="184">
        <v>59.365241666666662</v>
      </c>
      <c r="O483" s="184">
        <v>8.3077499999999986</v>
      </c>
      <c r="P483" s="184">
        <v>13.522039999999999</v>
      </c>
      <c r="Q483" s="184">
        <v>13.058750000000002</v>
      </c>
      <c r="R483" s="184">
        <v>14.802308333333336</v>
      </c>
      <c r="S483" s="120"/>
      <c r="T483" s="123"/>
      <c r="U483" s="124"/>
      <c r="V483" s="124"/>
      <c r="W483" s="124"/>
      <c r="X483" s="124"/>
      <c r="Y483" s="124"/>
      <c r="Z483" s="124"/>
      <c r="AA483" s="124"/>
      <c r="AB483" s="124"/>
      <c r="AC483" s="124"/>
      <c r="AD483" s="124"/>
      <c r="AE483" s="124"/>
      <c r="AF483" s="124"/>
      <c r="AG483" s="124"/>
      <c r="AH483" s="124"/>
    </row>
    <row r="484" spans="1:34" x14ac:dyDescent="0.3">
      <c r="A484" s="183" t="s">
        <v>408</v>
      </c>
      <c r="B484" s="178"/>
      <c r="C484" s="178"/>
      <c r="D484" s="178"/>
      <c r="E484" s="178"/>
      <c r="F484" s="184">
        <v>0.2087</v>
      </c>
      <c r="G484" s="184">
        <v>1.7660499999999999</v>
      </c>
      <c r="H484" s="184">
        <v>2.4737999999999998</v>
      </c>
      <c r="I484" s="184">
        <v>1.7295</v>
      </c>
      <c r="J484" s="184">
        <v>3.6257999999999999</v>
      </c>
      <c r="K484" s="184">
        <v>11.064</v>
      </c>
      <c r="L484" s="184">
        <v>29.19135</v>
      </c>
      <c r="M484" s="184">
        <v>32.937100000000001</v>
      </c>
      <c r="N484" s="184">
        <v>54.590249999999997</v>
      </c>
      <c r="O484" s="184">
        <v>10.09355</v>
      </c>
      <c r="P484" s="184">
        <v>13.577449999999999</v>
      </c>
      <c r="Q484" s="184">
        <v>13.009599999999999</v>
      </c>
      <c r="R484" s="184">
        <v>15.06025</v>
      </c>
      <c r="S484" s="120"/>
      <c r="T484" s="123"/>
      <c r="U484" s="124"/>
      <c r="V484" s="124"/>
      <c r="W484" s="124"/>
      <c r="X484" s="124"/>
      <c r="Y484" s="124"/>
      <c r="Z484" s="124"/>
      <c r="AA484" s="124"/>
      <c r="AB484" s="124"/>
      <c r="AC484" s="124"/>
      <c r="AD484" s="124"/>
      <c r="AE484" s="124"/>
      <c r="AF484" s="124"/>
      <c r="AG484" s="124"/>
      <c r="AH484" s="124"/>
    </row>
    <row r="485" spans="1:34" x14ac:dyDescent="0.3">
      <c r="A485" s="130"/>
      <c r="B485" s="126"/>
      <c r="C485" s="126"/>
      <c r="D485" s="126"/>
      <c r="E485" s="126"/>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0" t="s">
        <v>383</v>
      </c>
      <c r="B486" s="180"/>
      <c r="C486" s="180"/>
      <c r="D486" s="180"/>
      <c r="E486" s="180"/>
      <c r="F486" s="180"/>
      <c r="G486" s="180"/>
      <c r="H486" s="180"/>
      <c r="I486" s="180"/>
      <c r="J486" s="180"/>
      <c r="K486" s="180"/>
      <c r="L486" s="180"/>
      <c r="M486" s="180"/>
      <c r="N486" s="180"/>
      <c r="O486" s="180"/>
      <c r="P486" s="180"/>
      <c r="Q486" s="180"/>
      <c r="R486" s="180"/>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78" t="s">
        <v>358</v>
      </c>
      <c r="B487" s="178" t="s">
        <v>53</v>
      </c>
      <c r="C487" s="178">
        <v>119505</v>
      </c>
      <c r="D487" s="181">
        <v>44315</v>
      </c>
      <c r="E487" s="182">
        <v>36.357399999999998</v>
      </c>
      <c r="F487" s="182">
        <v>-3.7141000000000002</v>
      </c>
      <c r="G487" s="182">
        <v>10.081</v>
      </c>
      <c r="H487" s="182">
        <v>8.7200000000000006</v>
      </c>
      <c r="I487" s="182">
        <v>8.6768999999999998</v>
      </c>
      <c r="J487" s="182">
        <v>9.4725000000000001</v>
      </c>
      <c r="K487" s="182">
        <v>5.6929999999999996</v>
      </c>
      <c r="L487" s="182">
        <v>6.2423000000000002</v>
      </c>
      <c r="M487" s="182">
        <v>6.5575999999999999</v>
      </c>
      <c r="N487" s="182">
        <v>11.8276</v>
      </c>
      <c r="O487" s="182">
        <v>5.9417</v>
      </c>
      <c r="P487" s="182">
        <v>6.0355999999999996</v>
      </c>
      <c r="Q487" s="182">
        <v>7.8117999999999999</v>
      </c>
      <c r="R487" s="182">
        <v>5.5579999999999998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78" t="s">
        <v>358</v>
      </c>
      <c r="B488" s="178" t="s">
        <v>82</v>
      </c>
      <c r="C488" s="178">
        <v>111848</v>
      </c>
      <c r="D488" s="181">
        <v>44315</v>
      </c>
      <c r="E488" s="182">
        <v>24.023499999999999</v>
      </c>
      <c r="F488" s="182">
        <v>-4.4055999999999997</v>
      </c>
      <c r="G488" s="182">
        <v>9.4271999999999991</v>
      </c>
      <c r="H488" s="182">
        <v>8.1084999999999994</v>
      </c>
      <c r="I488" s="182">
        <v>8.1975999999999996</v>
      </c>
      <c r="J488" s="182">
        <v>9.0578000000000003</v>
      </c>
      <c r="K488" s="182">
        <v>5.2342000000000004</v>
      </c>
      <c r="L488" s="182">
        <v>5.6909999999999998</v>
      </c>
      <c r="M488" s="182">
        <v>5.9714999999999998</v>
      </c>
      <c r="N488" s="182">
        <v>11.2029</v>
      </c>
      <c r="O488" s="182">
        <v>5.3479000000000001</v>
      </c>
      <c r="P488" s="182">
        <v>5.4324000000000003</v>
      </c>
      <c r="Q488" s="182">
        <v>7.5343</v>
      </c>
      <c r="R488" s="182">
        <v>4.9584999999999999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78" t="s">
        <v>358</v>
      </c>
      <c r="B489" s="178" t="s">
        <v>83</v>
      </c>
      <c r="C489" s="178">
        <v>102767</v>
      </c>
      <c r="D489" s="181">
        <v>44315</v>
      </c>
      <c r="E489" s="182">
        <v>34.733800000000002</v>
      </c>
      <c r="F489" s="182">
        <v>-4.3079999999999998</v>
      </c>
      <c r="G489" s="182">
        <v>9.4649999999999999</v>
      </c>
      <c r="H489" s="182">
        <v>8.1041000000000007</v>
      </c>
      <c r="I489" s="182">
        <v>8.1997999999999998</v>
      </c>
      <c r="J489" s="182">
        <v>9.0669000000000004</v>
      </c>
      <c r="K489" s="182">
        <v>5.2453000000000003</v>
      </c>
      <c r="L489" s="182">
        <v>5.7047999999999996</v>
      </c>
      <c r="M489" s="182">
        <v>5.984</v>
      </c>
      <c r="N489" s="182">
        <v>11.2136</v>
      </c>
      <c r="O489" s="182">
        <v>5.3529</v>
      </c>
      <c r="P489" s="182">
        <v>5.4352999999999998</v>
      </c>
      <c r="Q489" s="182">
        <v>7.7906000000000004</v>
      </c>
      <c r="R489" s="182">
        <v>4.9656000000000002</v>
      </c>
      <c r="S489" s="120" t="s">
        <v>2024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78" t="s">
        <v>358</v>
      </c>
      <c r="B490" s="178" t="s">
        <v>54</v>
      </c>
      <c r="C490" s="178">
        <v>147808</v>
      </c>
      <c r="D490" s="181">
        <v>44315</v>
      </c>
      <c r="E490" s="182">
        <v>1.4522999999999999</v>
      </c>
      <c r="F490" s="182">
        <v>0</v>
      </c>
      <c r="G490" s="182">
        <v>0</v>
      </c>
      <c r="H490" s="182">
        <v>0</v>
      </c>
      <c r="I490" s="182">
        <v>0</v>
      </c>
      <c r="J490" s="182">
        <v>0</v>
      </c>
      <c r="K490" s="182">
        <v>0</v>
      </c>
      <c r="L490" s="182">
        <v>0</v>
      </c>
      <c r="M490" s="182">
        <v>0</v>
      </c>
      <c r="N490" s="182">
        <v>0</v>
      </c>
      <c r="O490" s="182"/>
      <c r="P490" s="182"/>
      <c r="Q490" s="182">
        <v>-17.445</v>
      </c>
      <c r="R490" s="182"/>
      <c r="S490" s="120" t="s">
        <v>2024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78" t="s">
        <v>358</v>
      </c>
      <c r="B491" s="178" t="s">
        <v>84</v>
      </c>
      <c r="C491" s="178">
        <v>147807</v>
      </c>
      <c r="D491" s="181">
        <v>44315</v>
      </c>
      <c r="E491" s="182">
        <v>0.96740000000000004</v>
      </c>
      <c r="F491" s="182">
        <v>0</v>
      </c>
      <c r="G491" s="182">
        <v>0</v>
      </c>
      <c r="H491" s="182">
        <v>0</v>
      </c>
      <c r="I491" s="182">
        <v>0</v>
      </c>
      <c r="J491" s="182">
        <v>0</v>
      </c>
      <c r="K491" s="182">
        <v>0</v>
      </c>
      <c r="L491" s="182">
        <v>0</v>
      </c>
      <c r="M491" s="182">
        <v>0</v>
      </c>
      <c r="N491" s="182">
        <v>0</v>
      </c>
      <c r="O491" s="182"/>
      <c r="P491" s="182"/>
      <c r="Q491" s="182">
        <v>-17.441299999999998</v>
      </c>
      <c r="R491" s="182"/>
      <c r="S491" s="120" t="s">
        <v>2024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78" t="s">
        <v>358</v>
      </c>
      <c r="B492" s="178" t="s">
        <v>85</v>
      </c>
      <c r="C492" s="178">
        <v>147804</v>
      </c>
      <c r="D492" s="181">
        <v>44315</v>
      </c>
      <c r="E492" s="182">
        <v>1.3985000000000001</v>
      </c>
      <c r="F492" s="182">
        <v>0</v>
      </c>
      <c r="G492" s="182">
        <v>0</v>
      </c>
      <c r="H492" s="182">
        <v>0</v>
      </c>
      <c r="I492" s="182">
        <v>0</v>
      </c>
      <c r="J492" s="182">
        <v>0</v>
      </c>
      <c r="K492" s="182">
        <v>0</v>
      </c>
      <c r="L492" s="182">
        <v>0</v>
      </c>
      <c r="M492" s="182">
        <v>0</v>
      </c>
      <c r="N492" s="182">
        <v>0</v>
      </c>
      <c r="O492" s="182"/>
      <c r="P492" s="182"/>
      <c r="Q492" s="182">
        <v>-17.442900000000002</v>
      </c>
      <c r="R492" s="182"/>
      <c r="S492" s="120" t="s">
        <v>2024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78" t="s">
        <v>358</v>
      </c>
      <c r="B493" s="178" t="s">
        <v>55</v>
      </c>
      <c r="C493" s="178">
        <v>120451</v>
      </c>
      <c r="D493" s="181">
        <v>44315</v>
      </c>
      <c r="E493" s="182">
        <v>25.0366</v>
      </c>
      <c r="F493" s="182">
        <v>2.4784999999999999</v>
      </c>
      <c r="G493" s="182">
        <v>-0.24299999999999999</v>
      </c>
      <c r="H493" s="182">
        <v>7.9679000000000002</v>
      </c>
      <c r="I493" s="182">
        <v>5.6666999999999996</v>
      </c>
      <c r="J493" s="182">
        <v>10.1195</v>
      </c>
      <c r="K493" s="182">
        <v>1.5153000000000001</v>
      </c>
      <c r="L493" s="182">
        <v>2.4445000000000001</v>
      </c>
      <c r="M493" s="182">
        <v>4.0307000000000004</v>
      </c>
      <c r="N493" s="182">
        <v>9.3028999999999993</v>
      </c>
      <c r="O493" s="182">
        <v>10.398300000000001</v>
      </c>
      <c r="P493" s="182">
        <v>9.2920999999999996</v>
      </c>
      <c r="Q493" s="182">
        <v>9.6159999999999997</v>
      </c>
      <c r="R493" s="182">
        <v>11.2112</v>
      </c>
      <c r="S493" s="120" t="s">
        <v>2024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78" t="s">
        <v>358</v>
      </c>
      <c r="B494" s="178" t="s">
        <v>86</v>
      </c>
      <c r="C494" s="178">
        <v>115068</v>
      </c>
      <c r="D494" s="181">
        <v>44315</v>
      </c>
      <c r="E494" s="182">
        <v>23.135899999999999</v>
      </c>
      <c r="F494" s="182">
        <v>2.0510000000000002</v>
      </c>
      <c r="G494" s="182">
        <v>-0.68359999999999999</v>
      </c>
      <c r="H494" s="182">
        <v>7.5610999999999997</v>
      </c>
      <c r="I494" s="182">
        <v>5.2392000000000003</v>
      </c>
      <c r="J494" s="182">
        <v>9.7201000000000004</v>
      </c>
      <c r="K494" s="182">
        <v>1.1162000000000001</v>
      </c>
      <c r="L494" s="182">
        <v>2.0314000000000001</v>
      </c>
      <c r="M494" s="182">
        <v>3.6067999999999998</v>
      </c>
      <c r="N494" s="182">
        <v>8.8533000000000008</v>
      </c>
      <c r="O494" s="182">
        <v>9.7120999999999995</v>
      </c>
      <c r="P494" s="182">
        <v>8.4959000000000007</v>
      </c>
      <c r="Q494" s="182">
        <v>8.7373999999999992</v>
      </c>
      <c r="R494" s="182">
        <v>10.632099999999999</v>
      </c>
      <c r="S494" s="120" t="s">
        <v>2024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78" t="s">
        <v>358</v>
      </c>
      <c r="B495" s="178" t="s">
        <v>87</v>
      </c>
      <c r="C495" s="178">
        <v>117631</v>
      </c>
      <c r="D495" s="181">
        <v>44315</v>
      </c>
      <c r="E495" s="182">
        <v>18.378</v>
      </c>
      <c r="F495" s="182">
        <v>6.1578999999999997</v>
      </c>
      <c r="G495" s="182">
        <v>8.2809000000000008</v>
      </c>
      <c r="H495" s="182">
        <v>17.364799999999999</v>
      </c>
      <c r="I495" s="182">
        <v>10.4687</v>
      </c>
      <c r="J495" s="182">
        <v>8.2763000000000009</v>
      </c>
      <c r="K495" s="182">
        <v>-0.44529999999999997</v>
      </c>
      <c r="L495" s="182">
        <v>7.2394999999999996</v>
      </c>
      <c r="M495" s="182">
        <v>6.0856000000000003</v>
      </c>
      <c r="N495" s="182">
        <v>5.8823999999999996</v>
      </c>
      <c r="O495" s="182">
        <v>4.1204999999999998</v>
      </c>
      <c r="P495" s="182">
        <v>5.4062999999999999</v>
      </c>
      <c r="Q495" s="182">
        <v>7.1303999999999998</v>
      </c>
      <c r="R495" s="182">
        <v>3.0966</v>
      </c>
      <c r="S495" s="120"/>
      <c r="T495" s="123"/>
      <c r="U495" s="124"/>
      <c r="V495" s="124"/>
      <c r="W495" s="124"/>
      <c r="X495" s="124"/>
      <c r="Y495" s="124"/>
      <c r="Z495" s="124"/>
      <c r="AA495" s="124"/>
      <c r="AB495" s="124"/>
      <c r="AC495" s="124"/>
      <c r="AD495" s="124"/>
      <c r="AE495" s="124"/>
      <c r="AF495" s="124"/>
      <c r="AG495" s="124"/>
      <c r="AH495" s="124"/>
    </row>
    <row r="496" spans="1:34" x14ac:dyDescent="0.3">
      <c r="A496" s="178" t="s">
        <v>358</v>
      </c>
      <c r="B496" s="178" t="s">
        <v>56</v>
      </c>
      <c r="C496" s="178">
        <v>119337</v>
      </c>
      <c r="D496" s="181">
        <v>44315</v>
      </c>
      <c r="E496" s="182">
        <v>19.421199999999999</v>
      </c>
      <c r="F496" s="182">
        <v>6.391</v>
      </c>
      <c r="G496" s="182">
        <v>8.5885999999999996</v>
      </c>
      <c r="H496" s="182">
        <v>17.6723</v>
      </c>
      <c r="I496" s="182">
        <v>10.783799999999999</v>
      </c>
      <c r="J496" s="182">
        <v>8.5917999999999992</v>
      </c>
      <c r="K496" s="182">
        <v>-0.1169</v>
      </c>
      <c r="L496" s="182">
        <v>7.5799000000000003</v>
      </c>
      <c r="M496" s="182">
        <v>6.4287000000000001</v>
      </c>
      <c r="N496" s="182">
        <v>6.2324000000000002</v>
      </c>
      <c r="O496" s="182">
        <v>4.5498000000000003</v>
      </c>
      <c r="P496" s="182">
        <v>5.9402999999999997</v>
      </c>
      <c r="Q496" s="182">
        <v>7.6260000000000003</v>
      </c>
      <c r="R496" s="182">
        <v>3.4788999999999999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78" t="s">
        <v>358</v>
      </c>
      <c r="B497" s="178" t="s">
        <v>88</v>
      </c>
      <c r="C497" s="178">
        <v>117957</v>
      </c>
      <c r="D497" s="181">
        <v>44315</v>
      </c>
      <c r="E497" s="182">
        <v>36.140900000000002</v>
      </c>
      <c r="F497" s="182">
        <v>3.4340999999999999</v>
      </c>
      <c r="G497" s="182">
        <v>-5.5185000000000004</v>
      </c>
      <c r="H497" s="182">
        <v>17.080400000000001</v>
      </c>
      <c r="I497" s="182">
        <v>17.6556</v>
      </c>
      <c r="J497" s="182">
        <v>8.1015999999999995</v>
      </c>
      <c r="K497" s="182">
        <v>-0.87</v>
      </c>
      <c r="L497" s="182">
        <v>0.89180000000000004</v>
      </c>
      <c r="M497" s="182">
        <v>2.0806</v>
      </c>
      <c r="N497" s="182">
        <v>3.9338000000000002</v>
      </c>
      <c r="O497" s="182">
        <v>7.0369999999999999</v>
      </c>
      <c r="P497" s="182">
        <v>6.9554</v>
      </c>
      <c r="Q497" s="182">
        <v>8.0433000000000003</v>
      </c>
      <c r="R497" s="182">
        <v>7.2782999999999998</v>
      </c>
      <c r="S497" s="120" t="s">
        <v>2021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78" t="s">
        <v>358</v>
      </c>
      <c r="B498" s="178" t="s">
        <v>57</v>
      </c>
      <c r="C498" s="178">
        <v>119992</v>
      </c>
      <c r="D498" s="181">
        <v>44315</v>
      </c>
      <c r="E498" s="182">
        <v>38.5428</v>
      </c>
      <c r="F498" s="182">
        <v>4.8303000000000003</v>
      </c>
      <c r="G498" s="182">
        <v>-4.1969000000000003</v>
      </c>
      <c r="H498" s="182">
        <v>18.423100000000002</v>
      </c>
      <c r="I498" s="182">
        <v>18.9894</v>
      </c>
      <c r="J498" s="182">
        <v>9.4323999999999995</v>
      </c>
      <c r="K498" s="182">
        <v>0.46139999999999998</v>
      </c>
      <c r="L498" s="182">
        <v>2.1440999999999999</v>
      </c>
      <c r="M498" s="182">
        <v>3.2999000000000001</v>
      </c>
      <c r="N498" s="182">
        <v>5.1326999999999998</v>
      </c>
      <c r="O498" s="182">
        <v>8.1161999999999992</v>
      </c>
      <c r="P498" s="182">
        <v>7.9629000000000003</v>
      </c>
      <c r="Q498" s="182">
        <v>8.7354000000000003</v>
      </c>
      <c r="R498" s="182">
        <v>8.3657000000000004</v>
      </c>
      <c r="S498" s="120" t="s">
        <v>2021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78" t="s">
        <v>358</v>
      </c>
      <c r="B499" s="178" t="s">
        <v>404</v>
      </c>
      <c r="C499" s="178">
        <v>113526</v>
      </c>
      <c r="D499" s="181">
        <v>44315</v>
      </c>
      <c r="E499" s="182">
        <v>25.250699999999998</v>
      </c>
      <c r="F499" s="182">
        <v>4.3369999999999997</v>
      </c>
      <c r="G499" s="182">
        <v>-4.6719999999999997</v>
      </c>
      <c r="H499" s="182">
        <v>17.9237</v>
      </c>
      <c r="I499" s="182">
        <v>18.4986</v>
      </c>
      <c r="J499" s="182">
        <v>8.9467999999999996</v>
      </c>
      <c r="K499" s="182">
        <v>-3.85E-2</v>
      </c>
      <c r="L499" s="182">
        <v>1.6326000000000001</v>
      </c>
      <c r="M499" s="182">
        <v>2.7778999999999998</v>
      </c>
      <c r="N499" s="182">
        <v>4.5842000000000001</v>
      </c>
      <c r="O499" s="182">
        <v>7.6163999999999996</v>
      </c>
      <c r="P499" s="182">
        <v>7.5180999999999996</v>
      </c>
      <c r="Q499" s="182">
        <v>7.8788</v>
      </c>
      <c r="R499" s="182">
        <v>7.8436000000000003</v>
      </c>
      <c r="S499" s="120" t="s">
        <v>2024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78" t="s">
        <v>358</v>
      </c>
      <c r="B500" s="178" t="s">
        <v>58</v>
      </c>
      <c r="C500" s="178">
        <v>118284</v>
      </c>
      <c r="D500" s="181">
        <v>44315</v>
      </c>
      <c r="E500" s="182">
        <v>25.212499999999999</v>
      </c>
      <c r="F500" s="182">
        <v>3.9091999999999998</v>
      </c>
      <c r="G500" s="182">
        <v>7.3394000000000004</v>
      </c>
      <c r="H500" s="182">
        <v>8.0574999999999992</v>
      </c>
      <c r="I500" s="182">
        <v>6.3647</v>
      </c>
      <c r="J500" s="182">
        <v>3.2458</v>
      </c>
      <c r="K500" s="182">
        <v>-0.745</v>
      </c>
      <c r="L500" s="182">
        <v>1.5503</v>
      </c>
      <c r="M500" s="182">
        <v>2.4300999999999999</v>
      </c>
      <c r="N500" s="182">
        <v>5.5914999999999999</v>
      </c>
      <c r="O500" s="182">
        <v>8.2857000000000003</v>
      </c>
      <c r="P500" s="182">
        <v>8.0069999999999997</v>
      </c>
      <c r="Q500" s="182">
        <v>8.7215000000000007</v>
      </c>
      <c r="R500" s="182">
        <v>8.9504999999999999</v>
      </c>
      <c r="S500" s="120" t="s">
        <v>2024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78" t="s">
        <v>358</v>
      </c>
      <c r="B501" s="178" t="s">
        <v>89</v>
      </c>
      <c r="C501" s="178">
        <v>111962</v>
      </c>
      <c r="D501" s="181">
        <v>44315</v>
      </c>
      <c r="E501" s="182">
        <v>23.918500000000002</v>
      </c>
      <c r="F501" s="182">
        <v>2.7469999999999999</v>
      </c>
      <c r="G501" s="182">
        <v>6.3616999999999999</v>
      </c>
      <c r="H501" s="182">
        <v>7.0728999999999997</v>
      </c>
      <c r="I501" s="182">
        <v>5.3738999999999999</v>
      </c>
      <c r="J501" s="182">
        <v>2.1903000000000001</v>
      </c>
      <c r="K501" s="182">
        <v>-1.7574000000000001</v>
      </c>
      <c r="L501" s="182">
        <v>0.56930000000000003</v>
      </c>
      <c r="M501" s="182">
        <v>1.4844999999999999</v>
      </c>
      <c r="N501" s="182">
        <v>4.6326000000000001</v>
      </c>
      <c r="O501" s="182">
        <v>7.3727</v>
      </c>
      <c r="P501" s="182">
        <v>7.1921999999999997</v>
      </c>
      <c r="Q501" s="182">
        <v>7.5862999999999996</v>
      </c>
      <c r="R501" s="182">
        <v>8.0183</v>
      </c>
      <c r="S501" s="120" t="s">
        <v>2024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78" t="s">
        <v>358</v>
      </c>
      <c r="B502" s="178" t="s">
        <v>59</v>
      </c>
      <c r="C502" s="178">
        <v>119239</v>
      </c>
      <c r="D502" s="181">
        <v>44315</v>
      </c>
      <c r="E502" s="182">
        <v>2720.6579999999999</v>
      </c>
      <c r="F502" s="182">
        <v>19.094100000000001</v>
      </c>
      <c r="G502" s="182">
        <v>6.2831999999999999</v>
      </c>
      <c r="H502" s="182">
        <v>17.518699999999999</v>
      </c>
      <c r="I502" s="182">
        <v>13.509399999999999</v>
      </c>
      <c r="J502" s="182">
        <v>9.2212999999999994</v>
      </c>
      <c r="K502" s="182">
        <v>-0.50429999999999997</v>
      </c>
      <c r="L502" s="182">
        <v>1.6918</v>
      </c>
      <c r="M502" s="182">
        <v>2.7469000000000001</v>
      </c>
      <c r="N502" s="182">
        <v>6.1025</v>
      </c>
      <c r="O502" s="182">
        <v>10.071</v>
      </c>
      <c r="P502" s="182">
        <v>8.4300999999999995</v>
      </c>
      <c r="Q502" s="182">
        <v>8.9315999999999995</v>
      </c>
      <c r="R502" s="182">
        <v>10.672800000000001</v>
      </c>
      <c r="S502" s="120" t="s">
        <v>2021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78" t="s">
        <v>358</v>
      </c>
      <c r="B503" s="178" t="s">
        <v>90</v>
      </c>
      <c r="C503" s="178">
        <v>105669</v>
      </c>
      <c r="D503" s="181">
        <v>44315</v>
      </c>
      <c r="E503" s="182">
        <v>2622.8471</v>
      </c>
      <c r="F503" s="182">
        <v>18.455200000000001</v>
      </c>
      <c r="G503" s="182">
        <v>5.6428000000000003</v>
      </c>
      <c r="H503" s="182">
        <v>16.8765</v>
      </c>
      <c r="I503" s="182">
        <v>12.866199999999999</v>
      </c>
      <c r="J503" s="182">
        <v>8.5818999999999992</v>
      </c>
      <c r="K503" s="182">
        <v>-1.1561999999999999</v>
      </c>
      <c r="L503" s="182">
        <v>1.0215000000000001</v>
      </c>
      <c r="M503" s="182">
        <v>2.0832999999999999</v>
      </c>
      <c r="N503" s="182">
        <v>5.4241999999999999</v>
      </c>
      <c r="O503" s="182">
        <v>9.4270999999999994</v>
      </c>
      <c r="P503" s="182">
        <v>7.8975999999999997</v>
      </c>
      <c r="Q503" s="182">
        <v>7.1390000000000002</v>
      </c>
      <c r="R503" s="182">
        <v>9.9686000000000003</v>
      </c>
      <c r="S503" s="120" t="s">
        <v>2021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78" t="s">
        <v>358</v>
      </c>
      <c r="B504" s="178" t="s">
        <v>92</v>
      </c>
      <c r="C504" s="178">
        <v>100499</v>
      </c>
      <c r="D504" s="181">
        <v>44315</v>
      </c>
      <c r="E504" s="182">
        <v>71.795000000000002</v>
      </c>
      <c r="F504" s="182">
        <v>10.8828</v>
      </c>
      <c r="G504" s="182">
        <v>9.2088999999999999</v>
      </c>
      <c r="H504" s="182">
        <v>17.203900000000001</v>
      </c>
      <c r="I504" s="182">
        <v>17.489000000000001</v>
      </c>
      <c r="J504" s="182">
        <v>21.3657</v>
      </c>
      <c r="K504" s="182">
        <v>18.241099999999999</v>
      </c>
      <c r="L504" s="182">
        <v>17.699100000000001</v>
      </c>
      <c r="M504" s="182">
        <v>10.587</v>
      </c>
      <c r="N504" s="182">
        <v>10.2791</v>
      </c>
      <c r="O504" s="182">
        <v>5.4501999999999997</v>
      </c>
      <c r="P504" s="182">
        <v>6.8826999999999998</v>
      </c>
      <c r="Q504" s="182">
        <v>8.4984999999999999</v>
      </c>
      <c r="R504" s="182">
        <v>3.8102</v>
      </c>
      <c r="S504" s="120" t="s">
        <v>2021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78" t="s">
        <v>358</v>
      </c>
      <c r="B505" s="178" t="s">
        <v>61</v>
      </c>
      <c r="C505" s="178">
        <v>118495</v>
      </c>
      <c r="D505" s="181">
        <v>44315</v>
      </c>
      <c r="E505" s="182">
        <v>76.747200000000007</v>
      </c>
      <c r="F505" s="182">
        <v>10.8942</v>
      </c>
      <c r="G505" s="182">
        <v>9.2174999999999994</v>
      </c>
      <c r="H505" s="182">
        <v>17.204899999999999</v>
      </c>
      <c r="I505" s="182">
        <v>17.485600000000002</v>
      </c>
      <c r="J505" s="182">
        <v>21.365100000000002</v>
      </c>
      <c r="K505" s="182">
        <v>18.63</v>
      </c>
      <c r="L505" s="182">
        <v>18.340399999999999</v>
      </c>
      <c r="M505" s="182">
        <v>11.3004</v>
      </c>
      <c r="N505" s="182">
        <v>11.047700000000001</v>
      </c>
      <c r="O505" s="182">
        <v>6.3334999999999999</v>
      </c>
      <c r="P505" s="182">
        <v>7.8021000000000003</v>
      </c>
      <c r="Q505" s="182">
        <v>8.4750999999999994</v>
      </c>
      <c r="R505" s="182">
        <v>4.6224999999999996</v>
      </c>
      <c r="S505" s="120" t="s">
        <v>2021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78" t="s">
        <v>358</v>
      </c>
      <c r="B506" s="178" t="s">
        <v>365</v>
      </c>
      <c r="C506" s="178">
        <v>147981</v>
      </c>
      <c r="D506" s="181"/>
      <c r="E506" s="182"/>
      <c r="F506" s="182"/>
      <c r="G506" s="182"/>
      <c r="H506" s="182"/>
      <c r="I506" s="182"/>
      <c r="J506" s="182"/>
      <c r="K506" s="182"/>
      <c r="L506" s="182"/>
      <c r="M506" s="182"/>
      <c r="N506" s="182"/>
      <c r="O506" s="182"/>
      <c r="P506" s="182"/>
      <c r="Q506" s="182"/>
      <c r="R506" s="182"/>
      <c r="S506" s="120" t="s">
        <v>2021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78" t="s">
        <v>358</v>
      </c>
      <c r="B507" s="178" t="s">
        <v>361</v>
      </c>
      <c r="C507" s="178">
        <v>147982</v>
      </c>
      <c r="D507" s="181"/>
      <c r="E507" s="182"/>
      <c r="F507" s="182"/>
      <c r="G507" s="182"/>
      <c r="H507" s="182"/>
      <c r="I507" s="182"/>
      <c r="J507" s="182"/>
      <c r="K507" s="182"/>
      <c r="L507" s="182"/>
      <c r="M507" s="182"/>
      <c r="N507" s="182"/>
      <c r="O507" s="182"/>
      <c r="P507" s="182"/>
      <c r="Q507" s="182"/>
      <c r="R507" s="182"/>
      <c r="S507" s="120" t="s">
        <v>2021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78" t="s">
        <v>358</v>
      </c>
      <c r="B508" s="178" t="s">
        <v>366</v>
      </c>
      <c r="C508" s="178">
        <v>147987</v>
      </c>
      <c r="D508" s="181"/>
      <c r="E508" s="182"/>
      <c r="F508" s="182"/>
      <c r="G508" s="182"/>
      <c r="H508" s="182"/>
      <c r="I508" s="182"/>
      <c r="J508" s="182"/>
      <c r="K508" s="182"/>
      <c r="L508" s="182"/>
      <c r="M508" s="182"/>
      <c r="N508" s="182"/>
      <c r="O508" s="182"/>
      <c r="P508" s="182"/>
      <c r="Q508" s="182"/>
      <c r="R508" s="182"/>
      <c r="S508" s="120" t="s">
        <v>2021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78" t="s">
        <v>358</v>
      </c>
      <c r="B509" s="178" t="s">
        <v>362</v>
      </c>
      <c r="C509" s="178">
        <v>147988</v>
      </c>
      <c r="D509" s="181"/>
      <c r="E509" s="182"/>
      <c r="F509" s="182"/>
      <c r="G509" s="182"/>
      <c r="H509" s="182"/>
      <c r="I509" s="182"/>
      <c r="J509" s="182"/>
      <c r="K509" s="182"/>
      <c r="L509" s="182"/>
      <c r="M509" s="182"/>
      <c r="N509" s="182"/>
      <c r="O509" s="182"/>
      <c r="P509" s="182"/>
      <c r="Q509" s="182"/>
      <c r="R509" s="182"/>
      <c r="S509" s="120" t="s">
        <v>2021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78" t="s">
        <v>358</v>
      </c>
      <c r="B510" s="178" t="s">
        <v>405</v>
      </c>
      <c r="C510" s="178">
        <v>148307</v>
      </c>
      <c r="D510" s="181"/>
      <c r="E510" s="182"/>
      <c r="F510" s="182"/>
      <c r="G510" s="182"/>
      <c r="H510" s="182"/>
      <c r="I510" s="182"/>
      <c r="J510" s="182"/>
      <c r="K510" s="182"/>
      <c r="L510" s="182"/>
      <c r="M510" s="182"/>
      <c r="N510" s="182"/>
      <c r="O510" s="182"/>
      <c r="P510" s="182"/>
      <c r="Q510" s="182"/>
      <c r="R510" s="182"/>
      <c r="S510" s="120" t="s">
        <v>2021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78" t="s">
        <v>358</v>
      </c>
      <c r="B511" s="178" t="s">
        <v>406</v>
      </c>
      <c r="C511" s="178">
        <v>148308</v>
      </c>
      <c r="D511" s="181"/>
      <c r="E511" s="182"/>
      <c r="F511" s="182"/>
      <c r="G511" s="182"/>
      <c r="H511" s="182"/>
      <c r="I511" s="182"/>
      <c r="J511" s="182"/>
      <c r="K511" s="182"/>
      <c r="L511" s="182"/>
      <c r="M511" s="182"/>
      <c r="N511" s="182"/>
      <c r="O511" s="182"/>
      <c r="P511" s="182"/>
      <c r="Q511" s="182"/>
      <c r="R511" s="182"/>
      <c r="S511" s="120" t="s">
        <v>2021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78" t="s">
        <v>358</v>
      </c>
      <c r="B512" s="178" t="s">
        <v>93</v>
      </c>
      <c r="C512" s="178">
        <v>101872</v>
      </c>
      <c r="D512" s="181">
        <v>44315</v>
      </c>
      <c r="E512" s="182">
        <v>68.044799999999995</v>
      </c>
      <c r="F512" s="182">
        <v>-1.0192000000000001</v>
      </c>
      <c r="G512" s="182">
        <v>-0.87609999999999999</v>
      </c>
      <c r="H512" s="182">
        <v>6.7599</v>
      </c>
      <c r="I512" s="182">
        <v>5.3329000000000004</v>
      </c>
      <c r="J512" s="182">
        <v>5.4898999999999996</v>
      </c>
      <c r="K512" s="182">
        <v>-0.59219999999999995</v>
      </c>
      <c r="L512" s="182">
        <v>2.2263999999999999</v>
      </c>
      <c r="M512" s="182">
        <v>3.4331</v>
      </c>
      <c r="N512" s="182">
        <v>7.4915000000000003</v>
      </c>
      <c r="O512" s="182">
        <v>5.3733000000000004</v>
      </c>
      <c r="P512" s="182">
        <v>5.7012</v>
      </c>
      <c r="Q512" s="182">
        <v>8.3109000000000002</v>
      </c>
      <c r="R512" s="182">
        <v>6.8630000000000004</v>
      </c>
      <c r="S512" s="120" t="s">
        <v>2021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78" t="s">
        <v>358</v>
      </c>
      <c r="B513" s="178" t="s">
        <v>62</v>
      </c>
      <c r="C513" s="178">
        <v>119075</v>
      </c>
      <c r="D513" s="181">
        <v>44315</v>
      </c>
      <c r="E513" s="182">
        <v>72.256600000000006</v>
      </c>
      <c r="F513" s="182">
        <v>-0.60619999999999996</v>
      </c>
      <c r="G513" s="182">
        <v>-0.4546</v>
      </c>
      <c r="H513" s="182">
        <v>6.7054</v>
      </c>
      <c r="I513" s="182">
        <v>5.4199000000000002</v>
      </c>
      <c r="J513" s="182">
        <v>5.6215000000000002</v>
      </c>
      <c r="K513" s="182">
        <v>-0.25130000000000002</v>
      </c>
      <c r="L513" s="182">
        <v>2.7166000000000001</v>
      </c>
      <c r="M513" s="182">
        <v>3.9756999999999998</v>
      </c>
      <c r="N513" s="182">
        <v>8.0791000000000004</v>
      </c>
      <c r="O513" s="182">
        <v>6.0425000000000004</v>
      </c>
      <c r="P513" s="182">
        <v>6.3822999999999999</v>
      </c>
      <c r="Q513" s="182">
        <v>7.8615000000000004</v>
      </c>
      <c r="R513" s="182">
        <v>7.5654000000000003</v>
      </c>
      <c r="S513" s="120" t="s">
        <v>2021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78" t="s">
        <v>358</v>
      </c>
      <c r="B514" s="178" t="s">
        <v>94</v>
      </c>
      <c r="C514" s="178"/>
      <c r="D514" s="181">
        <v>44315</v>
      </c>
      <c r="E514" s="182">
        <v>68.044799999999995</v>
      </c>
      <c r="F514" s="182">
        <v>-1.0192000000000001</v>
      </c>
      <c r="G514" s="182">
        <v>-0.87609999999999999</v>
      </c>
      <c r="H514" s="182">
        <v>6.7599</v>
      </c>
      <c r="I514" s="182">
        <v>5.3329000000000004</v>
      </c>
      <c r="J514" s="182">
        <v>5.4898999999999996</v>
      </c>
      <c r="K514" s="182">
        <v>-0.59219999999999995</v>
      </c>
      <c r="L514" s="182">
        <v>2.2263999999999999</v>
      </c>
      <c r="M514" s="182">
        <v>3.4331</v>
      </c>
      <c r="N514" s="182">
        <v>7.4915000000000003</v>
      </c>
      <c r="O514" s="182">
        <v>5.3733000000000004</v>
      </c>
      <c r="P514" s="182">
        <v>5.7012</v>
      </c>
      <c r="Q514" s="182">
        <v>8.3109000000000002</v>
      </c>
      <c r="R514" s="182">
        <v>6.8630000000000004</v>
      </c>
      <c r="S514" s="120" t="s">
        <v>2024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78" t="s">
        <v>358</v>
      </c>
      <c r="B515" s="178" t="s">
        <v>95</v>
      </c>
      <c r="C515" s="178"/>
      <c r="D515" s="181">
        <v>44315</v>
      </c>
      <c r="E515" s="182">
        <v>68.044799999999995</v>
      </c>
      <c r="F515" s="182">
        <v>-1.0192000000000001</v>
      </c>
      <c r="G515" s="182">
        <v>-0.87609999999999999</v>
      </c>
      <c r="H515" s="182">
        <v>6.7599</v>
      </c>
      <c r="I515" s="182">
        <v>5.3329000000000004</v>
      </c>
      <c r="J515" s="182">
        <v>5.4898999999999996</v>
      </c>
      <c r="K515" s="182">
        <v>-0.59219999999999995</v>
      </c>
      <c r="L515" s="182">
        <v>2.2263999999999999</v>
      </c>
      <c r="M515" s="182">
        <v>3.4331</v>
      </c>
      <c r="N515" s="182">
        <v>7.4915000000000003</v>
      </c>
      <c r="O515" s="182">
        <v>5.3733000000000004</v>
      </c>
      <c r="P515" s="182">
        <v>5.7012</v>
      </c>
      <c r="Q515" s="182">
        <v>8.3109000000000002</v>
      </c>
      <c r="R515" s="182">
        <v>6.8630000000000004</v>
      </c>
      <c r="S515" s="120" t="s">
        <v>2024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78" t="s">
        <v>358</v>
      </c>
      <c r="B516" s="178" t="s">
        <v>96</v>
      </c>
      <c r="C516" s="178">
        <v>106737</v>
      </c>
      <c r="D516" s="181">
        <v>44315</v>
      </c>
      <c r="E516" s="182">
        <v>28.276800000000001</v>
      </c>
      <c r="F516" s="182">
        <v>7.4882</v>
      </c>
      <c r="G516" s="182">
        <v>9.2578999999999994</v>
      </c>
      <c r="H516" s="182">
        <v>19.0442</v>
      </c>
      <c r="I516" s="182">
        <v>13.0375</v>
      </c>
      <c r="J516" s="182">
        <v>6.7929000000000004</v>
      </c>
      <c r="K516" s="182">
        <v>-0.89729999999999999</v>
      </c>
      <c r="L516" s="182">
        <v>1.0072000000000001</v>
      </c>
      <c r="M516" s="182">
        <v>2.0234999999999999</v>
      </c>
      <c r="N516" s="182">
        <v>5.1658999999999997</v>
      </c>
      <c r="O516" s="182">
        <v>7.9421999999999997</v>
      </c>
      <c r="P516" s="182">
        <v>6.7031999999999998</v>
      </c>
      <c r="Q516" s="182">
        <v>7.9577</v>
      </c>
      <c r="R516" s="182">
        <v>8.1062999999999992</v>
      </c>
      <c r="S516" s="120" t="s">
        <v>2024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78" t="s">
        <v>358</v>
      </c>
      <c r="B517" s="178" t="s">
        <v>63</v>
      </c>
      <c r="C517" s="178">
        <v>120048</v>
      </c>
      <c r="D517" s="181">
        <v>44315</v>
      </c>
      <c r="E517" s="182">
        <v>30.138300000000001</v>
      </c>
      <c r="F517" s="182">
        <v>8.3583999999999996</v>
      </c>
      <c r="G517" s="182">
        <v>10.0603</v>
      </c>
      <c r="H517" s="182">
        <v>19.833100000000002</v>
      </c>
      <c r="I517" s="182">
        <v>13.827400000000001</v>
      </c>
      <c r="J517" s="182">
        <v>7.5833000000000004</v>
      </c>
      <c r="K517" s="182">
        <v>-0.109</v>
      </c>
      <c r="L517" s="182">
        <v>1.8007</v>
      </c>
      <c r="M517" s="182">
        <v>2.8241999999999998</v>
      </c>
      <c r="N517" s="182">
        <v>5.9935</v>
      </c>
      <c r="O517" s="182">
        <v>8.7744</v>
      </c>
      <c r="P517" s="182">
        <v>7.5167000000000002</v>
      </c>
      <c r="Q517" s="182">
        <v>7.8426</v>
      </c>
      <c r="R517" s="182">
        <v>8.9507999999999992</v>
      </c>
      <c r="S517" s="120" t="s">
        <v>2024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78" t="s">
        <v>358</v>
      </c>
      <c r="B518" s="178" t="s">
        <v>407</v>
      </c>
      <c r="C518" s="178">
        <v>106736</v>
      </c>
      <c r="D518" s="181">
        <v>44315</v>
      </c>
      <c r="E518" s="182">
        <v>27.2</v>
      </c>
      <c r="F518" s="182">
        <v>7.2477999999999998</v>
      </c>
      <c r="G518" s="182">
        <v>8.9975000000000005</v>
      </c>
      <c r="H518" s="182">
        <v>18.796800000000001</v>
      </c>
      <c r="I518" s="182">
        <v>12.7818</v>
      </c>
      <c r="J518" s="182">
        <v>6.54</v>
      </c>
      <c r="K518" s="182">
        <v>-1.1404000000000001</v>
      </c>
      <c r="L518" s="182">
        <v>0.76229999999999998</v>
      </c>
      <c r="M518" s="182">
        <v>1.7751999999999999</v>
      </c>
      <c r="N518" s="182">
        <v>4.9082999999999997</v>
      </c>
      <c r="O518" s="182">
        <v>7.6776</v>
      </c>
      <c r="P518" s="182">
        <v>6.4387999999999996</v>
      </c>
      <c r="Q518" s="182">
        <v>7.6494</v>
      </c>
      <c r="R518" s="182">
        <v>7.8449</v>
      </c>
      <c r="S518" s="120" t="s">
        <v>2021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78" t="s">
        <v>358</v>
      </c>
      <c r="B519" s="178" t="s">
        <v>97</v>
      </c>
      <c r="C519" s="178">
        <v>112096</v>
      </c>
      <c r="D519" s="181">
        <v>44315</v>
      </c>
      <c r="E519" s="182">
        <v>28.1646</v>
      </c>
      <c r="F519" s="182">
        <v>12.575100000000001</v>
      </c>
      <c r="G519" s="182">
        <v>10.809200000000001</v>
      </c>
      <c r="H519" s="182">
        <v>14.5366</v>
      </c>
      <c r="I519" s="182">
        <v>11.902799999999999</v>
      </c>
      <c r="J519" s="182">
        <v>8.9667999999999992</v>
      </c>
      <c r="K519" s="182">
        <v>4.649</v>
      </c>
      <c r="L519" s="182">
        <v>4.9065000000000003</v>
      </c>
      <c r="M519" s="182">
        <v>5.5423999999999998</v>
      </c>
      <c r="N519" s="182">
        <v>9.2777999999999992</v>
      </c>
      <c r="O519" s="182">
        <v>9.2653999999999996</v>
      </c>
      <c r="P519" s="182">
        <v>9.1682000000000006</v>
      </c>
      <c r="Q519" s="182">
        <v>9.6148000000000007</v>
      </c>
      <c r="R519" s="182">
        <v>10.3086</v>
      </c>
      <c r="S519" s="120" t="s">
        <v>2021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78" t="s">
        <v>358</v>
      </c>
      <c r="B520" s="178" t="s">
        <v>64</v>
      </c>
      <c r="C520" s="178">
        <v>120603</v>
      </c>
      <c r="D520" s="181">
        <v>44315</v>
      </c>
      <c r="E520" s="182">
        <v>29.505299999999998</v>
      </c>
      <c r="F520" s="182">
        <v>13.3652</v>
      </c>
      <c r="G520" s="182">
        <v>11.5982</v>
      </c>
      <c r="H520" s="182">
        <v>15.3315</v>
      </c>
      <c r="I520" s="182">
        <v>12.6973</v>
      </c>
      <c r="J520" s="182">
        <v>9.7589000000000006</v>
      </c>
      <c r="K520" s="182">
        <v>5.4465000000000003</v>
      </c>
      <c r="L520" s="182">
        <v>5.6997999999999998</v>
      </c>
      <c r="M520" s="182">
        <v>6.3308</v>
      </c>
      <c r="N520" s="182">
        <v>10.0726</v>
      </c>
      <c r="O520" s="182">
        <v>10.0327</v>
      </c>
      <c r="P520" s="182">
        <v>9.9425000000000008</v>
      </c>
      <c r="Q520" s="182">
        <v>10.8369</v>
      </c>
      <c r="R520" s="182">
        <v>11.072699999999999</v>
      </c>
      <c r="S520" s="120" t="s">
        <v>2021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78" t="s">
        <v>358</v>
      </c>
      <c r="B521" s="178" t="s">
        <v>98</v>
      </c>
      <c r="C521" s="178">
        <v>116583</v>
      </c>
      <c r="D521" s="181">
        <v>44315</v>
      </c>
      <c r="E521" s="182">
        <v>17.3248</v>
      </c>
      <c r="F521" s="182">
        <v>-25.474599999999999</v>
      </c>
      <c r="G521" s="182">
        <v>-8.2811000000000003</v>
      </c>
      <c r="H521" s="182">
        <v>12.974</v>
      </c>
      <c r="I521" s="182">
        <v>10.5616</v>
      </c>
      <c r="J521" s="182">
        <v>9.4893999999999998</v>
      </c>
      <c r="K521" s="182">
        <v>1.4801</v>
      </c>
      <c r="L521" s="182">
        <v>4.5289000000000001</v>
      </c>
      <c r="M521" s="182">
        <v>4.7575000000000003</v>
      </c>
      <c r="N521" s="182">
        <v>9.1340000000000003</v>
      </c>
      <c r="O521" s="182">
        <v>7.0323000000000002</v>
      </c>
      <c r="P521" s="182">
        <v>5.6952999999999996</v>
      </c>
      <c r="Q521" s="182">
        <v>6.1611000000000002</v>
      </c>
      <c r="R521" s="182">
        <v>6.8169000000000004</v>
      </c>
      <c r="S521" s="120" t="s">
        <v>2022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78" t="s">
        <v>358</v>
      </c>
      <c r="B522" s="178" t="s">
        <v>65</v>
      </c>
      <c r="C522" s="178">
        <v>116811</v>
      </c>
      <c r="D522" s="181">
        <v>44315</v>
      </c>
      <c r="E522" s="182">
        <v>18.533200000000001</v>
      </c>
      <c r="F522" s="182">
        <v>-24.601400000000002</v>
      </c>
      <c r="G522" s="182">
        <v>-7.5448000000000004</v>
      </c>
      <c r="H522" s="182">
        <v>13.7378</v>
      </c>
      <c r="I522" s="182">
        <v>11.3027</v>
      </c>
      <c r="J522" s="182">
        <v>10.2334</v>
      </c>
      <c r="K522" s="182">
        <v>2.2090000000000001</v>
      </c>
      <c r="L522" s="182">
        <v>5.2706999999999997</v>
      </c>
      <c r="M522" s="182">
        <v>5.5292000000000003</v>
      </c>
      <c r="N522" s="182">
        <v>9.9580000000000002</v>
      </c>
      <c r="O522" s="182">
        <v>8.0291999999999994</v>
      </c>
      <c r="P522" s="182">
        <v>6.8300999999999998</v>
      </c>
      <c r="Q522" s="182">
        <v>6.6504000000000003</v>
      </c>
      <c r="R522" s="182">
        <v>7.6420000000000003</v>
      </c>
      <c r="S522" s="120" t="s">
        <v>2022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78" t="s">
        <v>358</v>
      </c>
      <c r="B523" s="178" t="s">
        <v>66</v>
      </c>
      <c r="C523" s="178">
        <v>118416</v>
      </c>
      <c r="D523" s="181">
        <v>44315</v>
      </c>
      <c r="E523" s="182">
        <v>29.1265</v>
      </c>
      <c r="F523" s="182">
        <v>-7.6425999999999998</v>
      </c>
      <c r="G523" s="182">
        <v>-4.2175000000000002</v>
      </c>
      <c r="H523" s="182">
        <v>21.300799999999999</v>
      </c>
      <c r="I523" s="182">
        <v>19.106400000000001</v>
      </c>
      <c r="J523" s="182">
        <v>11.56</v>
      </c>
      <c r="K523" s="182">
        <v>-0.62009999999999998</v>
      </c>
      <c r="L523" s="182">
        <v>1.641</v>
      </c>
      <c r="M523" s="182">
        <v>2.6560999999999999</v>
      </c>
      <c r="N523" s="182">
        <v>6.9128999999999996</v>
      </c>
      <c r="O523" s="182">
        <v>10.7363</v>
      </c>
      <c r="P523" s="182">
        <v>9.4788999999999994</v>
      </c>
      <c r="Q523" s="182">
        <v>9.5223999999999993</v>
      </c>
      <c r="R523" s="182">
        <v>11.456099999999999</v>
      </c>
      <c r="S523" s="120" t="s">
        <v>2021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78" t="s">
        <v>358</v>
      </c>
      <c r="B524" s="178" t="s">
        <v>99</v>
      </c>
      <c r="C524" s="178">
        <v>111524</v>
      </c>
      <c r="D524" s="181">
        <v>44315</v>
      </c>
      <c r="E524" s="182">
        <v>27.1678</v>
      </c>
      <c r="F524" s="182">
        <v>-8.4620999999999995</v>
      </c>
      <c r="G524" s="182">
        <v>-5.1032000000000002</v>
      </c>
      <c r="H524" s="182">
        <v>20.424199999999999</v>
      </c>
      <c r="I524" s="182">
        <v>18.2254</v>
      </c>
      <c r="J524" s="182">
        <v>10.626899999999999</v>
      </c>
      <c r="K524" s="182">
        <v>-1.5821000000000001</v>
      </c>
      <c r="L524" s="182">
        <v>0.7238</v>
      </c>
      <c r="M524" s="182">
        <v>1.7677</v>
      </c>
      <c r="N524" s="182">
        <v>6.0099</v>
      </c>
      <c r="O524" s="182">
        <v>9.8864999999999998</v>
      </c>
      <c r="P524" s="182">
        <v>8.6181000000000001</v>
      </c>
      <c r="Q524" s="182">
        <v>8.3821999999999992</v>
      </c>
      <c r="R524" s="182">
        <v>10.568</v>
      </c>
      <c r="S524" s="120" t="s">
        <v>2021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78" t="s">
        <v>358</v>
      </c>
      <c r="B525" s="178" t="s">
        <v>67</v>
      </c>
      <c r="C525" s="178">
        <v>122715</v>
      </c>
      <c r="D525" s="181">
        <v>44315</v>
      </c>
      <c r="E525" s="182">
        <v>17.732299999999999</v>
      </c>
      <c r="F525" s="182">
        <v>-8.6432000000000002</v>
      </c>
      <c r="G525" s="182">
        <v>7.7582000000000004</v>
      </c>
      <c r="H525" s="182">
        <v>18.621200000000002</v>
      </c>
      <c r="I525" s="182">
        <v>14.756399999999999</v>
      </c>
      <c r="J525" s="182">
        <v>11.9801</v>
      </c>
      <c r="K525" s="182">
        <v>5.6443000000000003</v>
      </c>
      <c r="L525" s="182">
        <v>5.7220000000000004</v>
      </c>
      <c r="M525" s="182">
        <v>6.4744999999999999</v>
      </c>
      <c r="N525" s="182">
        <v>7.9664000000000001</v>
      </c>
      <c r="O525" s="182">
        <v>7.5891000000000002</v>
      </c>
      <c r="P525" s="182">
        <v>7.4348000000000001</v>
      </c>
      <c r="Q525" s="182">
        <v>7.5675999999999997</v>
      </c>
      <c r="R525" s="182">
        <v>7.7507999999999999</v>
      </c>
      <c r="S525" s="120" t="s">
        <v>2021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78" t="s">
        <v>358</v>
      </c>
      <c r="B526" s="178" t="s">
        <v>100</v>
      </c>
      <c r="C526" s="178">
        <v>122612</v>
      </c>
      <c r="D526" s="181">
        <v>44315</v>
      </c>
      <c r="E526" s="182">
        <v>16.984200000000001</v>
      </c>
      <c r="F526" s="182">
        <v>-8.8089999999999993</v>
      </c>
      <c r="G526" s="182">
        <v>7.5263</v>
      </c>
      <c r="H526" s="182">
        <v>18.362100000000002</v>
      </c>
      <c r="I526" s="182">
        <v>14.5097</v>
      </c>
      <c r="J526" s="182">
        <v>11.7317</v>
      </c>
      <c r="K526" s="182">
        <v>5.2560000000000002</v>
      </c>
      <c r="L526" s="182">
        <v>5.2678000000000003</v>
      </c>
      <c r="M526" s="182">
        <v>5.9912999999999998</v>
      </c>
      <c r="N526" s="182">
        <v>7.4202000000000004</v>
      </c>
      <c r="O526" s="182">
        <v>6.9435000000000002</v>
      </c>
      <c r="P526" s="182">
        <v>6.8178000000000001</v>
      </c>
      <c r="Q526" s="182">
        <v>6.9786999999999999</v>
      </c>
      <c r="R526" s="182">
        <v>7.1296999999999997</v>
      </c>
      <c r="S526" s="120" t="s">
        <v>2021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78" t="s">
        <v>358</v>
      </c>
      <c r="B527" s="178" t="s">
        <v>68</v>
      </c>
      <c r="C527" s="178">
        <v>145589</v>
      </c>
      <c r="D527" s="181">
        <v>44315</v>
      </c>
      <c r="E527" s="182">
        <v>1203.8119999999999</v>
      </c>
      <c r="F527" s="182">
        <v>-0.43049999999999999</v>
      </c>
      <c r="G527" s="182">
        <v>8.3316999999999997</v>
      </c>
      <c r="H527" s="182">
        <v>10.0641</v>
      </c>
      <c r="I527" s="182">
        <v>11.196899999999999</v>
      </c>
      <c r="J527" s="182">
        <v>7.5881999999999996</v>
      </c>
      <c r="K527" s="182">
        <v>3.4916999999999998</v>
      </c>
      <c r="L527" s="182">
        <v>4.5278</v>
      </c>
      <c r="M527" s="182">
        <v>5.0168999999999997</v>
      </c>
      <c r="N527" s="182">
        <v>5.78</v>
      </c>
      <c r="O527" s="182"/>
      <c r="P527" s="182"/>
      <c r="Q527" s="182">
        <v>8.0259</v>
      </c>
      <c r="R527" s="182">
        <v>7.8406000000000002</v>
      </c>
      <c r="S527" s="120" t="s">
        <v>2021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78" t="s">
        <v>358</v>
      </c>
      <c r="B528" s="178" t="s">
        <v>101</v>
      </c>
      <c r="C528" s="178">
        <v>145590</v>
      </c>
      <c r="D528" s="181">
        <v>44315</v>
      </c>
      <c r="E528" s="182">
        <v>1188.9580000000001</v>
      </c>
      <c r="F528" s="182">
        <v>-0.94240000000000002</v>
      </c>
      <c r="G528" s="182">
        <v>7.8139000000000003</v>
      </c>
      <c r="H528" s="182">
        <v>9.5472999999999999</v>
      </c>
      <c r="I528" s="182">
        <v>10.6625</v>
      </c>
      <c r="J528" s="182">
        <v>7.0632999999999999</v>
      </c>
      <c r="K528" s="182">
        <v>2.9704000000000002</v>
      </c>
      <c r="L528" s="182">
        <v>4.0019999999999998</v>
      </c>
      <c r="M528" s="182">
        <v>4.4797000000000002</v>
      </c>
      <c r="N528" s="182">
        <v>5.2317999999999998</v>
      </c>
      <c r="O528" s="182"/>
      <c r="P528" s="182"/>
      <c r="Q528" s="182">
        <v>7.4691000000000001</v>
      </c>
      <c r="R528" s="182">
        <v>7.2859999999999996</v>
      </c>
      <c r="S528" s="120" t="s">
        <v>2021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78" t="s">
        <v>358</v>
      </c>
      <c r="B529" s="178" t="s">
        <v>69</v>
      </c>
      <c r="C529" s="178">
        <v>120435</v>
      </c>
      <c r="D529" s="181">
        <v>44315</v>
      </c>
      <c r="E529" s="182">
        <v>34.059199999999997</v>
      </c>
      <c r="F529" s="182">
        <v>7.8247999999999998</v>
      </c>
      <c r="G529" s="182">
        <v>5.2534000000000001</v>
      </c>
      <c r="H529" s="182">
        <v>18.328399999999998</v>
      </c>
      <c r="I529" s="182">
        <v>15.291499999999999</v>
      </c>
      <c r="J529" s="182">
        <v>9.4276</v>
      </c>
      <c r="K529" s="182">
        <v>4.0236999999999998</v>
      </c>
      <c r="L529" s="182">
        <v>3.7311999999999999</v>
      </c>
      <c r="M529" s="182">
        <v>4.3510999999999997</v>
      </c>
      <c r="N529" s="182">
        <v>7.3964999999999996</v>
      </c>
      <c r="O529" s="182">
        <v>7.0651999999999999</v>
      </c>
      <c r="P529" s="182">
        <v>7.5777000000000001</v>
      </c>
      <c r="Q529" s="182">
        <v>8.2203999999999997</v>
      </c>
      <c r="R529" s="182">
        <v>6.6628999999999996</v>
      </c>
      <c r="S529" s="120" t="s">
        <v>2021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78" t="s">
        <v>358</v>
      </c>
      <c r="B530" s="178" t="s">
        <v>102</v>
      </c>
      <c r="C530" s="178">
        <v>101806</v>
      </c>
      <c r="D530" s="181">
        <v>44315</v>
      </c>
      <c r="E530" s="182">
        <v>32.526200000000003</v>
      </c>
      <c r="F530" s="182">
        <v>7.1833</v>
      </c>
      <c r="G530" s="182">
        <v>4.5278</v>
      </c>
      <c r="H530" s="182">
        <v>17.597100000000001</v>
      </c>
      <c r="I530" s="182">
        <v>14.556800000000001</v>
      </c>
      <c r="J530" s="182">
        <v>8.6941000000000006</v>
      </c>
      <c r="K530" s="182">
        <v>3.2869999999999999</v>
      </c>
      <c r="L530" s="182">
        <v>2.9893000000000001</v>
      </c>
      <c r="M530" s="182">
        <v>3.5992000000000002</v>
      </c>
      <c r="N530" s="182">
        <v>6.6153000000000004</v>
      </c>
      <c r="O530" s="182">
        <v>6.4332000000000003</v>
      </c>
      <c r="P530" s="182">
        <v>6.9428000000000001</v>
      </c>
      <c r="Q530" s="182">
        <v>6.8277999999999999</v>
      </c>
      <c r="R530" s="182">
        <v>5.9847000000000001</v>
      </c>
      <c r="S530" s="120" t="s">
        <v>2021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78" t="s">
        <v>358</v>
      </c>
      <c r="B531" s="178" t="s">
        <v>70</v>
      </c>
      <c r="C531" s="178">
        <v>119755</v>
      </c>
      <c r="D531" s="181">
        <v>44315</v>
      </c>
      <c r="E531" s="182">
        <v>30.683900000000001</v>
      </c>
      <c r="F531" s="182">
        <v>-12.486000000000001</v>
      </c>
      <c r="G531" s="182">
        <v>7.2606000000000002</v>
      </c>
      <c r="H531" s="182">
        <v>11.478899999999999</v>
      </c>
      <c r="I531" s="182">
        <v>7.0457999999999998</v>
      </c>
      <c r="J531" s="182">
        <v>6.5046999999999997</v>
      </c>
      <c r="K531" s="182">
        <v>-0.97440000000000004</v>
      </c>
      <c r="L531" s="182">
        <v>2.4773000000000001</v>
      </c>
      <c r="M531" s="182">
        <v>4.6405000000000003</v>
      </c>
      <c r="N531" s="182">
        <v>9.4657</v>
      </c>
      <c r="O531" s="182">
        <v>10.210800000000001</v>
      </c>
      <c r="P531" s="182">
        <v>9.5272000000000006</v>
      </c>
      <c r="Q531" s="182">
        <v>9.6975999999999996</v>
      </c>
      <c r="R531" s="182">
        <v>10.348100000000001</v>
      </c>
      <c r="S531" s="120" t="s">
        <v>2021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78" t="s">
        <v>358</v>
      </c>
      <c r="B532" s="178" t="s">
        <v>103</v>
      </c>
      <c r="C532" s="178">
        <v>108511</v>
      </c>
      <c r="D532" s="181">
        <v>44315</v>
      </c>
      <c r="E532" s="182">
        <v>29.131900000000002</v>
      </c>
      <c r="F532" s="182">
        <v>-13.2761</v>
      </c>
      <c r="G532" s="182">
        <v>6.5186999999999999</v>
      </c>
      <c r="H532" s="182">
        <v>10.743499999999999</v>
      </c>
      <c r="I532" s="182">
        <v>6.2976999999999999</v>
      </c>
      <c r="J532" s="182">
        <v>5.7648000000000001</v>
      </c>
      <c r="K532" s="182">
        <v>-1.7079</v>
      </c>
      <c r="L532" s="182">
        <v>1.7472000000000001</v>
      </c>
      <c r="M532" s="182">
        <v>3.9076</v>
      </c>
      <c r="N532" s="182">
        <v>8.7112999999999996</v>
      </c>
      <c r="O532" s="182">
        <v>9.4962</v>
      </c>
      <c r="P532" s="182">
        <v>8.8544999999999998</v>
      </c>
      <c r="Q532" s="182">
        <v>8.6198999999999995</v>
      </c>
      <c r="R532" s="182">
        <v>9.6054999999999993</v>
      </c>
      <c r="S532" s="120" t="s">
        <v>2021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78" t="s">
        <v>358</v>
      </c>
      <c r="B533" s="178" t="s">
        <v>71</v>
      </c>
      <c r="C533" s="178">
        <v>119428</v>
      </c>
      <c r="D533" s="181">
        <v>44315</v>
      </c>
      <c r="E533" s="182">
        <v>24.691099999999999</v>
      </c>
      <c r="F533" s="182">
        <v>12.1258</v>
      </c>
      <c r="G533" s="182">
        <v>9.1722000000000001</v>
      </c>
      <c r="H533" s="182">
        <v>18.395199999999999</v>
      </c>
      <c r="I533" s="182">
        <v>9.9741</v>
      </c>
      <c r="J533" s="182">
        <v>6.7465000000000002</v>
      </c>
      <c r="K533" s="182">
        <v>-2.1337999999999999</v>
      </c>
      <c r="L533" s="182">
        <v>0.78610000000000002</v>
      </c>
      <c r="M533" s="182">
        <v>2.5356000000000001</v>
      </c>
      <c r="N533" s="182">
        <v>5.9763000000000002</v>
      </c>
      <c r="O533" s="182">
        <v>8.9163999999999994</v>
      </c>
      <c r="P533" s="182">
        <v>8.5300999999999991</v>
      </c>
      <c r="Q533" s="182">
        <v>8.9762000000000004</v>
      </c>
      <c r="R533" s="182">
        <v>9.2194000000000003</v>
      </c>
      <c r="S533" s="120" t="s">
        <v>2022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78" t="s">
        <v>358</v>
      </c>
      <c r="B534" s="178" t="s">
        <v>104</v>
      </c>
      <c r="C534" s="178">
        <v>118053</v>
      </c>
      <c r="D534" s="181">
        <v>44315</v>
      </c>
      <c r="E534" s="182">
        <v>23.379899999999999</v>
      </c>
      <c r="F534" s="182">
        <v>11.5563</v>
      </c>
      <c r="G534" s="182">
        <v>8.4883000000000006</v>
      </c>
      <c r="H534" s="182">
        <v>17.678699999999999</v>
      </c>
      <c r="I534" s="182">
        <v>9.2547999999999995</v>
      </c>
      <c r="J534" s="182">
        <v>6.0210999999999997</v>
      </c>
      <c r="K534" s="182">
        <v>-2.8489</v>
      </c>
      <c r="L534" s="182">
        <v>8.0699999999999994E-2</v>
      </c>
      <c r="M534" s="182">
        <v>1.8345</v>
      </c>
      <c r="N534" s="182">
        <v>5.2556000000000003</v>
      </c>
      <c r="O534" s="182">
        <v>8.1252999999999993</v>
      </c>
      <c r="P534" s="182">
        <v>7.6825999999999999</v>
      </c>
      <c r="Q534" s="182">
        <v>5.9584999999999999</v>
      </c>
      <c r="R534" s="182">
        <v>8.4772999999999996</v>
      </c>
      <c r="S534" s="120" t="s">
        <v>2022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78" t="s">
        <v>358</v>
      </c>
      <c r="B535" s="178" t="s">
        <v>2025</v>
      </c>
      <c r="C535" s="178">
        <v>144403</v>
      </c>
      <c r="D535" s="181">
        <v>44315</v>
      </c>
      <c r="E535" s="182">
        <v>12.001799999999999</v>
      </c>
      <c r="F535" s="182">
        <v>5.7792000000000003</v>
      </c>
      <c r="G535" s="182">
        <v>5.1722999999999999</v>
      </c>
      <c r="H535" s="182">
        <v>7.0913000000000004</v>
      </c>
      <c r="I535" s="182">
        <v>6.9699</v>
      </c>
      <c r="J535" s="182">
        <v>5.6106999999999996</v>
      </c>
      <c r="K535" s="182">
        <v>3.4762</v>
      </c>
      <c r="L535" s="182">
        <v>3.7759999999999998</v>
      </c>
      <c r="M535" s="182">
        <v>4.8916000000000004</v>
      </c>
      <c r="N535" s="182">
        <v>6.2321999999999997</v>
      </c>
      <c r="O535" s="182"/>
      <c r="P535" s="182"/>
      <c r="Q535" s="182">
        <v>7.0102000000000002</v>
      </c>
      <c r="R535" s="182">
        <v>6.7840999999999996</v>
      </c>
      <c r="S535" s="120" t="s">
        <v>2024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78" t="s">
        <v>358</v>
      </c>
      <c r="B536" s="178" t="s">
        <v>2026</v>
      </c>
      <c r="C536" s="178">
        <v>144401</v>
      </c>
      <c r="D536" s="181">
        <v>44315</v>
      </c>
      <c r="E536" s="182">
        <v>11.649699999999999</v>
      </c>
      <c r="F536" s="182">
        <v>4.3868999999999998</v>
      </c>
      <c r="G536" s="182">
        <v>4.0743999999999998</v>
      </c>
      <c r="H536" s="182">
        <v>6.0045999999999999</v>
      </c>
      <c r="I536" s="182">
        <v>5.8990999999999998</v>
      </c>
      <c r="J536" s="182">
        <v>4.5345000000000004</v>
      </c>
      <c r="K536" s="182">
        <v>2.4129</v>
      </c>
      <c r="L536" s="182">
        <v>2.7061000000000002</v>
      </c>
      <c r="M536" s="182">
        <v>3.7854999999999999</v>
      </c>
      <c r="N536" s="182">
        <v>5.0686999999999998</v>
      </c>
      <c r="O536" s="182"/>
      <c r="P536" s="182"/>
      <c r="Q536" s="182">
        <v>5.8335999999999997</v>
      </c>
      <c r="R536" s="182">
        <v>5.6128</v>
      </c>
      <c r="S536" s="120" t="s">
        <v>2024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78" t="s">
        <v>358</v>
      </c>
      <c r="B537" s="178" t="s">
        <v>72</v>
      </c>
      <c r="C537" s="178">
        <v>140769</v>
      </c>
      <c r="D537" s="181">
        <v>44315</v>
      </c>
      <c r="E537" s="182">
        <v>13.9329</v>
      </c>
      <c r="F537" s="182">
        <v>5.7641999999999998</v>
      </c>
      <c r="G537" s="182">
        <v>6.3779000000000003</v>
      </c>
      <c r="H537" s="182">
        <v>17.1968</v>
      </c>
      <c r="I537" s="182">
        <v>15.4537</v>
      </c>
      <c r="J537" s="182">
        <v>8.6056000000000008</v>
      </c>
      <c r="K537" s="182">
        <v>3.5884</v>
      </c>
      <c r="L537" s="182">
        <v>3.1758999999999999</v>
      </c>
      <c r="M537" s="182">
        <v>3.1966000000000001</v>
      </c>
      <c r="N537" s="182">
        <v>4.8848000000000003</v>
      </c>
      <c r="O537" s="182">
        <v>9.9214000000000002</v>
      </c>
      <c r="P537" s="182"/>
      <c r="Q537" s="182">
        <v>8.4227000000000007</v>
      </c>
      <c r="R537" s="182">
        <v>10.7178</v>
      </c>
      <c r="S537" s="120" t="s">
        <v>2021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78" t="s">
        <v>358</v>
      </c>
      <c r="B538" s="178" t="s">
        <v>105</v>
      </c>
      <c r="C538" s="178">
        <v>140771</v>
      </c>
      <c r="D538" s="181">
        <v>44315</v>
      </c>
      <c r="E538" s="182">
        <v>13.2446</v>
      </c>
      <c r="F538" s="182">
        <v>4.6855000000000002</v>
      </c>
      <c r="G538" s="182">
        <v>5.4222000000000001</v>
      </c>
      <c r="H538" s="182">
        <v>16.231100000000001</v>
      </c>
      <c r="I538" s="182">
        <v>14.4892</v>
      </c>
      <c r="J538" s="182">
        <v>7.6323999999999996</v>
      </c>
      <c r="K538" s="182">
        <v>2.6133000000000002</v>
      </c>
      <c r="L538" s="182">
        <v>2.2075</v>
      </c>
      <c r="M538" s="182">
        <v>2.2376</v>
      </c>
      <c r="N538" s="182">
        <v>3.9094000000000002</v>
      </c>
      <c r="O538" s="182">
        <v>8.6636000000000006</v>
      </c>
      <c r="P538" s="182"/>
      <c r="Q538" s="182">
        <v>7.0917000000000003</v>
      </c>
      <c r="R538" s="182">
        <v>9.5985999999999994</v>
      </c>
      <c r="S538" s="120" t="s">
        <v>2021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78" t="s">
        <v>358</v>
      </c>
      <c r="B539" s="178" t="s">
        <v>106</v>
      </c>
      <c r="C539" s="178">
        <v>102849</v>
      </c>
      <c r="D539" s="181">
        <v>44315</v>
      </c>
      <c r="E539" s="182">
        <v>29.055199999999999</v>
      </c>
      <c r="F539" s="182">
        <v>-0.37690000000000001</v>
      </c>
      <c r="G539" s="182">
        <v>4.2727000000000004</v>
      </c>
      <c r="H539" s="182">
        <v>13.9815</v>
      </c>
      <c r="I539" s="182">
        <v>4.1162000000000001</v>
      </c>
      <c r="J539" s="182">
        <v>10.001799999999999</v>
      </c>
      <c r="K539" s="182">
        <v>-0.38769999999999999</v>
      </c>
      <c r="L539" s="182">
        <v>1.1042000000000001</v>
      </c>
      <c r="M539" s="182">
        <v>2.5388999999999999</v>
      </c>
      <c r="N539" s="182">
        <v>5.8102999999999998</v>
      </c>
      <c r="O539" s="182">
        <v>8.1390999999999991</v>
      </c>
      <c r="P539" s="182">
        <v>7.4218999999999999</v>
      </c>
      <c r="Q539" s="182">
        <v>6.6932999999999998</v>
      </c>
      <c r="R539" s="182">
        <v>8.9038000000000004</v>
      </c>
      <c r="S539" s="120" t="s">
        <v>2024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78" t="s">
        <v>358</v>
      </c>
      <c r="B540" s="178" t="s">
        <v>73</v>
      </c>
      <c r="C540" s="178">
        <v>118747</v>
      </c>
      <c r="D540" s="181">
        <v>44315</v>
      </c>
      <c r="E540" s="182">
        <v>30.652699999999999</v>
      </c>
      <c r="F540" s="182">
        <v>0</v>
      </c>
      <c r="G540" s="182">
        <v>4.6855000000000002</v>
      </c>
      <c r="H540" s="182">
        <v>14.396800000000001</v>
      </c>
      <c r="I540" s="182">
        <v>4.5242000000000004</v>
      </c>
      <c r="J540" s="182">
        <v>10.4177</v>
      </c>
      <c r="K540" s="182">
        <v>3.04E-2</v>
      </c>
      <c r="L540" s="182">
        <v>1.5381</v>
      </c>
      <c r="M540" s="182">
        <v>2.9826999999999999</v>
      </c>
      <c r="N540" s="182">
        <v>6.2750000000000004</v>
      </c>
      <c r="O540" s="182">
        <v>8.8026999999999997</v>
      </c>
      <c r="P540" s="182">
        <v>8.0975999999999999</v>
      </c>
      <c r="Q540" s="182">
        <v>8.6233000000000004</v>
      </c>
      <c r="R540" s="182">
        <v>9.5174000000000003</v>
      </c>
      <c r="S540" s="120" t="s">
        <v>2024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78" t="s">
        <v>358</v>
      </c>
      <c r="B541" s="178" t="s">
        <v>107</v>
      </c>
      <c r="C541" s="178">
        <v>116485</v>
      </c>
      <c r="D541" s="181">
        <v>44315</v>
      </c>
      <c r="E541" s="182">
        <v>2094.4263999999998</v>
      </c>
      <c r="F541" s="182">
        <v>11.026</v>
      </c>
      <c r="G541" s="182">
        <v>2.6629</v>
      </c>
      <c r="H541" s="182">
        <v>14.2637</v>
      </c>
      <c r="I541" s="182">
        <v>10.3072</v>
      </c>
      <c r="J541" s="182">
        <v>9.3794000000000004</v>
      </c>
      <c r="K541" s="182">
        <v>1.3226</v>
      </c>
      <c r="L541" s="182">
        <v>1.9173</v>
      </c>
      <c r="M541" s="182">
        <v>3.1312000000000002</v>
      </c>
      <c r="N541" s="182">
        <v>5.6978999999999997</v>
      </c>
      <c r="O541" s="182">
        <v>8.5497999999999994</v>
      </c>
      <c r="P541" s="182">
        <v>8.1835000000000004</v>
      </c>
      <c r="Q541" s="182">
        <v>8.2725000000000009</v>
      </c>
      <c r="R541" s="182">
        <v>8.6647999999999996</v>
      </c>
      <c r="S541" s="120" t="s">
        <v>2021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78" t="s">
        <v>358</v>
      </c>
      <c r="B542" s="178" t="s">
        <v>74</v>
      </c>
      <c r="C542" s="178">
        <v>120084</v>
      </c>
      <c r="D542" s="181">
        <v>44315</v>
      </c>
      <c r="E542" s="182">
        <v>2258.4319</v>
      </c>
      <c r="F542" s="182">
        <v>12.2369</v>
      </c>
      <c r="G542" s="182">
        <v>3.8730000000000002</v>
      </c>
      <c r="H542" s="182">
        <v>15.4772</v>
      </c>
      <c r="I542" s="182">
        <v>11.522399999999999</v>
      </c>
      <c r="J542" s="182">
        <v>10.600899999999999</v>
      </c>
      <c r="K542" s="182">
        <v>2.54</v>
      </c>
      <c r="L542" s="182">
        <v>3.0811999999999999</v>
      </c>
      <c r="M542" s="182">
        <v>4.2226999999999997</v>
      </c>
      <c r="N542" s="182">
        <v>6.7888000000000002</v>
      </c>
      <c r="O542" s="182">
        <v>9.4856999999999996</v>
      </c>
      <c r="P542" s="182">
        <v>9.2828999999999997</v>
      </c>
      <c r="Q542" s="182">
        <v>9.0879999999999992</v>
      </c>
      <c r="R542" s="182">
        <v>9.6306999999999992</v>
      </c>
      <c r="S542" s="120" t="s">
        <v>2021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78" t="s">
        <v>358</v>
      </c>
      <c r="B543" s="178" t="s">
        <v>108</v>
      </c>
      <c r="C543" s="178">
        <v>100963</v>
      </c>
      <c r="D543" s="181"/>
      <c r="E543" s="182"/>
      <c r="F543" s="182"/>
      <c r="G543" s="182"/>
      <c r="H543" s="182"/>
      <c r="I543" s="182"/>
      <c r="J543" s="182"/>
      <c r="K543" s="182"/>
      <c r="L543" s="182"/>
      <c r="M543" s="182"/>
      <c r="N543" s="182"/>
      <c r="O543" s="182"/>
      <c r="P543" s="182"/>
      <c r="Q543" s="182"/>
      <c r="R543" s="182"/>
      <c r="S543" s="120" t="s">
        <v>2021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78" t="s">
        <v>358</v>
      </c>
      <c r="B544" s="178" t="s">
        <v>75</v>
      </c>
      <c r="C544" s="178">
        <v>119461</v>
      </c>
      <c r="D544" s="181"/>
      <c r="E544" s="182"/>
      <c r="F544" s="182"/>
      <c r="G544" s="182"/>
      <c r="H544" s="182"/>
      <c r="I544" s="182"/>
      <c r="J544" s="182"/>
      <c r="K544" s="182"/>
      <c r="L544" s="182"/>
      <c r="M544" s="182"/>
      <c r="N544" s="182"/>
      <c r="O544" s="182"/>
      <c r="P544" s="182"/>
      <c r="Q544" s="182"/>
      <c r="R544" s="182"/>
      <c r="S544" s="120" t="s">
        <v>2021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78" t="s">
        <v>358</v>
      </c>
      <c r="B545" s="178" t="s">
        <v>109</v>
      </c>
      <c r="C545" s="178">
        <v>100172</v>
      </c>
      <c r="D545" s="181"/>
      <c r="E545" s="182"/>
      <c r="F545" s="182"/>
      <c r="G545" s="182"/>
      <c r="H545" s="182"/>
      <c r="I545" s="182"/>
      <c r="J545" s="182"/>
      <c r="K545" s="182"/>
      <c r="L545" s="182"/>
      <c r="M545" s="182"/>
      <c r="N545" s="182"/>
      <c r="O545" s="182"/>
      <c r="P545" s="182"/>
      <c r="Q545" s="182"/>
      <c r="R545" s="182"/>
      <c r="S545" s="120" t="s">
        <v>2021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78" t="s">
        <v>358</v>
      </c>
      <c r="B546" s="178" t="s">
        <v>76</v>
      </c>
      <c r="C546" s="178">
        <v>120830</v>
      </c>
      <c r="D546" s="181"/>
      <c r="E546" s="182"/>
      <c r="F546" s="182"/>
      <c r="G546" s="182"/>
      <c r="H546" s="182"/>
      <c r="I546" s="182"/>
      <c r="J546" s="182"/>
      <c r="K546" s="182"/>
      <c r="L546" s="182"/>
      <c r="M546" s="182"/>
      <c r="N546" s="182"/>
      <c r="O546" s="182"/>
      <c r="P546" s="182"/>
      <c r="Q546" s="182"/>
      <c r="R546" s="182"/>
      <c r="S546" s="120" t="s">
        <v>2021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78" t="s">
        <v>358</v>
      </c>
      <c r="B547" s="178" t="s">
        <v>77</v>
      </c>
      <c r="C547" s="178">
        <v>134494</v>
      </c>
      <c r="D547" s="181">
        <v>44315</v>
      </c>
      <c r="E547" s="182">
        <v>16.4787</v>
      </c>
      <c r="F547" s="182">
        <v>8.8620999999999999</v>
      </c>
      <c r="G547" s="182">
        <v>7.3137999999999996</v>
      </c>
      <c r="H547" s="182">
        <v>15.232799999999999</v>
      </c>
      <c r="I547" s="182">
        <v>13.405900000000001</v>
      </c>
      <c r="J547" s="182">
        <v>7.7031000000000001</v>
      </c>
      <c r="K547" s="182">
        <v>3.2624</v>
      </c>
      <c r="L547" s="182">
        <v>3.5699000000000001</v>
      </c>
      <c r="M547" s="182">
        <v>4.9283000000000001</v>
      </c>
      <c r="N547" s="182">
        <v>5.2534999999999998</v>
      </c>
      <c r="O547" s="182">
        <v>8.7609999999999992</v>
      </c>
      <c r="P547" s="182">
        <v>8.5109999999999992</v>
      </c>
      <c r="Q547" s="182">
        <v>8.7561</v>
      </c>
      <c r="R547" s="182">
        <v>9.5533999999999999</v>
      </c>
      <c r="S547" s="120" t="s">
        <v>2021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78" t="s">
        <v>358</v>
      </c>
      <c r="B548" s="178" t="s">
        <v>110</v>
      </c>
      <c r="C548" s="178">
        <v>141061</v>
      </c>
      <c r="D548" s="181">
        <v>44315</v>
      </c>
      <c r="E548" s="182">
        <v>16.4039</v>
      </c>
      <c r="F548" s="182">
        <v>8.9024999999999999</v>
      </c>
      <c r="G548" s="182">
        <v>7.1986999999999997</v>
      </c>
      <c r="H548" s="182">
        <v>15.1106</v>
      </c>
      <c r="I548" s="182">
        <v>13.290699999999999</v>
      </c>
      <c r="J548" s="182">
        <v>7.5791000000000004</v>
      </c>
      <c r="K548" s="182">
        <v>3.1417000000000002</v>
      </c>
      <c r="L548" s="182">
        <v>3.4485000000000001</v>
      </c>
      <c r="M548" s="182">
        <v>4.8049999999999997</v>
      </c>
      <c r="N548" s="182">
        <v>5.1269</v>
      </c>
      <c r="O548" s="182">
        <v>8.6325000000000003</v>
      </c>
      <c r="P548" s="182">
        <v>8.3923000000000005</v>
      </c>
      <c r="Q548" s="182">
        <v>8.6387999999999998</v>
      </c>
      <c r="R548" s="182">
        <v>9.4174000000000007</v>
      </c>
      <c r="S548" s="120" t="s">
        <v>2021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78" t="s">
        <v>358</v>
      </c>
      <c r="B549" s="178" t="s">
        <v>78</v>
      </c>
      <c r="C549" s="178">
        <v>119671</v>
      </c>
      <c r="D549" s="181">
        <v>44315</v>
      </c>
      <c r="E549" s="182">
        <v>29.367899999999999</v>
      </c>
      <c r="F549" s="182">
        <v>7.0856000000000003</v>
      </c>
      <c r="G549" s="182">
        <v>3.0249999999999999</v>
      </c>
      <c r="H549" s="182">
        <v>7.8596000000000004</v>
      </c>
      <c r="I549" s="182">
        <v>7.3357000000000001</v>
      </c>
      <c r="J549" s="182">
        <v>5.3598999999999997</v>
      </c>
      <c r="K549" s="182">
        <v>1.8882000000000001</v>
      </c>
      <c r="L549" s="182">
        <v>2.1234999999999999</v>
      </c>
      <c r="M549" s="182">
        <v>3.2551000000000001</v>
      </c>
      <c r="N549" s="182">
        <v>6.1524000000000001</v>
      </c>
      <c r="O549" s="182">
        <v>10.081</v>
      </c>
      <c r="P549" s="182">
        <v>9.4870999999999999</v>
      </c>
      <c r="Q549" s="182">
        <v>8.9649000000000001</v>
      </c>
      <c r="R549" s="182">
        <v>10.974500000000001</v>
      </c>
      <c r="S549" s="120" t="s">
        <v>2024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78" t="s">
        <v>358</v>
      </c>
      <c r="B550" s="178" t="s">
        <v>111</v>
      </c>
      <c r="C550" s="178">
        <v>102205</v>
      </c>
      <c r="D550" s="181">
        <v>44315</v>
      </c>
      <c r="E550" s="182">
        <v>27.744199999999999</v>
      </c>
      <c r="F550" s="182">
        <v>6.3159000000000001</v>
      </c>
      <c r="G550" s="182">
        <v>2.2808000000000002</v>
      </c>
      <c r="H550" s="182">
        <v>7.0762</v>
      </c>
      <c r="I550" s="182">
        <v>6.5568</v>
      </c>
      <c r="J550" s="182">
        <v>4.5892999999999997</v>
      </c>
      <c r="K550" s="182">
        <v>1.1169</v>
      </c>
      <c r="L550" s="182">
        <v>1.3476999999999999</v>
      </c>
      <c r="M550" s="182">
        <v>2.4681999999999999</v>
      </c>
      <c r="N550" s="182">
        <v>5.3674999999999997</v>
      </c>
      <c r="O550" s="182">
        <v>9.2863000000000007</v>
      </c>
      <c r="P550" s="182">
        <v>8.7011000000000003</v>
      </c>
      <c r="Q550" s="182">
        <v>6.0744999999999996</v>
      </c>
      <c r="R550" s="182">
        <v>10.2347</v>
      </c>
      <c r="S550" s="120" t="s">
        <v>2024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78" t="s">
        <v>358</v>
      </c>
      <c r="B551" s="178" t="s">
        <v>79</v>
      </c>
      <c r="C551" s="178">
        <v>119097</v>
      </c>
      <c r="D551" s="181">
        <v>44315</v>
      </c>
      <c r="E551" s="182">
        <v>35.2121</v>
      </c>
      <c r="F551" s="182">
        <v>35.2776</v>
      </c>
      <c r="G551" s="182">
        <v>7.1566000000000001</v>
      </c>
      <c r="H551" s="182">
        <v>12.3347</v>
      </c>
      <c r="I551" s="182">
        <v>11.0641</v>
      </c>
      <c r="J551" s="182">
        <v>10.585000000000001</v>
      </c>
      <c r="K551" s="182">
        <v>4.8639000000000001</v>
      </c>
      <c r="L551" s="182">
        <v>4.2083000000000004</v>
      </c>
      <c r="M551" s="182">
        <v>4.5448000000000004</v>
      </c>
      <c r="N551" s="182">
        <v>8.0510000000000002</v>
      </c>
      <c r="O551" s="182">
        <v>8.3652999999999995</v>
      </c>
      <c r="P551" s="182">
        <v>8.0005000000000006</v>
      </c>
      <c r="Q551" s="182">
        <v>9.2294</v>
      </c>
      <c r="R551" s="182">
        <v>8.5939999999999994</v>
      </c>
      <c r="S551" s="120" t="s">
        <v>2021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78" t="s">
        <v>358</v>
      </c>
      <c r="B552" s="178" t="s">
        <v>112</v>
      </c>
      <c r="C552" s="178">
        <v>101909</v>
      </c>
      <c r="D552" s="181">
        <v>44315</v>
      </c>
      <c r="E552" s="182">
        <v>32.323700000000002</v>
      </c>
      <c r="F552" s="182">
        <v>34.812600000000003</v>
      </c>
      <c r="G552" s="182">
        <v>6.7412999999999998</v>
      </c>
      <c r="H552" s="182">
        <v>11.9323</v>
      </c>
      <c r="I552" s="182">
        <v>10.6416</v>
      </c>
      <c r="J552" s="182">
        <v>9.9079999999999995</v>
      </c>
      <c r="K552" s="182">
        <v>4.2138999999999998</v>
      </c>
      <c r="L552" s="182">
        <v>3.2065999999999999</v>
      </c>
      <c r="M552" s="182">
        <v>3.4321999999999999</v>
      </c>
      <c r="N552" s="182">
        <v>6.8375000000000004</v>
      </c>
      <c r="O552" s="182">
        <v>7.2068000000000003</v>
      </c>
      <c r="P552" s="182">
        <v>6.8632999999999997</v>
      </c>
      <c r="Q552" s="182">
        <v>6.8666999999999998</v>
      </c>
      <c r="R552" s="182">
        <v>7.4234</v>
      </c>
      <c r="S552" s="120" t="s">
        <v>2021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78" t="s">
        <v>358</v>
      </c>
      <c r="B553" s="178" t="s">
        <v>113</v>
      </c>
      <c r="C553" s="178">
        <v>116555</v>
      </c>
      <c r="D553" s="181">
        <v>44315</v>
      </c>
      <c r="E553" s="182">
        <v>18.875</v>
      </c>
      <c r="F553" s="182">
        <v>1.9339</v>
      </c>
      <c r="G553" s="182">
        <v>2.5789</v>
      </c>
      <c r="H553" s="182">
        <v>15.544</v>
      </c>
      <c r="I553" s="182">
        <v>12.560700000000001</v>
      </c>
      <c r="J553" s="182">
        <v>7.9874999999999998</v>
      </c>
      <c r="K553" s="182">
        <v>-0.86409999999999998</v>
      </c>
      <c r="L553" s="182">
        <v>0.65769999999999995</v>
      </c>
      <c r="M553" s="182">
        <v>2.0640999999999998</v>
      </c>
      <c r="N553" s="182">
        <v>5.8182</v>
      </c>
      <c r="O553" s="182">
        <v>8.2941000000000003</v>
      </c>
      <c r="P553" s="182">
        <v>6.7651000000000003</v>
      </c>
      <c r="Q553" s="182">
        <v>7.1379000000000001</v>
      </c>
      <c r="R553" s="182">
        <v>9.2131000000000007</v>
      </c>
      <c r="S553" s="120" t="s">
        <v>2021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78" t="s">
        <v>358</v>
      </c>
      <c r="B554" s="178" t="s">
        <v>80</v>
      </c>
      <c r="C554" s="178">
        <v>119311</v>
      </c>
      <c r="D554" s="181">
        <v>44315</v>
      </c>
      <c r="E554" s="182">
        <v>19.726700000000001</v>
      </c>
      <c r="F554" s="182">
        <v>2.4055</v>
      </c>
      <c r="G554" s="182">
        <v>2.9611999999999998</v>
      </c>
      <c r="H554" s="182">
        <v>15.9346</v>
      </c>
      <c r="I554" s="182">
        <v>12.9366</v>
      </c>
      <c r="J554" s="182">
        <v>8.3194999999999997</v>
      </c>
      <c r="K554" s="182">
        <v>-0.70189999999999997</v>
      </c>
      <c r="L554" s="182">
        <v>0.81969999999999998</v>
      </c>
      <c r="M554" s="182">
        <v>2.2866</v>
      </c>
      <c r="N554" s="182">
        <v>6.0671999999999997</v>
      </c>
      <c r="O554" s="182">
        <v>8.5688999999999993</v>
      </c>
      <c r="P554" s="182">
        <v>7.2173999999999996</v>
      </c>
      <c r="Q554" s="182">
        <v>7.4665999999999997</v>
      </c>
      <c r="R554" s="182">
        <v>9.4961000000000002</v>
      </c>
      <c r="S554" s="120" t="s">
        <v>2021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78" t="s">
        <v>358</v>
      </c>
      <c r="B555" s="178" t="s">
        <v>363</v>
      </c>
      <c r="C555" s="178">
        <v>148118</v>
      </c>
      <c r="D555" s="181">
        <v>44315</v>
      </c>
      <c r="E555" s="182">
        <v>0.31590000000000001</v>
      </c>
      <c r="F555" s="182">
        <v>11.5579</v>
      </c>
      <c r="G555" s="182">
        <v>11.565300000000001</v>
      </c>
      <c r="H555" s="182">
        <v>11.5799</v>
      </c>
      <c r="I555" s="182">
        <v>11.605700000000001</v>
      </c>
      <c r="J555" s="182">
        <v>11.332800000000001</v>
      </c>
      <c r="K555" s="182">
        <v>11.4855</v>
      </c>
      <c r="L555" s="182">
        <v>-40.888199999999998</v>
      </c>
      <c r="M555" s="182">
        <v>-24.8657</v>
      </c>
      <c r="N555" s="182">
        <v>-16.8903</v>
      </c>
      <c r="O555" s="182"/>
      <c r="P555" s="182"/>
      <c r="Q555" s="182">
        <v>-13.0746</v>
      </c>
      <c r="R555" s="182"/>
      <c r="S555" s="120" t="s">
        <v>2024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78" t="s">
        <v>358</v>
      </c>
      <c r="B556" s="178" t="s">
        <v>367</v>
      </c>
      <c r="C556" s="178">
        <v>148117</v>
      </c>
      <c r="D556" s="181">
        <v>44315</v>
      </c>
      <c r="E556" s="182">
        <v>0.30120000000000002</v>
      </c>
      <c r="F556" s="182">
        <v>12.122199999999999</v>
      </c>
      <c r="G556" s="182">
        <v>12.1303</v>
      </c>
      <c r="H556" s="182">
        <v>12.1464</v>
      </c>
      <c r="I556" s="182">
        <v>11.301399999999999</v>
      </c>
      <c r="J556" s="182">
        <v>11.1638</v>
      </c>
      <c r="K556" s="182">
        <v>11.4924</v>
      </c>
      <c r="L556" s="182">
        <v>-41.2102</v>
      </c>
      <c r="M556" s="182">
        <v>-25.0916</v>
      </c>
      <c r="N556" s="182">
        <v>-17.070499999999999</v>
      </c>
      <c r="O556" s="182"/>
      <c r="P556" s="182"/>
      <c r="Q556" s="182">
        <v>-13.234299999999999</v>
      </c>
      <c r="R556" s="182"/>
      <c r="S556" s="120" t="s">
        <v>2024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78" t="s">
        <v>358</v>
      </c>
      <c r="B557" s="178" t="s">
        <v>81</v>
      </c>
      <c r="C557" s="178">
        <v>120762</v>
      </c>
      <c r="D557" s="181">
        <v>44315</v>
      </c>
      <c r="E557" s="182">
        <v>22.251799999999999</v>
      </c>
      <c r="F557" s="182">
        <v>8.8598999999999997</v>
      </c>
      <c r="G557" s="182">
        <v>-0.27339999999999998</v>
      </c>
      <c r="H557" s="182">
        <v>6.2172000000000001</v>
      </c>
      <c r="I557" s="182">
        <v>8.4633000000000003</v>
      </c>
      <c r="J557" s="182">
        <v>5.5427999999999997</v>
      </c>
      <c r="K557" s="182">
        <v>1.3</v>
      </c>
      <c r="L557" s="182">
        <v>1.7189000000000001</v>
      </c>
      <c r="M557" s="182">
        <v>1.9060999999999999</v>
      </c>
      <c r="N557" s="182">
        <v>6.0609999999999999</v>
      </c>
      <c r="O557" s="182">
        <v>2.5257999999999998</v>
      </c>
      <c r="P557" s="182">
        <v>5.1957000000000004</v>
      </c>
      <c r="Q557" s="182">
        <v>7.1402000000000001</v>
      </c>
      <c r="R557" s="182">
        <v>1.7850999999999999</v>
      </c>
      <c r="S557" s="120" t="s">
        <v>2024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78" t="s">
        <v>358</v>
      </c>
      <c r="B558" s="178" t="s">
        <v>114</v>
      </c>
      <c r="C558" s="178">
        <v>113077</v>
      </c>
      <c r="D558" s="181">
        <v>44315</v>
      </c>
      <c r="E558" s="182">
        <v>21.115300000000001</v>
      </c>
      <c r="F558" s="182">
        <v>8.4720999999999993</v>
      </c>
      <c r="G558" s="182">
        <v>-0.749</v>
      </c>
      <c r="H558" s="182">
        <v>5.6611000000000002</v>
      </c>
      <c r="I558" s="182">
        <v>7.9013999999999998</v>
      </c>
      <c r="J558" s="182">
        <v>4.9748999999999999</v>
      </c>
      <c r="K558" s="182">
        <v>0.73309999999999997</v>
      </c>
      <c r="L558" s="182">
        <v>1.1424000000000001</v>
      </c>
      <c r="M558" s="182">
        <v>1.3266</v>
      </c>
      <c r="N558" s="182">
        <v>5.4526000000000003</v>
      </c>
      <c r="O558" s="182">
        <v>1.8709</v>
      </c>
      <c r="P558" s="182">
        <v>4.4710999999999999</v>
      </c>
      <c r="Q558" s="182">
        <v>7.1262999999999996</v>
      </c>
      <c r="R558" s="182">
        <v>1.1780999999999999</v>
      </c>
      <c r="S558" s="120" t="s">
        <v>2024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3" t="s">
        <v>27</v>
      </c>
      <c r="B559" s="178"/>
      <c r="C559" s="178"/>
      <c r="D559" s="178"/>
      <c r="E559" s="178"/>
      <c r="F559" s="184">
        <v>3.9780225806451615</v>
      </c>
      <c r="G559" s="184">
        <v>4.3257629032258063</v>
      </c>
      <c r="H559" s="184">
        <v>12.708279032258066</v>
      </c>
      <c r="I559" s="184">
        <v>10.390622580645159</v>
      </c>
      <c r="J559" s="184">
        <v>8.1249903225806452</v>
      </c>
      <c r="K559" s="184">
        <v>2.1362403225806461</v>
      </c>
      <c r="L559" s="184">
        <v>1.7611854838709693</v>
      </c>
      <c r="M559" s="184">
        <v>2.835717741935484</v>
      </c>
      <c r="N559" s="184">
        <v>5.8055338709677393</v>
      </c>
      <c r="O559" s="184">
        <v>7.7095584905660379</v>
      </c>
      <c r="P559" s="184">
        <v>7.4219941176470554</v>
      </c>
      <c r="Q559" s="184">
        <v>6.0614193548387121</v>
      </c>
      <c r="R559" s="184">
        <v>7.9290684210526301</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3" t="s">
        <v>408</v>
      </c>
      <c r="B560" s="178"/>
      <c r="C560" s="178"/>
      <c r="D560" s="178"/>
      <c r="E560" s="178"/>
      <c r="F560" s="184">
        <v>4.5362</v>
      </c>
      <c r="G560" s="184">
        <v>5.5325000000000006</v>
      </c>
      <c r="H560" s="184">
        <v>14.1226</v>
      </c>
      <c r="I560" s="184">
        <v>10.72315</v>
      </c>
      <c r="J560" s="184">
        <v>8.4506999999999994</v>
      </c>
      <c r="K560" s="184">
        <v>1.1165500000000002</v>
      </c>
      <c r="L560" s="184">
        <v>2.2169499999999998</v>
      </c>
      <c r="M560" s="184">
        <v>3.4326499999999998</v>
      </c>
      <c r="N560" s="184">
        <v>6.0640999999999998</v>
      </c>
      <c r="O560" s="184">
        <v>8.1252999999999993</v>
      </c>
      <c r="P560" s="184">
        <v>7.5167000000000002</v>
      </c>
      <c r="Q560" s="184">
        <v>7.8520500000000002</v>
      </c>
      <c r="R560" s="184">
        <v>8.1062999999999992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6"/>
      <c r="B561" s="126"/>
      <c r="C561" s="126"/>
      <c r="D561" s="128"/>
      <c r="E561" s="129"/>
      <c r="F561" s="129"/>
      <c r="G561" s="129"/>
      <c r="H561" s="129"/>
      <c r="I561" s="129"/>
      <c r="J561" s="129"/>
      <c r="K561" s="129"/>
      <c r="L561" s="129"/>
      <c r="M561" s="129"/>
      <c r="N561" s="129"/>
      <c r="O561" s="129"/>
      <c r="P561" s="129"/>
      <c r="Q561" s="129"/>
      <c r="R561" s="129"/>
      <c r="S561" s="119"/>
      <c r="T561" s="119"/>
      <c r="U561" s="119"/>
      <c r="V561" s="119"/>
      <c r="W561" s="119"/>
      <c r="X561" s="119"/>
      <c r="Y561" s="119"/>
      <c r="Z561" s="119"/>
      <c r="AA561" s="119"/>
      <c r="AB561" s="119"/>
      <c r="AC561" s="119"/>
      <c r="AD561" s="119"/>
      <c r="AE561" s="119"/>
      <c r="AF561" s="119"/>
      <c r="AG561" s="119"/>
      <c r="AH561" s="119"/>
    </row>
    <row r="562" spans="1:34" x14ac:dyDescent="0.3">
      <c r="A562" s="180" t="s">
        <v>384</v>
      </c>
      <c r="B562" s="180"/>
      <c r="C562" s="180"/>
      <c r="D562" s="180"/>
      <c r="E562" s="180"/>
      <c r="F562" s="180"/>
      <c r="G562" s="180"/>
      <c r="H562" s="180"/>
      <c r="I562" s="180"/>
      <c r="J562" s="180"/>
      <c r="K562" s="180"/>
      <c r="L562" s="180"/>
      <c r="M562" s="180"/>
      <c r="N562" s="180"/>
      <c r="O562" s="180"/>
      <c r="P562" s="180"/>
      <c r="Q562" s="180"/>
      <c r="R562" s="180"/>
      <c r="S562" s="122"/>
      <c r="T562" s="122"/>
      <c r="U562" s="122"/>
      <c r="V562" s="122"/>
      <c r="W562" s="122"/>
      <c r="X562" s="122"/>
      <c r="Y562" s="122"/>
      <c r="Z562" s="122"/>
      <c r="AA562" s="122"/>
      <c r="AB562" s="122"/>
      <c r="AC562" s="122"/>
      <c r="AD562" s="122"/>
      <c r="AE562" s="122"/>
      <c r="AF562" s="122"/>
      <c r="AG562" s="122"/>
      <c r="AH562" s="122"/>
    </row>
    <row r="563" spans="1:34" x14ac:dyDescent="0.3">
      <c r="A563" s="178" t="s">
        <v>368</v>
      </c>
      <c r="B563" s="178" t="s">
        <v>266</v>
      </c>
      <c r="C563" s="178">
        <v>104331</v>
      </c>
      <c r="D563" s="181">
        <v>44315</v>
      </c>
      <c r="E563" s="182">
        <v>46.93</v>
      </c>
      <c r="F563" s="182">
        <v>-0.23380000000000001</v>
      </c>
      <c r="G563" s="182">
        <v>1.9996</v>
      </c>
      <c r="H563" s="182">
        <v>2.8490000000000002</v>
      </c>
      <c r="I563" s="182">
        <v>1.2513000000000001</v>
      </c>
      <c r="J563" s="182">
        <v>0.79469999999999996</v>
      </c>
      <c r="K563" s="182">
        <v>6.7804000000000002</v>
      </c>
      <c r="L563" s="182">
        <v>21.203499999999998</v>
      </c>
      <c r="M563" s="182">
        <v>25.885200000000001</v>
      </c>
      <c r="N563" s="182">
        <v>38.477400000000003</v>
      </c>
      <c r="O563" s="182">
        <v>5.0204000000000004</v>
      </c>
      <c r="P563" s="182">
        <v>11.593299999999999</v>
      </c>
      <c r="Q563" s="182">
        <v>11.186</v>
      </c>
      <c r="R563" s="182">
        <v>8.8666999999999998</v>
      </c>
      <c r="S563" s="120"/>
      <c r="T563" s="123"/>
      <c r="U563" s="124"/>
      <c r="V563" s="124"/>
      <c r="W563" s="124"/>
      <c r="X563" s="124"/>
      <c r="Y563" s="124"/>
      <c r="Z563" s="124"/>
      <c r="AA563" s="124"/>
      <c r="AB563" s="124"/>
      <c r="AC563" s="124"/>
      <c r="AD563" s="124"/>
      <c r="AE563" s="124"/>
      <c r="AF563" s="124"/>
      <c r="AG563" s="124"/>
      <c r="AH563" s="124"/>
    </row>
    <row r="564" spans="1:34" x14ac:dyDescent="0.3">
      <c r="A564" s="178" t="s">
        <v>368</v>
      </c>
      <c r="B564" s="178" t="s">
        <v>163</v>
      </c>
      <c r="C564" s="178">
        <v>119661</v>
      </c>
      <c r="D564" s="181">
        <v>44315</v>
      </c>
      <c r="E564" s="182">
        <v>50.65</v>
      </c>
      <c r="F564" s="182">
        <v>-0.2364</v>
      </c>
      <c r="G564" s="182">
        <v>2.0141</v>
      </c>
      <c r="H564" s="182">
        <v>2.8635000000000002</v>
      </c>
      <c r="I564" s="182">
        <v>1.2797000000000001</v>
      </c>
      <c r="J564" s="182">
        <v>0.85619999999999996</v>
      </c>
      <c r="K564" s="182">
        <v>6.9467999999999996</v>
      </c>
      <c r="L564" s="182">
        <v>21.608599999999999</v>
      </c>
      <c r="M564" s="182">
        <v>26.4985</v>
      </c>
      <c r="N564" s="182">
        <v>39.378100000000003</v>
      </c>
      <c r="O564" s="182">
        <v>5.8152999999999997</v>
      </c>
      <c r="P564" s="182">
        <v>12.6189</v>
      </c>
      <c r="Q564" s="182">
        <v>15.2951</v>
      </c>
      <c r="R564" s="182">
        <v>9.6172000000000004</v>
      </c>
      <c r="S564" s="120"/>
      <c r="T564" s="123"/>
      <c r="U564" s="124"/>
      <c r="V564" s="124"/>
      <c r="W564" s="124"/>
      <c r="X564" s="124"/>
      <c r="Y564" s="124"/>
      <c r="Z564" s="124"/>
      <c r="AA564" s="124"/>
      <c r="AB564" s="124"/>
      <c r="AC564" s="124"/>
      <c r="AD564" s="124"/>
      <c r="AE564" s="124"/>
      <c r="AF564" s="124"/>
      <c r="AG564" s="124"/>
      <c r="AH564" s="124"/>
    </row>
    <row r="565" spans="1:34" x14ac:dyDescent="0.3">
      <c r="A565" s="178" t="s">
        <v>368</v>
      </c>
      <c r="B565" s="178" t="s">
        <v>403</v>
      </c>
      <c r="C565" s="178"/>
      <c r="D565" s="181">
        <v>44315</v>
      </c>
      <c r="E565" s="182">
        <v>38.380000000000003</v>
      </c>
      <c r="F565" s="182">
        <v>-0.2339</v>
      </c>
      <c r="G565" s="182">
        <v>1.966</v>
      </c>
      <c r="H565" s="182">
        <v>2.8128000000000002</v>
      </c>
      <c r="I565" s="182">
        <v>1.32</v>
      </c>
      <c r="J565" s="182">
        <v>1</v>
      </c>
      <c r="K565" s="182">
        <v>6.9081000000000001</v>
      </c>
      <c r="L565" s="182">
        <v>21.2638</v>
      </c>
      <c r="M565" s="182">
        <v>26.25</v>
      </c>
      <c r="N565" s="182">
        <v>38.8065</v>
      </c>
      <c r="O565" s="182">
        <v>5.8571999999999997</v>
      </c>
      <c r="P565" s="182">
        <v>12.312200000000001</v>
      </c>
      <c r="Q565" s="182">
        <v>10.875</v>
      </c>
      <c r="R565" s="182">
        <v>9.8378999999999994</v>
      </c>
      <c r="S565" s="120"/>
      <c r="T565" s="123"/>
      <c r="U565" s="124"/>
      <c r="V565" s="124"/>
      <c r="W565" s="124"/>
      <c r="X565" s="124"/>
      <c r="Y565" s="124"/>
      <c r="Z565" s="124"/>
      <c r="AA565" s="124"/>
      <c r="AB565" s="124"/>
      <c r="AC565" s="124"/>
      <c r="AD565" s="124"/>
      <c r="AE565" s="124"/>
      <c r="AF565" s="124"/>
      <c r="AG565" s="124"/>
      <c r="AH565" s="124"/>
    </row>
    <row r="566" spans="1:34" x14ac:dyDescent="0.3">
      <c r="A566" s="178" t="s">
        <v>368</v>
      </c>
      <c r="B566" s="178" t="s">
        <v>267</v>
      </c>
      <c r="C566" s="178">
        <v>107745</v>
      </c>
      <c r="D566" s="181">
        <v>44315</v>
      </c>
      <c r="E566" s="182">
        <v>38.380000000000003</v>
      </c>
      <c r="F566" s="182">
        <v>-0.2339</v>
      </c>
      <c r="G566" s="182">
        <v>1.966</v>
      </c>
      <c r="H566" s="182">
        <v>2.8128000000000002</v>
      </c>
      <c r="I566" s="182">
        <v>1.32</v>
      </c>
      <c r="J566" s="182">
        <v>1</v>
      </c>
      <c r="K566" s="182">
        <v>6.9081000000000001</v>
      </c>
      <c r="L566" s="182">
        <v>21.2638</v>
      </c>
      <c r="M566" s="182">
        <v>26.25</v>
      </c>
      <c r="N566" s="182">
        <v>38.8065</v>
      </c>
      <c r="O566" s="182">
        <v>5.8571999999999997</v>
      </c>
      <c r="P566" s="182">
        <v>12.312200000000001</v>
      </c>
      <c r="Q566" s="182">
        <v>10.875</v>
      </c>
      <c r="R566" s="182">
        <v>9.8378999999999994</v>
      </c>
      <c r="S566" s="120"/>
      <c r="T566" s="123"/>
      <c r="U566" s="124"/>
      <c r="V566" s="124"/>
      <c r="W566" s="124"/>
      <c r="X566" s="124"/>
      <c r="Y566" s="124"/>
      <c r="Z566" s="124"/>
      <c r="AA566" s="124"/>
      <c r="AB566" s="124"/>
      <c r="AC566" s="124"/>
      <c r="AD566" s="124"/>
      <c r="AE566" s="124"/>
      <c r="AF566" s="124"/>
      <c r="AG566" s="124"/>
      <c r="AH566" s="124"/>
    </row>
    <row r="567" spans="1:34" x14ac:dyDescent="0.3">
      <c r="A567" s="178" t="s">
        <v>368</v>
      </c>
      <c r="B567" s="178" t="s">
        <v>164</v>
      </c>
      <c r="C567" s="178">
        <v>119544</v>
      </c>
      <c r="D567" s="181">
        <v>44315</v>
      </c>
      <c r="E567" s="182">
        <v>41.44</v>
      </c>
      <c r="F567" s="182">
        <v>-0.2407</v>
      </c>
      <c r="G567" s="182">
        <v>1.9684999999999999</v>
      </c>
      <c r="H567" s="182">
        <v>2.8288000000000002</v>
      </c>
      <c r="I567" s="182">
        <v>1.3451</v>
      </c>
      <c r="J567" s="182">
        <v>1.0978000000000001</v>
      </c>
      <c r="K567" s="182">
        <v>7.1355000000000004</v>
      </c>
      <c r="L567" s="182">
        <v>21.774899999999999</v>
      </c>
      <c r="M567" s="182">
        <v>27.116599999999998</v>
      </c>
      <c r="N567" s="182">
        <v>40.094700000000003</v>
      </c>
      <c r="O567" s="182">
        <v>6.9249999999999998</v>
      </c>
      <c r="P567" s="182">
        <v>13.4519</v>
      </c>
      <c r="Q567" s="182">
        <v>16.0792</v>
      </c>
      <c r="R567" s="182">
        <v>10.893700000000001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78" t="s">
        <v>368</v>
      </c>
      <c r="B568" s="178" t="s">
        <v>165</v>
      </c>
      <c r="C568" s="178">
        <v>120503</v>
      </c>
      <c r="D568" s="181">
        <v>44315</v>
      </c>
      <c r="E568" s="182">
        <v>68.029200000000003</v>
      </c>
      <c r="F568" s="182">
        <v>0.13750000000000001</v>
      </c>
      <c r="G568" s="182">
        <v>3.2995999999999999</v>
      </c>
      <c r="H568" s="182">
        <v>4.0140000000000002</v>
      </c>
      <c r="I568" s="182">
        <v>3.4234</v>
      </c>
      <c r="J568" s="182">
        <v>3.4028999999999998</v>
      </c>
      <c r="K568" s="182">
        <v>11.4999</v>
      </c>
      <c r="L568" s="182">
        <v>28.792400000000001</v>
      </c>
      <c r="M568" s="182">
        <v>39.923900000000003</v>
      </c>
      <c r="N568" s="182">
        <v>50.575000000000003</v>
      </c>
      <c r="O568" s="182">
        <v>13.9604</v>
      </c>
      <c r="P568" s="182">
        <v>17.047599999999999</v>
      </c>
      <c r="Q568" s="182">
        <v>19.986499999999999</v>
      </c>
      <c r="R568" s="182">
        <v>19.448499999999999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78" t="s">
        <v>368</v>
      </c>
      <c r="B569" s="178" t="s">
        <v>268</v>
      </c>
      <c r="C569" s="178">
        <v>112323</v>
      </c>
      <c r="D569" s="181">
        <v>44315</v>
      </c>
      <c r="E569" s="182">
        <v>62.258400000000002</v>
      </c>
      <c r="F569" s="182">
        <v>0.1353</v>
      </c>
      <c r="G569" s="182">
        <v>3.2921</v>
      </c>
      <c r="H569" s="182">
        <v>3.9967999999999999</v>
      </c>
      <c r="I569" s="182">
        <v>3.3892000000000002</v>
      </c>
      <c r="J569" s="182">
        <v>3.3163</v>
      </c>
      <c r="K569" s="182">
        <v>11.2532</v>
      </c>
      <c r="L569" s="182">
        <v>28.224299999999999</v>
      </c>
      <c r="M569" s="182">
        <v>39.015599999999999</v>
      </c>
      <c r="N569" s="182">
        <v>49.296100000000003</v>
      </c>
      <c r="O569" s="182">
        <v>12.942600000000001</v>
      </c>
      <c r="P569" s="182">
        <v>15.91</v>
      </c>
      <c r="Q569" s="182">
        <v>17.499700000000001</v>
      </c>
      <c r="R569" s="182">
        <v>18.453800000000001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78" t="s">
        <v>368</v>
      </c>
      <c r="B570" s="178" t="s">
        <v>269</v>
      </c>
      <c r="C570" s="178">
        <v>134044</v>
      </c>
      <c r="D570" s="181">
        <v>44315</v>
      </c>
      <c r="E570" s="182">
        <v>57.81</v>
      </c>
      <c r="F570" s="182">
        <v>0.22539999999999999</v>
      </c>
      <c r="G570" s="182">
        <v>2.9563999999999999</v>
      </c>
      <c r="H570" s="182">
        <v>3.6579000000000002</v>
      </c>
      <c r="I570" s="182">
        <v>2.8831000000000002</v>
      </c>
      <c r="J570" s="182">
        <v>3.3429000000000002</v>
      </c>
      <c r="K570" s="182">
        <v>11.5162</v>
      </c>
      <c r="L570" s="182">
        <v>29.939299999999999</v>
      </c>
      <c r="M570" s="182">
        <v>37.642899999999997</v>
      </c>
      <c r="N570" s="182">
        <v>59.696100000000001</v>
      </c>
      <c r="O570" s="182">
        <v>6.6433999999999997</v>
      </c>
      <c r="P570" s="182">
        <v>11.1153</v>
      </c>
      <c r="Q570" s="182">
        <v>6.6466000000000003</v>
      </c>
      <c r="R570" s="182">
        <v>14.4352</v>
      </c>
      <c r="S570" s="120"/>
      <c r="T570" s="123"/>
      <c r="U570" s="124"/>
      <c r="V570" s="124"/>
      <c r="W570" s="124"/>
      <c r="X570" s="124"/>
      <c r="Y570" s="124"/>
      <c r="Z570" s="124"/>
      <c r="AA570" s="124"/>
      <c r="AB570" s="124"/>
      <c r="AC570" s="124"/>
      <c r="AD570" s="124"/>
      <c r="AE570" s="124"/>
      <c r="AF570" s="124"/>
      <c r="AG570" s="124"/>
      <c r="AH570" s="124"/>
    </row>
    <row r="571" spans="1:34" x14ac:dyDescent="0.3">
      <c r="A571" s="178" t="s">
        <v>368</v>
      </c>
      <c r="B571" s="178" t="s">
        <v>166</v>
      </c>
      <c r="C571" s="178">
        <v>134045</v>
      </c>
      <c r="D571" s="181">
        <v>44315</v>
      </c>
      <c r="E571" s="182">
        <v>62.98</v>
      </c>
      <c r="F571" s="182">
        <v>0.2387</v>
      </c>
      <c r="G571" s="182">
        <v>2.9758</v>
      </c>
      <c r="H571" s="182">
        <v>3.6878000000000002</v>
      </c>
      <c r="I571" s="182">
        <v>2.9253</v>
      </c>
      <c r="J571" s="182">
        <v>3.4323999999999999</v>
      </c>
      <c r="K571" s="182">
        <v>11.726100000000001</v>
      </c>
      <c r="L571" s="182">
        <v>30.420400000000001</v>
      </c>
      <c r="M571" s="182">
        <v>38.3872</v>
      </c>
      <c r="N571" s="182">
        <v>60.827399999999997</v>
      </c>
      <c r="O571" s="182">
        <v>7.4550999999999998</v>
      </c>
      <c r="P571" s="182">
        <v>12.028499999999999</v>
      </c>
      <c r="Q571" s="182">
        <v>7.5877999999999997</v>
      </c>
      <c r="R571" s="182">
        <v>15.2401</v>
      </c>
      <c r="S571" s="120"/>
      <c r="T571" s="123"/>
      <c r="U571" s="124"/>
      <c r="V571" s="124"/>
      <c r="W571" s="124"/>
      <c r="X571" s="124"/>
      <c r="Y571" s="124"/>
      <c r="Z571" s="124"/>
      <c r="AA571" s="124"/>
      <c r="AB571" s="124"/>
      <c r="AC571" s="124"/>
      <c r="AD571" s="124"/>
      <c r="AE571" s="124"/>
      <c r="AF571" s="124"/>
      <c r="AG571" s="124"/>
      <c r="AH571" s="124"/>
    </row>
    <row r="572" spans="1:34" x14ac:dyDescent="0.3">
      <c r="A572" s="178" t="s">
        <v>368</v>
      </c>
      <c r="B572" s="178" t="s">
        <v>270</v>
      </c>
      <c r="C572" s="178">
        <v>113463</v>
      </c>
      <c r="D572" s="181">
        <v>44315</v>
      </c>
      <c r="E572" s="182">
        <v>51.575000000000003</v>
      </c>
      <c r="F572" s="182">
        <v>0.28000000000000003</v>
      </c>
      <c r="G572" s="182">
        <v>2.5531000000000001</v>
      </c>
      <c r="H572" s="182">
        <v>3.7538</v>
      </c>
      <c r="I572" s="182">
        <v>2.8414999999999999</v>
      </c>
      <c r="J572" s="182">
        <v>2.0680999999999998</v>
      </c>
      <c r="K572" s="182">
        <v>7.5891000000000002</v>
      </c>
      <c r="L572" s="182">
        <v>23.090699999999998</v>
      </c>
      <c r="M572" s="182">
        <v>30.4177</v>
      </c>
      <c r="N572" s="182">
        <v>48.025399999999998</v>
      </c>
      <c r="O572" s="182">
        <v>10.818300000000001</v>
      </c>
      <c r="P572" s="182">
        <v>12.1074</v>
      </c>
      <c r="Q572" s="182">
        <v>11.2997</v>
      </c>
      <c r="R572" s="182">
        <v>16.490500000000001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78" t="s">
        <v>368</v>
      </c>
      <c r="B573" s="178" t="s">
        <v>167</v>
      </c>
      <c r="C573" s="178">
        <v>120147</v>
      </c>
      <c r="D573" s="181">
        <v>44315</v>
      </c>
      <c r="E573" s="182">
        <v>55.201000000000001</v>
      </c>
      <c r="F573" s="182">
        <v>0.28339999999999999</v>
      </c>
      <c r="G573" s="182">
        <v>2.5640999999999998</v>
      </c>
      <c r="H573" s="182">
        <v>3.7827000000000002</v>
      </c>
      <c r="I573" s="182">
        <v>2.8948</v>
      </c>
      <c r="J573" s="182">
        <v>2.1976</v>
      </c>
      <c r="K573" s="182">
        <v>7.9473000000000003</v>
      </c>
      <c r="L573" s="182">
        <v>23.9024</v>
      </c>
      <c r="M573" s="182">
        <v>31.700600000000001</v>
      </c>
      <c r="N573" s="182">
        <v>49.905000000000001</v>
      </c>
      <c r="O573" s="182">
        <v>12.1478</v>
      </c>
      <c r="P573" s="182">
        <v>13.357699999999999</v>
      </c>
      <c r="Q573" s="182">
        <v>15.169</v>
      </c>
      <c r="R573" s="182">
        <v>17.919499999999999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78" t="s">
        <v>368</v>
      </c>
      <c r="B574" s="178" t="s">
        <v>168</v>
      </c>
      <c r="C574" s="178">
        <v>141950</v>
      </c>
      <c r="D574" s="181">
        <v>44315</v>
      </c>
      <c r="E574" s="182">
        <v>14.16</v>
      </c>
      <c r="F574" s="182">
        <v>-7.0599999999999996E-2</v>
      </c>
      <c r="G574" s="182">
        <v>2.4601999999999999</v>
      </c>
      <c r="H574" s="182">
        <v>3.1318000000000001</v>
      </c>
      <c r="I574" s="182">
        <v>4.9665999999999997</v>
      </c>
      <c r="J574" s="182">
        <v>7.0294999999999996</v>
      </c>
      <c r="K574" s="182">
        <v>16.735399999999998</v>
      </c>
      <c r="L574" s="182">
        <v>33.584899999999998</v>
      </c>
      <c r="M574" s="182">
        <v>50.478200000000001</v>
      </c>
      <c r="N574" s="182">
        <v>66.588200000000001</v>
      </c>
      <c r="O574" s="182">
        <v>9.3887</v>
      </c>
      <c r="P574" s="182"/>
      <c r="Q574" s="182">
        <v>11.5139</v>
      </c>
      <c r="R574" s="182">
        <v>27.480599999999999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78" t="s">
        <v>368</v>
      </c>
      <c r="B575" s="178" t="s">
        <v>271</v>
      </c>
      <c r="C575" s="178">
        <v>141952</v>
      </c>
      <c r="D575" s="181">
        <v>44315</v>
      </c>
      <c r="E575" s="182">
        <v>13.81</v>
      </c>
      <c r="F575" s="182">
        <v>0</v>
      </c>
      <c r="G575" s="182">
        <v>2.4481000000000002</v>
      </c>
      <c r="H575" s="182">
        <v>3.1366999999999998</v>
      </c>
      <c r="I575" s="182">
        <v>4.9391999999999996</v>
      </c>
      <c r="J575" s="182">
        <v>6.9713000000000003</v>
      </c>
      <c r="K575" s="182">
        <v>16.540099999999999</v>
      </c>
      <c r="L575" s="182">
        <v>33.0443</v>
      </c>
      <c r="M575" s="182">
        <v>49.783099999999997</v>
      </c>
      <c r="N575" s="182">
        <v>65.389200000000002</v>
      </c>
      <c r="O575" s="182">
        <v>8.5492000000000008</v>
      </c>
      <c r="P575" s="182"/>
      <c r="Q575" s="182">
        <v>10.642799999999999</v>
      </c>
      <c r="R575" s="182">
        <v>26.557300000000001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78" t="s">
        <v>368</v>
      </c>
      <c r="B576" s="178" t="s">
        <v>169</v>
      </c>
      <c r="C576" s="178">
        <v>144315</v>
      </c>
      <c r="D576" s="181">
        <v>44315</v>
      </c>
      <c r="E576" s="182">
        <v>17.190000000000001</v>
      </c>
      <c r="F576" s="182">
        <v>0</v>
      </c>
      <c r="G576" s="182">
        <v>2.6269</v>
      </c>
      <c r="H576" s="182">
        <v>3.3673999999999999</v>
      </c>
      <c r="I576" s="182">
        <v>4.9451000000000001</v>
      </c>
      <c r="J576" s="182">
        <v>6.7702</v>
      </c>
      <c r="K576" s="182">
        <v>16.305800000000001</v>
      </c>
      <c r="L576" s="182">
        <v>33.774299999999997</v>
      </c>
      <c r="M576" s="182">
        <v>52.528799999999997</v>
      </c>
      <c r="N576" s="182">
        <v>67.543899999999994</v>
      </c>
      <c r="O576" s="182"/>
      <c r="P576" s="182"/>
      <c r="Q576" s="182">
        <v>23.890999999999998</v>
      </c>
      <c r="R576" s="182">
        <v>25.770199999999999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78" t="s">
        <v>368</v>
      </c>
      <c r="B577" s="178" t="s">
        <v>272</v>
      </c>
      <c r="C577" s="178">
        <v>144314</v>
      </c>
      <c r="D577" s="181">
        <v>44315</v>
      </c>
      <c r="E577" s="182">
        <v>16.72</v>
      </c>
      <c r="F577" s="182">
        <v>5.9799999999999999E-2</v>
      </c>
      <c r="G577" s="182">
        <v>2.6396999999999999</v>
      </c>
      <c r="H577" s="182">
        <v>3.3374999999999999</v>
      </c>
      <c r="I577" s="182">
        <v>4.9592000000000001</v>
      </c>
      <c r="J577" s="182">
        <v>6.7007000000000003</v>
      </c>
      <c r="K577" s="182">
        <v>16.0305</v>
      </c>
      <c r="L577" s="182">
        <v>33.121000000000002</v>
      </c>
      <c r="M577" s="182">
        <v>51.312199999999997</v>
      </c>
      <c r="N577" s="182">
        <v>65.873000000000005</v>
      </c>
      <c r="O577" s="182"/>
      <c r="P577" s="182"/>
      <c r="Q577" s="182">
        <v>22.540199999999999</v>
      </c>
      <c r="R577" s="182">
        <v>24.448499999999999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78" t="s">
        <v>368</v>
      </c>
      <c r="B578" s="178" t="s">
        <v>170</v>
      </c>
      <c r="C578" s="178">
        <v>119351</v>
      </c>
      <c r="D578" s="181">
        <v>44315</v>
      </c>
      <c r="E578" s="182">
        <v>91.93</v>
      </c>
      <c r="F578" s="182">
        <v>0.3165</v>
      </c>
      <c r="G578" s="182">
        <v>3.5948000000000002</v>
      </c>
      <c r="H578" s="182">
        <v>4.5491000000000001</v>
      </c>
      <c r="I578" s="182">
        <v>5.5331999999999999</v>
      </c>
      <c r="J578" s="182">
        <v>7.3822999999999999</v>
      </c>
      <c r="K578" s="182">
        <v>17.0337</v>
      </c>
      <c r="L578" s="182">
        <v>33.774700000000003</v>
      </c>
      <c r="M578" s="182">
        <v>49.65</v>
      </c>
      <c r="N578" s="182">
        <v>66.118499999999997</v>
      </c>
      <c r="O578" s="182">
        <v>13.499000000000001</v>
      </c>
      <c r="P578" s="182">
        <v>19.700900000000001</v>
      </c>
      <c r="Q578" s="182">
        <v>17.867100000000001</v>
      </c>
      <c r="R578" s="182">
        <v>29.632400000000001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78" t="s">
        <v>368</v>
      </c>
      <c r="B579" s="178" t="s">
        <v>273</v>
      </c>
      <c r="C579" s="178">
        <v>111710</v>
      </c>
      <c r="D579" s="181">
        <v>44315</v>
      </c>
      <c r="E579" s="182">
        <v>82.66</v>
      </c>
      <c r="F579" s="182">
        <v>0.3155</v>
      </c>
      <c r="G579" s="182">
        <v>3.5969000000000002</v>
      </c>
      <c r="H579" s="182">
        <v>4.5403000000000002</v>
      </c>
      <c r="I579" s="182">
        <v>5.4874999999999998</v>
      </c>
      <c r="J579" s="182">
        <v>7.2392000000000003</v>
      </c>
      <c r="K579" s="182">
        <v>16.685500000000001</v>
      </c>
      <c r="L579" s="182">
        <v>33.000799999999998</v>
      </c>
      <c r="M579" s="182">
        <v>48.402200000000001</v>
      </c>
      <c r="N579" s="182">
        <v>64.301299999999998</v>
      </c>
      <c r="O579" s="182">
        <v>12.2104</v>
      </c>
      <c r="P579" s="182">
        <v>18.2135</v>
      </c>
      <c r="Q579" s="182">
        <v>18.934100000000001</v>
      </c>
      <c r="R579" s="182">
        <v>28.196999999999999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78" t="s">
        <v>368</v>
      </c>
      <c r="B580" s="178" t="s">
        <v>409</v>
      </c>
      <c r="C580" s="178">
        <v>111709</v>
      </c>
      <c r="D580" s="181">
        <v>44315</v>
      </c>
      <c r="E580" s="182">
        <v>88.43</v>
      </c>
      <c r="F580" s="182">
        <v>0.31759999999999999</v>
      </c>
      <c r="G580" s="182">
        <v>3.5964999999999998</v>
      </c>
      <c r="H580" s="182">
        <v>4.5395000000000003</v>
      </c>
      <c r="I580" s="182">
        <v>5.5125000000000002</v>
      </c>
      <c r="J580" s="182">
        <v>7.2919</v>
      </c>
      <c r="K580" s="182">
        <v>16.847300000000001</v>
      </c>
      <c r="L580" s="182">
        <v>33.398699999999998</v>
      </c>
      <c r="M580" s="182">
        <v>49.072800000000001</v>
      </c>
      <c r="N580" s="182">
        <v>65.289699999999996</v>
      </c>
      <c r="O580" s="182">
        <v>12.9907</v>
      </c>
      <c r="P580" s="182">
        <v>19.076499999999999</v>
      </c>
      <c r="Q580" s="182">
        <v>19.594799999999999</v>
      </c>
      <c r="R580" s="182">
        <v>29.014199999999999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78" t="s">
        <v>368</v>
      </c>
      <c r="B581" s="178" t="s">
        <v>171</v>
      </c>
      <c r="C581" s="178">
        <v>118285</v>
      </c>
      <c r="D581" s="181">
        <v>44315</v>
      </c>
      <c r="E581" s="182">
        <v>101.87</v>
      </c>
      <c r="F581" s="182">
        <v>0.31509999999999999</v>
      </c>
      <c r="G581" s="182">
        <v>3.2012999999999998</v>
      </c>
      <c r="H581" s="182">
        <v>3.7267000000000001</v>
      </c>
      <c r="I581" s="182">
        <v>3.5264000000000002</v>
      </c>
      <c r="J581" s="182">
        <v>3.4632999999999998</v>
      </c>
      <c r="K581" s="182">
        <v>11.138999999999999</v>
      </c>
      <c r="L581" s="182">
        <v>30.585799999999999</v>
      </c>
      <c r="M581" s="182">
        <v>41.860500000000002</v>
      </c>
      <c r="N581" s="182">
        <v>61.467700000000001</v>
      </c>
      <c r="O581" s="182">
        <v>17.389900000000001</v>
      </c>
      <c r="P581" s="182">
        <v>17.919699999999999</v>
      </c>
      <c r="Q581" s="182">
        <v>15.8704</v>
      </c>
      <c r="R581" s="182">
        <v>22.1724</v>
      </c>
      <c r="S581" s="120"/>
      <c r="T581" s="123"/>
      <c r="U581" s="124"/>
      <c r="V581" s="124"/>
      <c r="W581" s="124"/>
      <c r="X581" s="124"/>
      <c r="Y581" s="124"/>
      <c r="Z581" s="124"/>
      <c r="AA581" s="124"/>
      <c r="AB581" s="124"/>
      <c r="AC581" s="124"/>
      <c r="AD581" s="124"/>
      <c r="AE581" s="124"/>
      <c r="AF581" s="124"/>
      <c r="AG581" s="124"/>
      <c r="AH581" s="124"/>
    </row>
    <row r="582" spans="1:34" x14ac:dyDescent="0.3">
      <c r="A582" s="178" t="s">
        <v>368</v>
      </c>
      <c r="B582" s="178" t="s">
        <v>274</v>
      </c>
      <c r="C582" s="178">
        <v>111722</v>
      </c>
      <c r="D582" s="181">
        <v>44315</v>
      </c>
      <c r="E582" s="182">
        <v>96.04</v>
      </c>
      <c r="F582" s="182">
        <v>0.31330000000000002</v>
      </c>
      <c r="G582" s="182">
        <v>3.1911</v>
      </c>
      <c r="H582" s="182">
        <v>3.6924999999999999</v>
      </c>
      <c r="I582" s="182">
        <v>3.4691000000000001</v>
      </c>
      <c r="J582" s="182">
        <v>3.3355000000000001</v>
      </c>
      <c r="K582" s="182">
        <v>10.8111</v>
      </c>
      <c r="L582" s="182">
        <v>29.818899999999999</v>
      </c>
      <c r="M582" s="182">
        <v>40.676699999999997</v>
      </c>
      <c r="N582" s="182">
        <v>59.694000000000003</v>
      </c>
      <c r="O582" s="182">
        <v>16.273499999999999</v>
      </c>
      <c r="P582" s="182">
        <v>16.886099999999999</v>
      </c>
      <c r="Q582" s="182">
        <v>19.889500000000002</v>
      </c>
      <c r="R582" s="182">
        <v>20.907900000000001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78" t="s">
        <v>368</v>
      </c>
      <c r="B583" s="178" t="s">
        <v>172</v>
      </c>
      <c r="C583" s="178">
        <v>119242</v>
      </c>
      <c r="D583" s="181">
        <v>44315</v>
      </c>
      <c r="E583" s="182">
        <v>71.546999999999997</v>
      </c>
      <c r="F583" s="182">
        <v>0.35630000000000001</v>
      </c>
      <c r="G583" s="182">
        <v>2.6587999999999998</v>
      </c>
      <c r="H583" s="182">
        <v>3.6042000000000001</v>
      </c>
      <c r="I583" s="182">
        <v>2.8107000000000002</v>
      </c>
      <c r="J583" s="182">
        <v>4.2382</v>
      </c>
      <c r="K583" s="182">
        <v>13.3005</v>
      </c>
      <c r="L583" s="182">
        <v>36.165900000000001</v>
      </c>
      <c r="M583" s="182">
        <v>42.535299999999999</v>
      </c>
      <c r="N583" s="182">
        <v>64.215400000000002</v>
      </c>
      <c r="O583" s="182">
        <v>13.6884</v>
      </c>
      <c r="P583" s="182">
        <v>17.083600000000001</v>
      </c>
      <c r="Q583" s="182">
        <v>17.302700000000002</v>
      </c>
      <c r="R583" s="182">
        <v>18.617799999999999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78" t="s">
        <v>368</v>
      </c>
      <c r="B584" s="178" t="s">
        <v>275</v>
      </c>
      <c r="C584" s="178">
        <v>104772</v>
      </c>
      <c r="D584" s="181">
        <v>44315</v>
      </c>
      <c r="E584" s="182">
        <v>67.022999999999996</v>
      </c>
      <c r="F584" s="182">
        <v>0.35339999999999999</v>
      </c>
      <c r="G584" s="182">
        <v>2.6511999999999998</v>
      </c>
      <c r="H584" s="182">
        <v>3.5855999999999999</v>
      </c>
      <c r="I584" s="182">
        <v>2.7724000000000002</v>
      </c>
      <c r="J584" s="182">
        <v>4.1440999999999999</v>
      </c>
      <c r="K584" s="182">
        <v>13.0274</v>
      </c>
      <c r="L584" s="182">
        <v>35.506799999999998</v>
      </c>
      <c r="M584" s="182">
        <v>41.5092</v>
      </c>
      <c r="N584" s="182">
        <v>62.645600000000002</v>
      </c>
      <c r="O584" s="182">
        <v>12.598699999999999</v>
      </c>
      <c r="P584" s="182">
        <v>15.9003</v>
      </c>
      <c r="Q584" s="182">
        <v>14.2425</v>
      </c>
      <c r="R584" s="182">
        <v>17.477900000000002</v>
      </c>
      <c r="S584" s="120"/>
      <c r="T584" s="123"/>
      <c r="U584" s="124"/>
      <c r="V584" s="124"/>
      <c r="W584" s="124"/>
      <c r="X584" s="124"/>
      <c r="Y584" s="124"/>
      <c r="Z584" s="124"/>
      <c r="AA584" s="124"/>
      <c r="AB584" s="124"/>
      <c r="AC584" s="124"/>
      <c r="AD584" s="124"/>
      <c r="AE584" s="124"/>
      <c r="AF584" s="124"/>
      <c r="AG584" s="124"/>
      <c r="AH584" s="124"/>
    </row>
    <row r="585" spans="1:34" x14ac:dyDescent="0.3">
      <c r="A585" s="178" t="s">
        <v>368</v>
      </c>
      <c r="B585" s="178" t="s">
        <v>173</v>
      </c>
      <c r="C585" s="178">
        <v>118620</v>
      </c>
      <c r="D585" s="181">
        <v>44315</v>
      </c>
      <c r="E585" s="182">
        <v>65.31</v>
      </c>
      <c r="F585" s="182">
        <v>7.6600000000000001E-2</v>
      </c>
      <c r="G585" s="182">
        <v>2.6240999999999999</v>
      </c>
      <c r="H585" s="182">
        <v>2.9152</v>
      </c>
      <c r="I585" s="182">
        <v>2.3988999999999998</v>
      </c>
      <c r="J585" s="182">
        <v>2.2706</v>
      </c>
      <c r="K585" s="182">
        <v>9.8201000000000001</v>
      </c>
      <c r="L585" s="182">
        <v>28.487100000000002</v>
      </c>
      <c r="M585" s="182">
        <v>36.8322</v>
      </c>
      <c r="N585" s="182">
        <v>53.49</v>
      </c>
      <c r="O585" s="182">
        <v>9.3587000000000007</v>
      </c>
      <c r="P585" s="182">
        <v>13.0548</v>
      </c>
      <c r="Q585" s="182">
        <v>14.1808</v>
      </c>
      <c r="R585" s="182">
        <v>14.882099999999999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78" t="s">
        <v>368</v>
      </c>
      <c r="B586" s="178" t="s">
        <v>276</v>
      </c>
      <c r="C586" s="178">
        <v>111638</v>
      </c>
      <c r="D586" s="181">
        <v>44315</v>
      </c>
      <c r="E586" s="182">
        <v>59.27</v>
      </c>
      <c r="F586" s="182">
        <v>8.4400000000000003E-2</v>
      </c>
      <c r="G586" s="182">
        <v>2.6143000000000001</v>
      </c>
      <c r="H586" s="182">
        <v>2.8814000000000002</v>
      </c>
      <c r="I586" s="182">
        <v>2.3308</v>
      </c>
      <c r="J586" s="182">
        <v>2.1192000000000002</v>
      </c>
      <c r="K586" s="182">
        <v>9.3743999999999996</v>
      </c>
      <c r="L586" s="182">
        <v>27.434999999999999</v>
      </c>
      <c r="M586" s="182">
        <v>35.134500000000003</v>
      </c>
      <c r="N586" s="182">
        <v>50.929499999999997</v>
      </c>
      <c r="O586" s="182">
        <v>7.5387000000000004</v>
      </c>
      <c r="P586" s="182">
        <v>11.488300000000001</v>
      </c>
      <c r="Q586" s="182">
        <v>15.516400000000001</v>
      </c>
      <c r="R586" s="182">
        <v>12.945499999999999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78" t="s">
        <v>368</v>
      </c>
      <c r="B587" s="178" t="s">
        <v>174</v>
      </c>
      <c r="C587" s="178">
        <v>135654</v>
      </c>
      <c r="D587" s="181">
        <v>44315</v>
      </c>
      <c r="E587" s="182">
        <v>18.932700000000001</v>
      </c>
      <c r="F587" s="182">
        <v>0.2112</v>
      </c>
      <c r="G587" s="182">
        <v>2.8420000000000001</v>
      </c>
      <c r="H587" s="182">
        <v>3.3450000000000002</v>
      </c>
      <c r="I587" s="182">
        <v>3.0316999999999998</v>
      </c>
      <c r="J587" s="182">
        <v>2.7086999999999999</v>
      </c>
      <c r="K587" s="182">
        <v>9.9013000000000009</v>
      </c>
      <c r="L587" s="182">
        <v>25.3962</v>
      </c>
      <c r="M587" s="182">
        <v>33.337299999999999</v>
      </c>
      <c r="N587" s="182">
        <v>53.216900000000003</v>
      </c>
      <c r="O587" s="182">
        <v>9.3230000000000004</v>
      </c>
      <c r="P587" s="182">
        <v>13.3123</v>
      </c>
      <c r="Q587" s="182">
        <v>12.711600000000001</v>
      </c>
      <c r="R587" s="182">
        <v>11.099500000000001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78" t="s">
        <v>368</v>
      </c>
      <c r="B588" s="178" t="s">
        <v>277</v>
      </c>
      <c r="C588" s="178">
        <v>135655</v>
      </c>
      <c r="D588" s="181">
        <v>44315</v>
      </c>
      <c r="E588" s="182">
        <v>17.308800000000002</v>
      </c>
      <c r="F588" s="182">
        <v>0.20549999999999999</v>
      </c>
      <c r="G588" s="182">
        <v>2.8254000000000001</v>
      </c>
      <c r="H588" s="182">
        <v>3.3058999999999998</v>
      </c>
      <c r="I588" s="182">
        <v>2.9538000000000002</v>
      </c>
      <c r="J588" s="182">
        <v>2.5184000000000002</v>
      </c>
      <c r="K588" s="182">
        <v>9.3666</v>
      </c>
      <c r="L588" s="182">
        <v>24.1691</v>
      </c>
      <c r="M588" s="182">
        <v>31.362100000000002</v>
      </c>
      <c r="N588" s="182">
        <v>50.325699999999998</v>
      </c>
      <c r="O588" s="182">
        <v>7.4279999999999999</v>
      </c>
      <c r="P588" s="182">
        <v>11.4178</v>
      </c>
      <c r="Q588" s="182">
        <v>10.832599999999999</v>
      </c>
      <c r="R588" s="182">
        <v>9.1870999999999992</v>
      </c>
      <c r="S588" s="120"/>
      <c r="T588" s="123"/>
      <c r="U588" s="124"/>
      <c r="V588" s="124"/>
      <c r="W588" s="124"/>
      <c r="X588" s="124"/>
      <c r="Y588" s="124"/>
      <c r="Z588" s="124"/>
      <c r="AA588" s="124"/>
      <c r="AB588" s="124"/>
      <c r="AC588" s="124"/>
      <c r="AD588" s="124"/>
      <c r="AE588" s="124"/>
      <c r="AF588" s="124"/>
      <c r="AG588" s="124"/>
      <c r="AH588" s="124"/>
    </row>
    <row r="589" spans="1:34" x14ac:dyDescent="0.3">
      <c r="A589" s="178" t="s">
        <v>368</v>
      </c>
      <c r="B589" s="178" t="s">
        <v>278</v>
      </c>
      <c r="C589" s="178">
        <v>100526</v>
      </c>
      <c r="D589" s="181">
        <v>44315</v>
      </c>
      <c r="E589" s="182">
        <v>705.54610000000002</v>
      </c>
      <c r="F589" s="182">
        <v>0.1106</v>
      </c>
      <c r="G589" s="182">
        <v>2.5958000000000001</v>
      </c>
      <c r="H589" s="182">
        <v>4.0838000000000001</v>
      </c>
      <c r="I589" s="182">
        <v>2.9773000000000001</v>
      </c>
      <c r="J589" s="182">
        <v>1.8838999999999999</v>
      </c>
      <c r="K589" s="182">
        <v>10.6167</v>
      </c>
      <c r="L589" s="182">
        <v>36.1342</v>
      </c>
      <c r="M589" s="182">
        <v>43.7575</v>
      </c>
      <c r="N589" s="182">
        <v>64.762500000000003</v>
      </c>
      <c r="O589" s="182">
        <v>8.2005999999999997</v>
      </c>
      <c r="P589" s="182">
        <v>10.800599999999999</v>
      </c>
      <c r="Q589" s="182">
        <v>21.2727</v>
      </c>
      <c r="R589" s="182">
        <v>10.976000000000001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78" t="s">
        <v>368</v>
      </c>
      <c r="B590" s="178" t="s">
        <v>175</v>
      </c>
      <c r="C590" s="178">
        <v>118540</v>
      </c>
      <c r="D590" s="181">
        <v>44315</v>
      </c>
      <c r="E590" s="182">
        <v>759.91780000000006</v>
      </c>
      <c r="F590" s="182">
        <v>0.113</v>
      </c>
      <c r="G590" s="182">
        <v>2.6032999999999999</v>
      </c>
      <c r="H590" s="182">
        <v>4.1014999999999997</v>
      </c>
      <c r="I590" s="182">
        <v>3.012</v>
      </c>
      <c r="J590" s="182">
        <v>1.9675</v>
      </c>
      <c r="K590" s="182">
        <v>10.856999999999999</v>
      </c>
      <c r="L590" s="182">
        <v>36.731400000000001</v>
      </c>
      <c r="M590" s="182">
        <v>44.716099999999997</v>
      </c>
      <c r="N590" s="182">
        <v>66.253699999999995</v>
      </c>
      <c r="O590" s="182">
        <v>9.2288999999999994</v>
      </c>
      <c r="P590" s="182">
        <v>11.8847</v>
      </c>
      <c r="Q590" s="182">
        <v>14.6912</v>
      </c>
      <c r="R590" s="182">
        <v>12.021699999999999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78" t="s">
        <v>368</v>
      </c>
      <c r="B591" s="178" t="s">
        <v>279</v>
      </c>
      <c r="C591" s="178">
        <v>100998</v>
      </c>
      <c r="D591" s="181">
        <v>44315</v>
      </c>
      <c r="E591" s="182">
        <v>462.66800000000001</v>
      </c>
      <c r="F591" s="182">
        <v>0.32219999999999999</v>
      </c>
      <c r="G591" s="182">
        <v>2.9925000000000002</v>
      </c>
      <c r="H591" s="182">
        <v>3.5579999999999998</v>
      </c>
      <c r="I591" s="182">
        <v>2.9020000000000001</v>
      </c>
      <c r="J591" s="182">
        <v>3.0948000000000002</v>
      </c>
      <c r="K591" s="182">
        <v>11.602399999999999</v>
      </c>
      <c r="L591" s="182">
        <v>34.621000000000002</v>
      </c>
      <c r="M591" s="182">
        <v>39.426699999999997</v>
      </c>
      <c r="N591" s="182">
        <v>61.197699999999998</v>
      </c>
      <c r="O591" s="182">
        <v>10.458299999999999</v>
      </c>
      <c r="P591" s="182">
        <v>14.665699999999999</v>
      </c>
      <c r="Q591" s="182">
        <v>20.752099999999999</v>
      </c>
      <c r="R591" s="182">
        <v>12.724600000000001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78" t="s">
        <v>368</v>
      </c>
      <c r="B592" s="178" t="s">
        <v>176</v>
      </c>
      <c r="C592" s="178">
        <v>118929</v>
      </c>
      <c r="D592" s="181">
        <v>44315</v>
      </c>
      <c r="E592" s="182">
        <v>484.68900000000002</v>
      </c>
      <c r="F592" s="182">
        <v>0.32369999999999999</v>
      </c>
      <c r="G592" s="182">
        <v>2.9965000000000002</v>
      </c>
      <c r="H592" s="182">
        <v>3.5669</v>
      </c>
      <c r="I592" s="182">
        <v>2.9171</v>
      </c>
      <c r="J592" s="182">
        <v>3.1265999999999998</v>
      </c>
      <c r="K592" s="182">
        <v>11.705</v>
      </c>
      <c r="L592" s="182">
        <v>34.898099999999999</v>
      </c>
      <c r="M592" s="182">
        <v>39.881</v>
      </c>
      <c r="N592" s="182">
        <v>61.925199999999997</v>
      </c>
      <c r="O592" s="182">
        <v>11.011100000000001</v>
      </c>
      <c r="P592" s="182">
        <v>15.3279</v>
      </c>
      <c r="Q592" s="182">
        <v>15.415900000000001</v>
      </c>
      <c r="R592" s="182">
        <v>13.2631</v>
      </c>
      <c r="S592" s="120"/>
      <c r="T592" s="123"/>
      <c r="U592" s="124"/>
      <c r="V592" s="124"/>
      <c r="W592" s="124"/>
      <c r="X592" s="124"/>
      <c r="Y592" s="124"/>
      <c r="Z592" s="124"/>
      <c r="AA592" s="124"/>
      <c r="AB592" s="124"/>
      <c r="AC592" s="124"/>
      <c r="AD592" s="124"/>
      <c r="AE592" s="124"/>
      <c r="AF592" s="124"/>
      <c r="AG592" s="124"/>
      <c r="AH592" s="124"/>
    </row>
    <row r="593" spans="1:34" x14ac:dyDescent="0.3">
      <c r="A593" s="178" t="s">
        <v>368</v>
      </c>
      <c r="B593" s="178" t="s">
        <v>280</v>
      </c>
      <c r="C593" s="178">
        <v>101979</v>
      </c>
      <c r="D593" s="181">
        <v>44315</v>
      </c>
      <c r="E593" s="182">
        <v>1927.3760316502401</v>
      </c>
      <c r="F593" s="182">
        <v>2.12E-2</v>
      </c>
      <c r="G593" s="182">
        <v>2.3744000000000001</v>
      </c>
      <c r="H593" s="182">
        <v>3.1065</v>
      </c>
      <c r="I593" s="182">
        <v>2.4538000000000002</v>
      </c>
      <c r="J593" s="182">
        <v>2.7290000000000001</v>
      </c>
      <c r="K593" s="182">
        <v>8.4832000000000001</v>
      </c>
      <c r="L593" s="182">
        <v>28.4605</v>
      </c>
      <c r="M593" s="182">
        <v>30.623999999999999</v>
      </c>
      <c r="N593" s="182">
        <v>49.440600000000003</v>
      </c>
      <c r="O593" s="182">
        <v>4.5648999999999997</v>
      </c>
      <c r="P593" s="182">
        <v>10.3735</v>
      </c>
      <c r="Q593" s="182">
        <v>23.3245</v>
      </c>
      <c r="R593" s="182">
        <v>5.7493999999999996</v>
      </c>
      <c r="S593" s="120"/>
      <c r="T593" s="123"/>
      <c r="U593" s="124"/>
      <c r="V593" s="124"/>
      <c r="W593" s="124"/>
      <c r="X593" s="124"/>
      <c r="Y593" s="124"/>
      <c r="Z593" s="124"/>
      <c r="AA593" s="124"/>
      <c r="AB593" s="124"/>
      <c r="AC593" s="124"/>
      <c r="AD593" s="124"/>
      <c r="AE593" s="124"/>
      <c r="AF593" s="124"/>
      <c r="AG593" s="124"/>
      <c r="AH593" s="124"/>
    </row>
    <row r="594" spans="1:34" x14ac:dyDescent="0.3">
      <c r="A594" s="178" t="s">
        <v>368</v>
      </c>
      <c r="B594" s="178" t="s">
        <v>177</v>
      </c>
      <c r="C594" s="178">
        <v>119060</v>
      </c>
      <c r="D594" s="181">
        <v>44315</v>
      </c>
      <c r="E594" s="182">
        <v>621.66800000000001</v>
      </c>
      <c r="F594" s="182">
        <v>2.2800000000000001E-2</v>
      </c>
      <c r="G594" s="182">
        <v>2.3795000000000002</v>
      </c>
      <c r="H594" s="182">
        <v>3.1092</v>
      </c>
      <c r="I594" s="182">
        <v>2.4698000000000002</v>
      </c>
      <c r="J594" s="182">
        <v>2.7654000000000001</v>
      </c>
      <c r="K594" s="182">
        <v>8.6098999999999997</v>
      </c>
      <c r="L594" s="182">
        <v>28.811299999999999</v>
      </c>
      <c r="M594" s="182">
        <v>31.194800000000001</v>
      </c>
      <c r="N594" s="182">
        <v>50.3309</v>
      </c>
      <c r="O594" s="182">
        <v>5.2093999999999996</v>
      </c>
      <c r="P594" s="182">
        <v>11.094900000000001</v>
      </c>
      <c r="Q594" s="182">
        <v>11.880699999999999</v>
      </c>
      <c r="R594" s="182">
        <v>6.3586</v>
      </c>
      <c r="S594" s="120"/>
      <c r="T594" s="123"/>
      <c r="U594" s="124"/>
      <c r="V594" s="124"/>
      <c r="W594" s="124"/>
      <c r="X594" s="124"/>
      <c r="Y594" s="124"/>
      <c r="Z594" s="124"/>
      <c r="AA594" s="124"/>
      <c r="AB594" s="124"/>
      <c r="AC594" s="124"/>
      <c r="AD594" s="124"/>
      <c r="AE594" s="124"/>
      <c r="AF594" s="124"/>
      <c r="AG594" s="124"/>
      <c r="AH594" s="124"/>
    </row>
    <row r="595" spans="1:34" x14ac:dyDescent="0.3">
      <c r="A595" s="178" t="s">
        <v>368</v>
      </c>
      <c r="B595" s="178" t="s">
        <v>281</v>
      </c>
      <c r="C595" s="178">
        <v>104707</v>
      </c>
      <c r="D595" s="181">
        <v>44315</v>
      </c>
      <c r="E595" s="182">
        <v>46.052999999999997</v>
      </c>
      <c r="F595" s="182">
        <v>3.4099999999999998E-2</v>
      </c>
      <c r="G595" s="182">
        <v>2.9763999999999999</v>
      </c>
      <c r="H595" s="182">
        <v>3.4790000000000001</v>
      </c>
      <c r="I595" s="182">
        <v>2.8418999999999999</v>
      </c>
      <c r="J595" s="182">
        <v>2.5969000000000002</v>
      </c>
      <c r="K595" s="182">
        <v>9.1900999999999993</v>
      </c>
      <c r="L595" s="182">
        <v>27.349499999999999</v>
      </c>
      <c r="M595" s="182">
        <v>34.521799999999999</v>
      </c>
      <c r="N595" s="182">
        <v>51.888800000000003</v>
      </c>
      <c r="O595" s="182">
        <v>6.2069000000000001</v>
      </c>
      <c r="P595" s="182">
        <v>12.2605</v>
      </c>
      <c r="Q595" s="182">
        <v>11.2516</v>
      </c>
      <c r="R595" s="182">
        <v>11.9786</v>
      </c>
      <c r="S595" s="120"/>
      <c r="T595" s="123"/>
      <c r="U595" s="124"/>
      <c r="V595" s="124"/>
      <c r="W595" s="124"/>
      <c r="X595" s="124"/>
      <c r="Y595" s="124"/>
      <c r="Z595" s="124"/>
      <c r="AA595" s="124"/>
      <c r="AB595" s="124"/>
      <c r="AC595" s="124"/>
      <c r="AD595" s="124"/>
      <c r="AE595" s="124"/>
      <c r="AF595" s="124"/>
      <c r="AG595" s="124"/>
      <c r="AH595" s="124"/>
    </row>
    <row r="596" spans="1:34" x14ac:dyDescent="0.3">
      <c r="A596" s="178" t="s">
        <v>368</v>
      </c>
      <c r="B596" s="178" t="s">
        <v>178</v>
      </c>
      <c r="C596" s="178">
        <v>120079</v>
      </c>
      <c r="D596" s="181">
        <v>44315</v>
      </c>
      <c r="E596" s="182">
        <v>49.443899999999999</v>
      </c>
      <c r="F596" s="182">
        <v>3.7400000000000003E-2</v>
      </c>
      <c r="G596" s="182">
        <v>2.9866999999999999</v>
      </c>
      <c r="H596" s="182">
        <v>3.5036</v>
      </c>
      <c r="I596" s="182">
        <v>2.8908999999999998</v>
      </c>
      <c r="J596" s="182">
        <v>2.7185999999999999</v>
      </c>
      <c r="K596" s="182">
        <v>9.5335999999999999</v>
      </c>
      <c r="L596" s="182">
        <v>28.155100000000001</v>
      </c>
      <c r="M596" s="182">
        <v>35.802799999999998</v>
      </c>
      <c r="N596" s="182">
        <v>53.8157</v>
      </c>
      <c r="O596" s="182">
        <v>7.3581000000000003</v>
      </c>
      <c r="P596" s="182">
        <v>13.3104</v>
      </c>
      <c r="Q596" s="182">
        <v>13.7088</v>
      </c>
      <c r="R596" s="182">
        <v>13.3932</v>
      </c>
      <c r="S596" s="120"/>
      <c r="T596" s="123"/>
      <c r="U596" s="124"/>
      <c r="V596" s="124"/>
      <c r="W596" s="124"/>
      <c r="X596" s="124"/>
      <c r="Y596" s="124"/>
      <c r="Z596" s="124"/>
      <c r="AA596" s="124"/>
      <c r="AB596" s="124"/>
      <c r="AC596" s="124"/>
      <c r="AD596" s="124"/>
      <c r="AE596" s="124"/>
      <c r="AF596" s="124"/>
      <c r="AG596" s="124"/>
      <c r="AH596" s="124"/>
    </row>
    <row r="597" spans="1:34" x14ac:dyDescent="0.3">
      <c r="A597" s="178" t="s">
        <v>368</v>
      </c>
      <c r="B597" s="178" t="s">
        <v>282</v>
      </c>
      <c r="C597" s="178">
        <v>100354</v>
      </c>
      <c r="D597" s="181">
        <v>44315</v>
      </c>
      <c r="E597" s="182">
        <v>485.96</v>
      </c>
      <c r="F597" s="182">
        <v>-1.6500000000000001E-2</v>
      </c>
      <c r="G597" s="182">
        <v>2.3462000000000001</v>
      </c>
      <c r="H597" s="182">
        <v>3.0493000000000001</v>
      </c>
      <c r="I597" s="182">
        <v>1.996</v>
      </c>
      <c r="J597" s="182">
        <v>2.1181999999999999</v>
      </c>
      <c r="K597" s="182">
        <v>10.5686</v>
      </c>
      <c r="L597" s="182">
        <v>32.808599999999998</v>
      </c>
      <c r="M597" s="182">
        <v>38.398899999999998</v>
      </c>
      <c r="N597" s="182">
        <v>59.892099999999999</v>
      </c>
      <c r="O597" s="182">
        <v>10.435700000000001</v>
      </c>
      <c r="P597" s="182">
        <v>12.975300000000001</v>
      </c>
      <c r="Q597" s="182">
        <v>19.5884</v>
      </c>
      <c r="R597" s="182">
        <v>12.724299999999999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78" t="s">
        <v>368</v>
      </c>
      <c r="B598" s="178" t="s">
        <v>179</v>
      </c>
      <c r="C598" s="178">
        <v>120592</v>
      </c>
      <c r="D598" s="181">
        <v>44315</v>
      </c>
      <c r="E598" s="182">
        <v>524.47</v>
      </c>
      <c r="F598" s="182">
        <v>-1.5299999999999999E-2</v>
      </c>
      <c r="G598" s="182">
        <v>2.3496000000000001</v>
      </c>
      <c r="H598" s="182">
        <v>3.0615999999999999</v>
      </c>
      <c r="I598" s="182">
        <v>2.0251000000000001</v>
      </c>
      <c r="J598" s="182">
        <v>2.1423000000000001</v>
      </c>
      <c r="K598" s="182">
        <v>10.6874</v>
      </c>
      <c r="L598" s="182">
        <v>33.202100000000002</v>
      </c>
      <c r="M598" s="182">
        <v>39.0946</v>
      </c>
      <c r="N598" s="182">
        <v>61.028599999999997</v>
      </c>
      <c r="O598" s="182">
        <v>11.288399999999999</v>
      </c>
      <c r="P598" s="182">
        <v>14.057499999999999</v>
      </c>
      <c r="Q598" s="182">
        <v>15.402799999999999</v>
      </c>
      <c r="R598" s="182">
        <v>13.519600000000001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78" t="s">
        <v>368</v>
      </c>
      <c r="B599" s="178" t="s">
        <v>283</v>
      </c>
      <c r="C599" s="178">
        <v>142136</v>
      </c>
      <c r="D599" s="181">
        <v>44315</v>
      </c>
      <c r="E599" s="182">
        <v>13.12</v>
      </c>
      <c r="F599" s="182">
        <v>-0.30399999999999999</v>
      </c>
      <c r="G599" s="182">
        <v>3.8797000000000001</v>
      </c>
      <c r="H599" s="182">
        <v>4.8761000000000001</v>
      </c>
      <c r="I599" s="182">
        <v>3.3885000000000001</v>
      </c>
      <c r="J599" s="182">
        <v>1.548</v>
      </c>
      <c r="K599" s="182">
        <v>7.3650000000000002</v>
      </c>
      <c r="L599" s="182">
        <v>28.375699999999998</v>
      </c>
      <c r="M599" s="182">
        <v>39.5745</v>
      </c>
      <c r="N599" s="182">
        <v>56.563200000000002</v>
      </c>
      <c r="O599" s="182">
        <v>6.9465000000000003</v>
      </c>
      <c r="P599" s="182"/>
      <c r="Q599" s="182">
        <v>9.1422000000000008</v>
      </c>
      <c r="R599" s="182">
        <v>10.516999999999999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78" t="s">
        <v>368</v>
      </c>
      <c r="B600" s="178" t="s">
        <v>180</v>
      </c>
      <c r="C600" s="178">
        <v>142134</v>
      </c>
      <c r="D600" s="181">
        <v>44315</v>
      </c>
      <c r="E600" s="182">
        <v>13.48</v>
      </c>
      <c r="F600" s="182">
        <v>-0.22209999999999999</v>
      </c>
      <c r="G600" s="182">
        <v>3.9321999999999999</v>
      </c>
      <c r="H600" s="182">
        <v>4.9843999999999999</v>
      </c>
      <c r="I600" s="182">
        <v>3.5329999999999999</v>
      </c>
      <c r="J600" s="182">
        <v>1.6591</v>
      </c>
      <c r="K600" s="182">
        <v>7.4960000000000004</v>
      </c>
      <c r="L600" s="182">
        <v>28.748799999999999</v>
      </c>
      <c r="M600" s="182">
        <v>40.270600000000002</v>
      </c>
      <c r="N600" s="182">
        <v>57.476599999999998</v>
      </c>
      <c r="O600" s="182">
        <v>7.8463000000000003</v>
      </c>
      <c r="P600" s="182"/>
      <c r="Q600" s="182">
        <v>10.0982</v>
      </c>
      <c r="R600" s="182">
        <v>11.1425</v>
      </c>
      <c r="S600" s="120"/>
      <c r="T600" s="123"/>
      <c r="U600" s="124"/>
      <c r="V600" s="124"/>
      <c r="W600" s="124"/>
      <c r="X600" s="124"/>
      <c r="Y600" s="124"/>
      <c r="Z600" s="124"/>
      <c r="AA600" s="124"/>
      <c r="AB600" s="124"/>
      <c r="AC600" s="124"/>
      <c r="AD600" s="124"/>
      <c r="AE600" s="124"/>
      <c r="AF600" s="124"/>
      <c r="AG600" s="124"/>
      <c r="AH600" s="124"/>
    </row>
    <row r="601" spans="1:34" x14ac:dyDescent="0.3">
      <c r="A601" s="178" t="s">
        <v>368</v>
      </c>
      <c r="B601" s="178" t="s">
        <v>181</v>
      </c>
      <c r="C601" s="178">
        <v>123637</v>
      </c>
      <c r="D601" s="181">
        <v>44315</v>
      </c>
      <c r="E601" s="182">
        <v>35.090000000000003</v>
      </c>
      <c r="F601" s="182">
        <v>0.14269999999999999</v>
      </c>
      <c r="G601" s="182">
        <v>3.0543</v>
      </c>
      <c r="H601" s="182">
        <v>3.8473000000000002</v>
      </c>
      <c r="I601" s="182">
        <v>3.2665999999999999</v>
      </c>
      <c r="J601" s="182">
        <v>2.3330000000000002</v>
      </c>
      <c r="K601" s="182">
        <v>8.1022999999999996</v>
      </c>
      <c r="L601" s="182">
        <v>24.3444</v>
      </c>
      <c r="M601" s="182">
        <v>31.521699999999999</v>
      </c>
      <c r="N601" s="182">
        <v>39.411999999999999</v>
      </c>
      <c r="O601" s="182">
        <v>5.9977999999999998</v>
      </c>
      <c r="P601" s="182">
        <v>11.8933</v>
      </c>
      <c r="Q601" s="182">
        <v>17.862200000000001</v>
      </c>
      <c r="R601" s="182">
        <v>12.277799999999999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78" t="s">
        <v>368</v>
      </c>
      <c r="B602" s="178" t="s">
        <v>284</v>
      </c>
      <c r="C602" s="178">
        <v>123638</v>
      </c>
      <c r="D602" s="181">
        <v>44315</v>
      </c>
      <c r="E602" s="182">
        <v>32.08</v>
      </c>
      <c r="F602" s="182">
        <v>0.15609999999999999</v>
      </c>
      <c r="G602" s="182">
        <v>3.0516999999999999</v>
      </c>
      <c r="H602" s="182">
        <v>3.8188</v>
      </c>
      <c r="I602" s="182">
        <v>3.2174999999999998</v>
      </c>
      <c r="J602" s="182">
        <v>2.2633000000000001</v>
      </c>
      <c r="K602" s="182">
        <v>7.8319000000000001</v>
      </c>
      <c r="L602" s="182">
        <v>23.622399999999999</v>
      </c>
      <c r="M602" s="182">
        <v>30.406500000000001</v>
      </c>
      <c r="N602" s="182">
        <v>37.800699999999999</v>
      </c>
      <c r="O602" s="182">
        <v>4.5636000000000001</v>
      </c>
      <c r="P602" s="182">
        <v>10.327500000000001</v>
      </c>
      <c r="Q602" s="182">
        <v>16.4864</v>
      </c>
      <c r="R602" s="182">
        <v>10.930199999999999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78" t="s">
        <v>368</v>
      </c>
      <c r="B603" s="178" t="s">
        <v>182</v>
      </c>
      <c r="C603" s="178">
        <v>118473</v>
      </c>
      <c r="D603" s="181">
        <v>44315</v>
      </c>
      <c r="E603" s="182">
        <v>85.23</v>
      </c>
      <c r="F603" s="182">
        <v>0.30599999999999999</v>
      </c>
      <c r="G603" s="182">
        <v>2.7610000000000001</v>
      </c>
      <c r="H603" s="182">
        <v>3.5476000000000001</v>
      </c>
      <c r="I603" s="182">
        <v>3.8250999999999999</v>
      </c>
      <c r="J603" s="182">
        <v>5.9546999999999999</v>
      </c>
      <c r="K603" s="182">
        <v>18.276399999999999</v>
      </c>
      <c r="L603" s="182">
        <v>45.047699999999999</v>
      </c>
      <c r="M603" s="182">
        <v>56.961300000000001</v>
      </c>
      <c r="N603" s="182">
        <v>84.560400000000001</v>
      </c>
      <c r="O603" s="182">
        <v>10.443899999999999</v>
      </c>
      <c r="P603" s="182">
        <v>17.269300000000001</v>
      </c>
      <c r="Q603" s="182">
        <v>17.4589</v>
      </c>
      <c r="R603" s="182">
        <v>18.531700000000001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78" t="s">
        <v>368</v>
      </c>
      <c r="B604" s="178" t="s">
        <v>285</v>
      </c>
      <c r="C604" s="178">
        <v>111569</v>
      </c>
      <c r="D604" s="181">
        <v>44315</v>
      </c>
      <c r="E604" s="182">
        <v>77.87</v>
      </c>
      <c r="F604" s="182">
        <v>0.29620000000000002</v>
      </c>
      <c r="G604" s="182">
        <v>2.7444000000000002</v>
      </c>
      <c r="H604" s="182">
        <v>3.5230000000000001</v>
      </c>
      <c r="I604" s="182">
        <v>3.7852000000000001</v>
      </c>
      <c r="J604" s="182">
        <v>5.8304</v>
      </c>
      <c r="K604" s="182">
        <v>17.949100000000001</v>
      </c>
      <c r="L604" s="182">
        <v>44.257100000000001</v>
      </c>
      <c r="M604" s="182">
        <v>55.677700000000002</v>
      </c>
      <c r="N604" s="182">
        <v>82.536299999999997</v>
      </c>
      <c r="O604" s="182">
        <v>9.1644000000000005</v>
      </c>
      <c r="P604" s="182">
        <v>15.922700000000001</v>
      </c>
      <c r="Q604" s="182">
        <v>18.083100000000002</v>
      </c>
      <c r="R604" s="182">
        <v>17.233599999999999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78" t="s">
        <v>368</v>
      </c>
      <c r="B605" s="178" t="s">
        <v>183</v>
      </c>
      <c r="C605" s="178">
        <v>141808</v>
      </c>
      <c r="D605" s="181">
        <v>44315</v>
      </c>
      <c r="E605" s="182">
        <v>12.08</v>
      </c>
      <c r="F605" s="182">
        <v>-0.1653</v>
      </c>
      <c r="G605" s="182">
        <v>1.9409000000000001</v>
      </c>
      <c r="H605" s="182">
        <v>2.1997</v>
      </c>
      <c r="I605" s="182">
        <v>1.6835</v>
      </c>
      <c r="J605" s="182">
        <v>1.1725000000000001</v>
      </c>
      <c r="K605" s="182">
        <v>8.4381000000000004</v>
      </c>
      <c r="L605" s="182">
        <v>23.014299999999999</v>
      </c>
      <c r="M605" s="182">
        <v>30.453600000000002</v>
      </c>
      <c r="N605" s="182">
        <v>45.893700000000003</v>
      </c>
      <c r="O605" s="182">
        <v>6.4124999999999996</v>
      </c>
      <c r="P605" s="182"/>
      <c r="Q605" s="182">
        <v>5.8262</v>
      </c>
      <c r="R605" s="182">
        <v>11.244300000000001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78" t="s">
        <v>368</v>
      </c>
      <c r="B606" s="178" t="s">
        <v>286</v>
      </c>
      <c r="C606" s="178">
        <v>141862</v>
      </c>
      <c r="D606" s="181">
        <v>44315</v>
      </c>
      <c r="E606" s="182">
        <v>11.42</v>
      </c>
      <c r="F606" s="182">
        <v>-0.17480000000000001</v>
      </c>
      <c r="G606" s="182">
        <v>1.9642999999999999</v>
      </c>
      <c r="H606" s="182">
        <v>2.2381000000000002</v>
      </c>
      <c r="I606" s="182">
        <v>1.6013999999999999</v>
      </c>
      <c r="J606" s="182">
        <v>1.0619000000000001</v>
      </c>
      <c r="K606" s="182">
        <v>6.6292999999999997</v>
      </c>
      <c r="L606" s="182">
        <v>20.2105</v>
      </c>
      <c r="M606" s="182">
        <v>26.8889</v>
      </c>
      <c r="N606" s="182">
        <v>41.336599999999997</v>
      </c>
      <c r="O606" s="182">
        <v>4.5476000000000001</v>
      </c>
      <c r="P606" s="182"/>
      <c r="Q606" s="182">
        <v>4.0593000000000004</v>
      </c>
      <c r="R606" s="182">
        <v>8.9037000000000006</v>
      </c>
      <c r="S606" s="120"/>
      <c r="T606" s="123"/>
      <c r="U606" s="124"/>
      <c r="V606" s="124"/>
      <c r="W606" s="124"/>
      <c r="X606" s="124"/>
      <c r="Y606" s="124"/>
      <c r="Z606" s="124"/>
      <c r="AA606" s="124"/>
      <c r="AB606" s="124"/>
      <c r="AC606" s="124"/>
      <c r="AD606" s="124"/>
      <c r="AE606" s="124"/>
      <c r="AF606" s="124"/>
      <c r="AG606" s="124"/>
      <c r="AH606" s="124"/>
    </row>
    <row r="607" spans="1:34" x14ac:dyDescent="0.3">
      <c r="A607" s="178" t="s">
        <v>368</v>
      </c>
      <c r="B607" s="178" t="s">
        <v>287</v>
      </c>
      <c r="C607" s="178">
        <v>104636</v>
      </c>
      <c r="D607" s="181">
        <v>44315</v>
      </c>
      <c r="E607" s="182">
        <v>68.78</v>
      </c>
      <c r="F607" s="182">
        <v>0.1019</v>
      </c>
      <c r="G607" s="182">
        <v>2.5802</v>
      </c>
      <c r="H607" s="182">
        <v>3.8189000000000002</v>
      </c>
      <c r="I607" s="182">
        <v>3.4129999999999998</v>
      </c>
      <c r="J607" s="182">
        <v>3.5219999999999998</v>
      </c>
      <c r="K607" s="182">
        <v>9.14</v>
      </c>
      <c r="L607" s="182">
        <v>27.654</v>
      </c>
      <c r="M607" s="182">
        <v>34.441000000000003</v>
      </c>
      <c r="N607" s="182">
        <v>52.201799999999999</v>
      </c>
      <c r="O607" s="182">
        <v>11.0207</v>
      </c>
      <c r="P607" s="182">
        <v>14.8544</v>
      </c>
      <c r="Q607" s="182">
        <v>14.390599999999999</v>
      </c>
      <c r="R607" s="182">
        <v>16.2059</v>
      </c>
      <c r="S607" s="120"/>
      <c r="T607" s="123"/>
      <c r="U607" s="124"/>
      <c r="V607" s="124"/>
      <c r="W607" s="124"/>
      <c r="X607" s="124"/>
      <c r="Y607" s="124"/>
      <c r="Z607" s="124"/>
      <c r="AA607" s="124"/>
      <c r="AB607" s="124"/>
      <c r="AC607" s="124"/>
      <c r="AD607" s="124"/>
      <c r="AE607" s="124"/>
      <c r="AF607" s="124"/>
      <c r="AG607" s="124"/>
      <c r="AH607" s="124"/>
    </row>
    <row r="608" spans="1:34" x14ac:dyDescent="0.3">
      <c r="A608" s="178" t="s">
        <v>368</v>
      </c>
      <c r="B608" s="178" t="s">
        <v>184</v>
      </c>
      <c r="C608" s="178">
        <v>120416</v>
      </c>
      <c r="D608" s="181">
        <v>44315</v>
      </c>
      <c r="E608" s="182">
        <v>77.34</v>
      </c>
      <c r="F608" s="182">
        <v>0.11650000000000001</v>
      </c>
      <c r="G608" s="182">
        <v>2.6002000000000001</v>
      </c>
      <c r="H608" s="182">
        <v>3.84</v>
      </c>
      <c r="I608" s="182">
        <v>3.4649000000000001</v>
      </c>
      <c r="J608" s="182">
        <v>3.6589999999999998</v>
      </c>
      <c r="K608" s="182">
        <v>9.5001999999999995</v>
      </c>
      <c r="L608" s="182">
        <v>28.493099999999998</v>
      </c>
      <c r="M608" s="182">
        <v>35.755699999999997</v>
      </c>
      <c r="N608" s="182">
        <v>54.125100000000003</v>
      </c>
      <c r="O608" s="182">
        <v>12.4902</v>
      </c>
      <c r="P608" s="182">
        <v>16.528500000000001</v>
      </c>
      <c r="Q608" s="182">
        <v>17.816400000000002</v>
      </c>
      <c r="R608" s="182">
        <v>17.6143</v>
      </c>
      <c r="S608" s="120"/>
      <c r="T608" s="123"/>
      <c r="U608" s="124"/>
      <c r="V608" s="124"/>
      <c r="W608" s="124"/>
      <c r="X608" s="124"/>
      <c r="Y608" s="124"/>
      <c r="Z608" s="124"/>
      <c r="AA608" s="124"/>
      <c r="AB608" s="124"/>
      <c r="AC608" s="124"/>
      <c r="AD608" s="124"/>
      <c r="AE608" s="124"/>
      <c r="AF608" s="124"/>
      <c r="AG608" s="124"/>
      <c r="AH608" s="124"/>
    </row>
    <row r="609" spans="1:34" x14ac:dyDescent="0.3">
      <c r="A609" s="178" t="s">
        <v>368</v>
      </c>
      <c r="B609" s="178" t="s">
        <v>185</v>
      </c>
      <c r="C609" s="178">
        <v>147541</v>
      </c>
      <c r="D609" s="181">
        <v>44315</v>
      </c>
      <c r="E609" s="182">
        <v>13.563700000000001</v>
      </c>
      <c r="F609" s="182">
        <v>0.25800000000000001</v>
      </c>
      <c r="G609" s="182">
        <v>2.2740999999999998</v>
      </c>
      <c r="H609" s="182">
        <v>3.0207000000000002</v>
      </c>
      <c r="I609" s="182">
        <v>3.3542999999999998</v>
      </c>
      <c r="J609" s="182">
        <v>4.5243000000000002</v>
      </c>
      <c r="K609" s="182">
        <v>12.3781</v>
      </c>
      <c r="L609" s="182">
        <v>32.256500000000003</v>
      </c>
      <c r="M609" s="182">
        <v>41.182699999999997</v>
      </c>
      <c r="N609" s="182">
        <v>62.332599999999999</v>
      </c>
      <c r="O609" s="182"/>
      <c r="P609" s="182"/>
      <c r="Q609" s="182">
        <v>22.021599999999999</v>
      </c>
      <c r="R609" s="182"/>
      <c r="S609" s="120"/>
      <c r="T609" s="123"/>
      <c r="U609" s="124"/>
      <c r="V609" s="124"/>
      <c r="W609" s="124"/>
      <c r="X609" s="124"/>
      <c r="Y609" s="124"/>
      <c r="Z609" s="124"/>
      <c r="AA609" s="124"/>
      <c r="AB609" s="124"/>
      <c r="AC609" s="124"/>
      <c r="AD609" s="124"/>
      <c r="AE609" s="124"/>
      <c r="AF609" s="124"/>
      <c r="AG609" s="124"/>
      <c r="AH609" s="124"/>
    </row>
    <row r="610" spans="1:34" x14ac:dyDescent="0.3">
      <c r="A610" s="178" t="s">
        <v>368</v>
      </c>
      <c r="B610" s="178" t="s">
        <v>288</v>
      </c>
      <c r="C610" s="178">
        <v>147544</v>
      </c>
      <c r="D610" s="181">
        <v>44315</v>
      </c>
      <c r="E610" s="182">
        <v>13.116199999999999</v>
      </c>
      <c r="F610" s="182">
        <v>0.2515</v>
      </c>
      <c r="G610" s="182">
        <v>2.2553999999999998</v>
      </c>
      <c r="H610" s="182">
        <v>2.9763000000000002</v>
      </c>
      <c r="I610" s="182">
        <v>3.2665999999999999</v>
      </c>
      <c r="J610" s="182">
        <v>4.3095999999999997</v>
      </c>
      <c r="K610" s="182">
        <v>11.7699</v>
      </c>
      <c r="L610" s="182">
        <v>30.814</v>
      </c>
      <c r="M610" s="182">
        <v>38.869199999999999</v>
      </c>
      <c r="N610" s="182">
        <v>58.774500000000003</v>
      </c>
      <c r="O610" s="182"/>
      <c r="P610" s="182"/>
      <c r="Q610" s="182">
        <v>19.377600000000001</v>
      </c>
      <c r="R610" s="182"/>
      <c r="S610" s="120"/>
      <c r="T610" s="123"/>
      <c r="U610" s="124"/>
      <c r="V610" s="124"/>
      <c r="W610" s="124"/>
      <c r="X610" s="124"/>
      <c r="Y610" s="124"/>
      <c r="Z610" s="124"/>
      <c r="AA610" s="124"/>
      <c r="AB610" s="124"/>
      <c r="AC610" s="124"/>
      <c r="AD610" s="124"/>
      <c r="AE610" s="124"/>
      <c r="AF610" s="124"/>
      <c r="AG610" s="124"/>
      <c r="AH610" s="124"/>
    </row>
    <row r="611" spans="1:34" x14ac:dyDescent="0.3">
      <c r="A611" s="178" t="s">
        <v>368</v>
      </c>
      <c r="B611" s="178" t="s">
        <v>289</v>
      </c>
      <c r="C611" s="178">
        <v>107288</v>
      </c>
      <c r="D611" s="181">
        <v>44315</v>
      </c>
      <c r="E611" s="182">
        <v>23.389600000000002</v>
      </c>
      <c r="F611" s="182">
        <v>-3.8E-3</v>
      </c>
      <c r="G611" s="182">
        <v>2.5440999999999998</v>
      </c>
      <c r="H611" s="182">
        <v>3.6175999999999999</v>
      </c>
      <c r="I611" s="182">
        <v>2.2170000000000001</v>
      </c>
      <c r="J611" s="182">
        <v>1.9386000000000001</v>
      </c>
      <c r="K611" s="182">
        <v>10.4533</v>
      </c>
      <c r="L611" s="182">
        <v>29.992100000000001</v>
      </c>
      <c r="M611" s="182">
        <v>40.896999999999998</v>
      </c>
      <c r="N611" s="182">
        <v>63.569400000000002</v>
      </c>
      <c r="O611" s="182">
        <v>12.01</v>
      </c>
      <c r="P611" s="182">
        <v>16.544699999999999</v>
      </c>
      <c r="Q611" s="182">
        <v>6.7077999999999998</v>
      </c>
      <c r="R611" s="182">
        <v>17.380299999999998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78" t="s">
        <v>368</v>
      </c>
      <c r="B612" s="178" t="s">
        <v>186</v>
      </c>
      <c r="C612" s="178">
        <v>120494</v>
      </c>
      <c r="D612" s="181">
        <v>44315</v>
      </c>
      <c r="E612" s="182">
        <v>25.578399999999998</v>
      </c>
      <c r="F612" s="182">
        <v>-1.6000000000000001E-3</v>
      </c>
      <c r="G612" s="182">
        <v>2.5503</v>
      </c>
      <c r="H612" s="182">
        <v>3.6326000000000001</v>
      </c>
      <c r="I612" s="182">
        <v>2.2465000000000002</v>
      </c>
      <c r="J612" s="182">
        <v>2.0099999999999998</v>
      </c>
      <c r="K612" s="182">
        <v>10.658099999999999</v>
      </c>
      <c r="L612" s="182">
        <v>30.476099999999999</v>
      </c>
      <c r="M612" s="182">
        <v>41.689</v>
      </c>
      <c r="N612" s="182">
        <v>64.796499999999995</v>
      </c>
      <c r="O612" s="182">
        <v>12.8507</v>
      </c>
      <c r="P612" s="182">
        <v>17.739100000000001</v>
      </c>
      <c r="Q612" s="182">
        <v>16.5444</v>
      </c>
      <c r="R612" s="182">
        <v>18.260400000000001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78" t="s">
        <v>368</v>
      </c>
      <c r="B613" s="178" t="s">
        <v>290</v>
      </c>
      <c r="C613" s="178">
        <v>103339</v>
      </c>
      <c r="D613" s="181">
        <v>44315</v>
      </c>
      <c r="E613" s="182">
        <v>60.231000000000002</v>
      </c>
      <c r="F613" s="182">
        <v>-6.8000000000000005E-2</v>
      </c>
      <c r="G613" s="182">
        <v>2.0346000000000002</v>
      </c>
      <c r="H613" s="182">
        <v>2.7885</v>
      </c>
      <c r="I613" s="182">
        <v>2.4895</v>
      </c>
      <c r="J613" s="182">
        <v>4.0133000000000001</v>
      </c>
      <c r="K613" s="182">
        <v>12.1996</v>
      </c>
      <c r="L613" s="182">
        <v>30.686900000000001</v>
      </c>
      <c r="M613" s="182">
        <v>39.510800000000003</v>
      </c>
      <c r="N613" s="182">
        <v>58.219499999999996</v>
      </c>
      <c r="O613" s="182">
        <v>13.080500000000001</v>
      </c>
      <c r="P613" s="182">
        <v>15.482900000000001</v>
      </c>
      <c r="Q613" s="182">
        <v>12.331799999999999</v>
      </c>
      <c r="R613" s="182">
        <v>16.392700000000001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78" t="s">
        <v>368</v>
      </c>
      <c r="B614" s="178" t="s">
        <v>187</v>
      </c>
      <c r="C614" s="178">
        <v>119773</v>
      </c>
      <c r="D614" s="181">
        <v>44315</v>
      </c>
      <c r="E614" s="182">
        <v>66.887</v>
      </c>
      <c r="F614" s="182">
        <v>-6.4199999999999993E-2</v>
      </c>
      <c r="G614" s="182">
        <v>2.0459000000000001</v>
      </c>
      <c r="H614" s="182">
        <v>2.8113000000000001</v>
      </c>
      <c r="I614" s="182">
        <v>2.5354999999999999</v>
      </c>
      <c r="J614" s="182">
        <v>4.1416000000000004</v>
      </c>
      <c r="K614" s="182">
        <v>12.5816</v>
      </c>
      <c r="L614" s="182">
        <v>31.566299999999998</v>
      </c>
      <c r="M614" s="182">
        <v>40.900799999999997</v>
      </c>
      <c r="N614" s="182">
        <v>60.315899999999999</v>
      </c>
      <c r="O614" s="182">
        <v>14.4499</v>
      </c>
      <c r="P614" s="182">
        <v>16.981400000000001</v>
      </c>
      <c r="Q614" s="182">
        <v>15.377000000000001</v>
      </c>
      <c r="R614" s="182">
        <v>17.862100000000002</v>
      </c>
      <c r="S614" s="120"/>
      <c r="T614" s="123"/>
      <c r="U614" s="124"/>
      <c r="V614" s="124"/>
      <c r="W614" s="124"/>
      <c r="X614" s="124"/>
      <c r="Y614" s="124"/>
      <c r="Z614" s="124"/>
      <c r="AA614" s="124"/>
      <c r="AB614" s="124"/>
      <c r="AC614" s="124"/>
      <c r="AD614" s="124"/>
      <c r="AE614" s="124"/>
      <c r="AF614" s="124"/>
      <c r="AG614" s="124"/>
      <c r="AH614" s="124"/>
    </row>
    <row r="615" spans="1:34" x14ac:dyDescent="0.3">
      <c r="A615" s="178" t="s">
        <v>368</v>
      </c>
      <c r="B615" s="178" t="s">
        <v>188</v>
      </c>
      <c r="C615" s="178">
        <v>119417</v>
      </c>
      <c r="D615" s="181">
        <v>44315</v>
      </c>
      <c r="E615" s="182">
        <v>71.777000000000001</v>
      </c>
      <c r="F615" s="182">
        <v>0.20100000000000001</v>
      </c>
      <c r="G615" s="182">
        <v>2.1402000000000001</v>
      </c>
      <c r="H615" s="182">
        <v>2.5488</v>
      </c>
      <c r="I615" s="182">
        <v>1.4845999999999999</v>
      </c>
      <c r="J615" s="182">
        <v>3.1057000000000001</v>
      </c>
      <c r="K615" s="182">
        <v>11.894600000000001</v>
      </c>
      <c r="L615" s="182">
        <v>26.532800000000002</v>
      </c>
      <c r="M615" s="182">
        <v>36.595799999999997</v>
      </c>
      <c r="N615" s="182">
        <v>56.003</v>
      </c>
      <c r="O615" s="182">
        <v>6.5082000000000004</v>
      </c>
      <c r="P615" s="182">
        <v>13.919700000000001</v>
      </c>
      <c r="Q615" s="182">
        <v>14.256600000000001</v>
      </c>
      <c r="R615" s="182">
        <v>13.276999999999999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78" t="s">
        <v>368</v>
      </c>
      <c r="B616" s="178" t="s">
        <v>291</v>
      </c>
      <c r="C616" s="178">
        <v>118047</v>
      </c>
      <c r="D616" s="181">
        <v>44315</v>
      </c>
      <c r="E616" s="182">
        <v>68.063999999999993</v>
      </c>
      <c r="F616" s="182">
        <v>0.19869999999999999</v>
      </c>
      <c r="G616" s="182">
        <v>2.1337999999999999</v>
      </c>
      <c r="H616" s="182">
        <v>2.5337999999999998</v>
      </c>
      <c r="I616" s="182">
        <v>1.4548000000000001</v>
      </c>
      <c r="J616" s="182">
        <v>3.0335999999999999</v>
      </c>
      <c r="K616" s="182">
        <v>11.7104</v>
      </c>
      <c r="L616" s="182">
        <v>26.123899999999999</v>
      </c>
      <c r="M616" s="182">
        <v>35.935000000000002</v>
      </c>
      <c r="N616" s="182">
        <v>55.011499999999998</v>
      </c>
      <c r="O616" s="182">
        <v>5.8784000000000001</v>
      </c>
      <c r="P616" s="182">
        <v>13.1616</v>
      </c>
      <c r="Q616" s="182">
        <v>13.4688</v>
      </c>
      <c r="R616" s="182">
        <v>12.6175</v>
      </c>
      <c r="S616" s="120"/>
      <c r="T616" s="123"/>
      <c r="U616" s="124"/>
      <c r="V616" s="124"/>
      <c r="W616" s="124"/>
      <c r="X616" s="124"/>
      <c r="Y616" s="124"/>
      <c r="Z616" s="124"/>
      <c r="AA616" s="124"/>
      <c r="AB616" s="124"/>
      <c r="AC616" s="124"/>
      <c r="AD616" s="124"/>
      <c r="AE616" s="124"/>
      <c r="AF616" s="124"/>
      <c r="AG616" s="124"/>
      <c r="AH616" s="124"/>
    </row>
    <row r="617" spans="1:34" x14ac:dyDescent="0.3">
      <c r="A617" s="178" t="s">
        <v>368</v>
      </c>
      <c r="B617" s="178" t="s">
        <v>292</v>
      </c>
      <c r="C617" s="178">
        <v>100865</v>
      </c>
      <c r="D617" s="181">
        <v>44315</v>
      </c>
      <c r="E617" s="182">
        <v>83.022000000000006</v>
      </c>
      <c r="F617" s="182">
        <v>-0.13400000000000001</v>
      </c>
      <c r="G617" s="182">
        <v>2.2959999999999998</v>
      </c>
      <c r="H617" s="182">
        <v>3.1979000000000002</v>
      </c>
      <c r="I617" s="182">
        <v>2.4081999999999999</v>
      </c>
      <c r="J617" s="182">
        <v>3.0731000000000002</v>
      </c>
      <c r="K617" s="182">
        <v>8.5015000000000001</v>
      </c>
      <c r="L617" s="182">
        <v>23.183499999999999</v>
      </c>
      <c r="M617" s="182">
        <v>34.054299999999998</v>
      </c>
      <c r="N617" s="182">
        <v>47.310299999999998</v>
      </c>
      <c r="O617" s="182">
        <v>7.5358000000000001</v>
      </c>
      <c r="P617" s="182">
        <v>12.686</v>
      </c>
      <c r="Q617" s="182">
        <v>9.4430999999999994</v>
      </c>
      <c r="R617" s="182">
        <v>12.0152</v>
      </c>
      <c r="S617" s="120"/>
      <c r="T617" s="123"/>
      <c r="U617" s="124"/>
      <c r="V617" s="124"/>
      <c r="W617" s="124"/>
      <c r="X617" s="124"/>
      <c r="Y617" s="124"/>
      <c r="Z617" s="124"/>
      <c r="AA617" s="124"/>
      <c r="AB617" s="124"/>
      <c r="AC617" s="124"/>
      <c r="AD617" s="124"/>
      <c r="AE617" s="124"/>
      <c r="AF617" s="124"/>
      <c r="AG617" s="124"/>
      <c r="AH617" s="124"/>
    </row>
    <row r="618" spans="1:34" x14ac:dyDescent="0.3">
      <c r="A618" s="178" t="s">
        <v>368</v>
      </c>
      <c r="B618" s="178" t="s">
        <v>189</v>
      </c>
      <c r="C618" s="178">
        <v>120270</v>
      </c>
      <c r="D618" s="181">
        <v>44315</v>
      </c>
      <c r="E618" s="182">
        <v>90.248500000000007</v>
      </c>
      <c r="F618" s="182">
        <v>-0.13039999999999999</v>
      </c>
      <c r="G618" s="182">
        <v>2.3069000000000002</v>
      </c>
      <c r="H618" s="182">
        <v>3.2233999999999998</v>
      </c>
      <c r="I618" s="182">
        <v>2.4584999999999999</v>
      </c>
      <c r="J618" s="182">
        <v>3.1960000000000002</v>
      </c>
      <c r="K618" s="182">
        <v>8.8412000000000006</v>
      </c>
      <c r="L618" s="182">
        <v>23.953099999999999</v>
      </c>
      <c r="M618" s="182">
        <v>35.313200000000002</v>
      </c>
      <c r="N618" s="182">
        <v>49.161999999999999</v>
      </c>
      <c r="O618" s="182">
        <v>8.7970000000000006</v>
      </c>
      <c r="P618" s="182">
        <v>13.970700000000001</v>
      </c>
      <c r="Q618" s="182">
        <v>14.138299999999999</v>
      </c>
      <c r="R618" s="182">
        <v>13.3277</v>
      </c>
      <c r="S618" s="120"/>
      <c r="T618" s="123"/>
      <c r="U618" s="124"/>
      <c r="V618" s="124"/>
      <c r="W618" s="124"/>
      <c r="X618" s="124"/>
      <c r="Y618" s="124"/>
      <c r="Z618" s="124"/>
      <c r="AA618" s="124"/>
      <c r="AB618" s="124"/>
      <c r="AC618" s="124"/>
      <c r="AD618" s="124"/>
      <c r="AE618" s="124"/>
      <c r="AF618" s="124"/>
      <c r="AG618" s="124"/>
      <c r="AH618" s="124"/>
    </row>
    <row r="619" spans="1:34" x14ac:dyDescent="0.3">
      <c r="A619" s="178" t="s">
        <v>368</v>
      </c>
      <c r="B619" s="178" t="s">
        <v>434</v>
      </c>
      <c r="C619" s="178">
        <v>139781</v>
      </c>
      <c r="D619" s="181">
        <v>44315</v>
      </c>
      <c r="E619" s="182">
        <v>16.618300000000001</v>
      </c>
      <c r="F619" s="182">
        <v>-3.0099999999999998E-2</v>
      </c>
      <c r="G619" s="182">
        <v>2.1715</v>
      </c>
      <c r="H619" s="182">
        <v>3.0829</v>
      </c>
      <c r="I619" s="182">
        <v>2.6575000000000002</v>
      </c>
      <c r="J619" s="182">
        <v>3.302</v>
      </c>
      <c r="K619" s="182">
        <v>13.726599999999999</v>
      </c>
      <c r="L619" s="182">
        <v>35.060899999999997</v>
      </c>
      <c r="M619" s="182">
        <v>41.258000000000003</v>
      </c>
      <c r="N619" s="182">
        <v>59.469299999999997</v>
      </c>
      <c r="O619" s="182">
        <v>10.577299999999999</v>
      </c>
      <c r="P619" s="182"/>
      <c r="Q619" s="182">
        <v>11.860900000000001</v>
      </c>
      <c r="R619" s="182">
        <v>16.267700000000001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78" t="s">
        <v>368</v>
      </c>
      <c r="B620" s="178" t="s">
        <v>435</v>
      </c>
      <c r="C620" s="178">
        <v>139783</v>
      </c>
      <c r="D620" s="181">
        <v>44315</v>
      </c>
      <c r="E620" s="182">
        <v>15.184200000000001</v>
      </c>
      <c r="F620" s="182">
        <v>-3.4200000000000001E-2</v>
      </c>
      <c r="G620" s="182">
        <v>2.1583000000000001</v>
      </c>
      <c r="H620" s="182">
        <v>3.0512999999999999</v>
      </c>
      <c r="I620" s="182">
        <v>2.5939000000000001</v>
      </c>
      <c r="J620" s="182">
        <v>3.1444000000000001</v>
      </c>
      <c r="K620" s="182">
        <v>13.2727</v>
      </c>
      <c r="L620" s="182">
        <v>33.975099999999998</v>
      </c>
      <c r="M620" s="182">
        <v>39.529899999999998</v>
      </c>
      <c r="N620" s="182">
        <v>56.845399999999998</v>
      </c>
      <c r="O620" s="182">
        <v>8.6216000000000008</v>
      </c>
      <c r="P620" s="182"/>
      <c r="Q620" s="182">
        <v>9.6552000000000007</v>
      </c>
      <c r="R620" s="182">
        <v>14.332800000000001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78" t="s">
        <v>368</v>
      </c>
      <c r="B621" s="178" t="s">
        <v>191</v>
      </c>
      <c r="C621" s="178">
        <v>135781</v>
      </c>
      <c r="D621" s="181">
        <v>44315</v>
      </c>
      <c r="E621" s="182">
        <v>27.937000000000001</v>
      </c>
      <c r="F621" s="182">
        <v>0.2404</v>
      </c>
      <c r="G621" s="182">
        <v>2.4796999999999998</v>
      </c>
      <c r="H621" s="182">
        <v>3.3784999999999998</v>
      </c>
      <c r="I621" s="182">
        <v>2.7246999999999999</v>
      </c>
      <c r="J621" s="182">
        <v>3.2486000000000002</v>
      </c>
      <c r="K621" s="182">
        <v>12.817500000000001</v>
      </c>
      <c r="L621" s="182">
        <v>33.408099999999997</v>
      </c>
      <c r="M621" s="182">
        <v>46.106400000000001</v>
      </c>
      <c r="N621" s="182">
        <v>69.592699999999994</v>
      </c>
      <c r="O621" s="182">
        <v>17.7956</v>
      </c>
      <c r="P621" s="182">
        <v>22.6281</v>
      </c>
      <c r="Q621" s="182">
        <v>21.215599999999998</v>
      </c>
      <c r="R621" s="182">
        <v>22.682600000000001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78" t="s">
        <v>368</v>
      </c>
      <c r="B622" s="178" t="s">
        <v>294</v>
      </c>
      <c r="C622" s="178">
        <v>135784</v>
      </c>
      <c r="D622" s="181">
        <v>44315</v>
      </c>
      <c r="E622" s="182">
        <v>25.853000000000002</v>
      </c>
      <c r="F622" s="182">
        <v>0.2404</v>
      </c>
      <c r="G622" s="182">
        <v>2.4733000000000001</v>
      </c>
      <c r="H622" s="182">
        <v>3.3582999999999998</v>
      </c>
      <c r="I622" s="182">
        <v>2.6808999999999998</v>
      </c>
      <c r="J622" s="182">
        <v>3.1150000000000002</v>
      </c>
      <c r="K622" s="182">
        <v>12.404299999999999</v>
      </c>
      <c r="L622" s="182">
        <v>32.3962</v>
      </c>
      <c r="M622" s="182">
        <v>44.4544</v>
      </c>
      <c r="N622" s="182">
        <v>67.030600000000007</v>
      </c>
      <c r="O622" s="182">
        <v>16.032</v>
      </c>
      <c r="P622" s="182">
        <v>20.874700000000001</v>
      </c>
      <c r="Q622" s="182">
        <v>19.468399999999999</v>
      </c>
      <c r="R622" s="182">
        <v>20.768799999999999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78" t="s">
        <v>368</v>
      </c>
      <c r="B623" s="178" t="s">
        <v>192</v>
      </c>
      <c r="C623" s="178">
        <v>133386</v>
      </c>
      <c r="D623" s="181">
        <v>44315</v>
      </c>
      <c r="E623" s="182">
        <v>24.341899999999999</v>
      </c>
      <c r="F623" s="182">
        <v>-0.16769999999999999</v>
      </c>
      <c r="G623" s="182">
        <v>2.1589</v>
      </c>
      <c r="H623" s="182">
        <v>3.5133999999999999</v>
      </c>
      <c r="I623" s="182">
        <v>2.7414000000000001</v>
      </c>
      <c r="J623" s="182">
        <v>2.3117000000000001</v>
      </c>
      <c r="K623" s="182">
        <v>10.689299999999999</v>
      </c>
      <c r="L623" s="182">
        <v>33.542000000000002</v>
      </c>
      <c r="M623" s="182">
        <v>39.388100000000001</v>
      </c>
      <c r="N623" s="182">
        <v>54.396900000000002</v>
      </c>
      <c r="O623" s="182">
        <v>8.2047000000000008</v>
      </c>
      <c r="P623" s="182">
        <v>16.736999999999998</v>
      </c>
      <c r="Q623" s="182">
        <v>15.234</v>
      </c>
      <c r="R623" s="182">
        <v>16.310700000000001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78" t="s">
        <v>368</v>
      </c>
      <c r="B624" s="178" t="s">
        <v>295</v>
      </c>
      <c r="C624" s="178">
        <v>133385</v>
      </c>
      <c r="D624" s="181">
        <v>44315</v>
      </c>
      <c r="E624" s="182">
        <v>22.366399999999999</v>
      </c>
      <c r="F624" s="182">
        <v>-0.1714</v>
      </c>
      <c r="G624" s="182">
        <v>2.1478999999999999</v>
      </c>
      <c r="H624" s="182">
        <v>3.4872999999999998</v>
      </c>
      <c r="I624" s="182">
        <v>2.6957</v>
      </c>
      <c r="J624" s="182">
        <v>2.1922000000000001</v>
      </c>
      <c r="K624" s="182">
        <v>10.335800000000001</v>
      </c>
      <c r="L624" s="182">
        <v>32.668199999999999</v>
      </c>
      <c r="M624" s="182">
        <v>37.9816</v>
      </c>
      <c r="N624" s="182">
        <v>52.295400000000001</v>
      </c>
      <c r="O624" s="182">
        <v>6.8052000000000001</v>
      </c>
      <c r="P624" s="182">
        <v>15.1737</v>
      </c>
      <c r="Q624" s="182">
        <v>13.6898</v>
      </c>
      <c r="R624" s="182">
        <v>14.757</v>
      </c>
      <c r="S624" s="120"/>
      <c r="T624" s="123"/>
      <c r="U624" s="124"/>
      <c r="V624" s="124"/>
      <c r="W624" s="124"/>
      <c r="X624" s="124"/>
      <c r="Y624" s="124"/>
      <c r="Z624" s="124"/>
      <c r="AA624" s="124"/>
      <c r="AB624" s="124"/>
      <c r="AC624" s="124"/>
      <c r="AD624" s="124"/>
      <c r="AE624" s="124"/>
      <c r="AF624" s="124"/>
      <c r="AG624" s="124"/>
      <c r="AH624" s="124"/>
    </row>
    <row r="625" spans="1:34" x14ac:dyDescent="0.3">
      <c r="A625" s="178" t="s">
        <v>368</v>
      </c>
      <c r="B625" s="178" t="s">
        <v>296</v>
      </c>
      <c r="C625" s="178">
        <v>103196</v>
      </c>
      <c r="D625" s="181">
        <v>44315</v>
      </c>
      <c r="E625" s="182">
        <v>63.487000000000002</v>
      </c>
      <c r="F625" s="182">
        <v>0.191</v>
      </c>
      <c r="G625" s="182">
        <v>2.3561000000000001</v>
      </c>
      <c r="H625" s="182">
        <v>2.9786999999999999</v>
      </c>
      <c r="I625" s="182">
        <v>2.0472999999999999</v>
      </c>
      <c r="J625" s="182">
        <v>3.1673</v>
      </c>
      <c r="K625" s="182">
        <v>15.6022</v>
      </c>
      <c r="L625" s="182">
        <v>38.627299999999998</v>
      </c>
      <c r="M625" s="182">
        <v>44.106499999999997</v>
      </c>
      <c r="N625" s="182">
        <v>61.081800000000001</v>
      </c>
      <c r="O625" s="182">
        <v>1.6001000000000001</v>
      </c>
      <c r="P625" s="182">
        <v>7.7331000000000003</v>
      </c>
      <c r="Q625" s="182">
        <v>12.5665</v>
      </c>
      <c r="R625" s="182">
        <v>5.9774000000000003</v>
      </c>
      <c r="S625" s="120"/>
      <c r="T625" s="123"/>
      <c r="U625" s="124"/>
      <c r="V625" s="124"/>
      <c r="W625" s="124"/>
      <c r="X625" s="124"/>
      <c r="Y625" s="124"/>
      <c r="Z625" s="124"/>
      <c r="AA625" s="124"/>
      <c r="AB625" s="124"/>
      <c r="AC625" s="124"/>
      <c r="AD625" s="124"/>
      <c r="AE625" s="124"/>
      <c r="AF625" s="124"/>
      <c r="AG625" s="124"/>
      <c r="AH625" s="124"/>
    </row>
    <row r="626" spans="1:34" x14ac:dyDescent="0.3">
      <c r="A626" s="178" t="s">
        <v>368</v>
      </c>
      <c r="B626" s="178" t="s">
        <v>193</v>
      </c>
      <c r="C626" s="178">
        <v>118803</v>
      </c>
      <c r="D626" s="181">
        <v>44315</v>
      </c>
      <c r="E626" s="182">
        <v>67.676100000000005</v>
      </c>
      <c r="F626" s="182">
        <v>0.1928</v>
      </c>
      <c r="G626" s="182">
        <v>2.3620999999999999</v>
      </c>
      <c r="H626" s="182">
        <v>2.9933000000000001</v>
      </c>
      <c r="I626" s="182">
        <v>2.0766</v>
      </c>
      <c r="J626" s="182">
        <v>3.2383999999999999</v>
      </c>
      <c r="K626" s="182">
        <v>15.8119</v>
      </c>
      <c r="L626" s="182">
        <v>39.130699999999997</v>
      </c>
      <c r="M626" s="182">
        <v>44.881999999999998</v>
      </c>
      <c r="N626" s="182">
        <v>62.232100000000003</v>
      </c>
      <c r="O626" s="182">
        <v>2.3649</v>
      </c>
      <c r="P626" s="182">
        <v>8.6188000000000002</v>
      </c>
      <c r="Q626" s="182">
        <v>12.8118</v>
      </c>
      <c r="R626" s="182">
        <v>6.7112999999999996</v>
      </c>
      <c r="S626" s="120"/>
      <c r="T626" s="123"/>
      <c r="U626" s="124"/>
      <c r="V626" s="124"/>
      <c r="W626" s="124"/>
      <c r="X626" s="124"/>
      <c r="Y626" s="124"/>
      <c r="Z626" s="124"/>
      <c r="AA626" s="124"/>
      <c r="AB626" s="124"/>
      <c r="AC626" s="124"/>
      <c r="AD626" s="124"/>
      <c r="AE626" s="124"/>
      <c r="AF626" s="124"/>
      <c r="AG626" s="124"/>
      <c r="AH626" s="124"/>
    </row>
    <row r="627" spans="1:34" x14ac:dyDescent="0.3">
      <c r="A627" s="178" t="s">
        <v>368</v>
      </c>
      <c r="B627" s="178" t="s">
        <v>194</v>
      </c>
      <c r="C627" s="178">
        <v>147481</v>
      </c>
      <c r="D627" s="181">
        <v>44315</v>
      </c>
      <c r="E627" s="182">
        <v>15.315899999999999</v>
      </c>
      <c r="F627" s="182">
        <v>3.6600000000000001E-2</v>
      </c>
      <c r="G627" s="182">
        <v>1.4404999999999999</v>
      </c>
      <c r="H627" s="182">
        <v>2.1488999999999998</v>
      </c>
      <c r="I627" s="182">
        <v>2.9156</v>
      </c>
      <c r="J627" s="182">
        <v>3.7269000000000001</v>
      </c>
      <c r="K627" s="182">
        <v>8.4863999999999997</v>
      </c>
      <c r="L627" s="182">
        <v>23.248000000000001</v>
      </c>
      <c r="M627" s="182">
        <v>33.668799999999997</v>
      </c>
      <c r="N627" s="182">
        <v>66.594899999999996</v>
      </c>
      <c r="O627" s="182"/>
      <c r="P627" s="182"/>
      <c r="Q627" s="182">
        <v>27.283100000000001</v>
      </c>
      <c r="R627" s="182"/>
      <c r="S627" s="120"/>
      <c r="T627" s="123"/>
      <c r="U627" s="124"/>
      <c r="V627" s="124"/>
      <c r="W627" s="124"/>
      <c r="X627" s="124"/>
      <c r="Y627" s="124"/>
      <c r="Z627" s="124"/>
      <c r="AA627" s="124"/>
      <c r="AB627" s="124"/>
      <c r="AC627" s="124"/>
      <c r="AD627" s="124"/>
      <c r="AE627" s="124"/>
      <c r="AF627" s="124"/>
      <c r="AG627" s="124"/>
      <c r="AH627" s="124"/>
    </row>
    <row r="628" spans="1:34" x14ac:dyDescent="0.3">
      <c r="A628" s="178" t="s">
        <v>368</v>
      </c>
      <c r="B628" s="178" t="s">
        <v>297</v>
      </c>
      <c r="C628" s="178">
        <v>147482</v>
      </c>
      <c r="D628" s="181">
        <v>44315</v>
      </c>
      <c r="E628" s="182">
        <v>14.9923</v>
      </c>
      <c r="F628" s="182">
        <v>3.3399999999999999E-2</v>
      </c>
      <c r="G628" s="182">
        <v>1.4295</v>
      </c>
      <c r="H628" s="182">
        <v>2.1238999999999999</v>
      </c>
      <c r="I628" s="182">
        <v>2.8645</v>
      </c>
      <c r="J628" s="182">
        <v>3.6116999999999999</v>
      </c>
      <c r="K628" s="182">
        <v>8.1742000000000008</v>
      </c>
      <c r="L628" s="182">
        <v>22.527200000000001</v>
      </c>
      <c r="M628" s="182">
        <v>32.499299999999998</v>
      </c>
      <c r="N628" s="182">
        <v>64.618499999999997</v>
      </c>
      <c r="O628" s="182"/>
      <c r="P628" s="182"/>
      <c r="Q628" s="182">
        <v>25.754200000000001</v>
      </c>
      <c r="R628" s="182"/>
      <c r="S628" s="120"/>
      <c r="T628" s="123"/>
      <c r="U628" s="124"/>
      <c r="V628" s="124"/>
      <c r="W628" s="124"/>
      <c r="X628" s="124"/>
      <c r="Y628" s="124"/>
      <c r="Z628" s="124"/>
      <c r="AA628" s="124"/>
      <c r="AB628" s="124"/>
      <c r="AC628" s="124"/>
      <c r="AD628" s="124"/>
      <c r="AE628" s="124"/>
      <c r="AF628" s="124"/>
      <c r="AG628" s="124"/>
      <c r="AH628" s="124"/>
    </row>
    <row r="629" spans="1:34" x14ac:dyDescent="0.3">
      <c r="A629" s="178" t="s">
        <v>368</v>
      </c>
      <c r="B629" s="178" t="s">
        <v>195</v>
      </c>
      <c r="C629" s="178">
        <v>135601</v>
      </c>
      <c r="D629" s="181">
        <v>44315</v>
      </c>
      <c r="E629" s="182">
        <v>20.56</v>
      </c>
      <c r="F629" s="182">
        <v>-0.24260000000000001</v>
      </c>
      <c r="G629" s="182">
        <v>1.9336</v>
      </c>
      <c r="H629" s="182">
        <v>3.1093000000000002</v>
      </c>
      <c r="I629" s="182">
        <v>2.4925000000000002</v>
      </c>
      <c r="J629" s="182">
        <v>4.2595999999999998</v>
      </c>
      <c r="K629" s="182">
        <v>11.8607</v>
      </c>
      <c r="L629" s="182">
        <v>34.819699999999997</v>
      </c>
      <c r="M629" s="182">
        <v>38.918900000000001</v>
      </c>
      <c r="N629" s="182">
        <v>61.635199999999998</v>
      </c>
      <c r="O629" s="182">
        <v>11.8491</v>
      </c>
      <c r="P629" s="182">
        <v>15.635899999999999</v>
      </c>
      <c r="Q629" s="182">
        <v>14.318</v>
      </c>
      <c r="R629" s="182">
        <v>16.665900000000001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78" t="s">
        <v>368</v>
      </c>
      <c r="B630" s="178" t="s">
        <v>298</v>
      </c>
      <c r="C630" s="178">
        <v>135598</v>
      </c>
      <c r="D630" s="181">
        <v>44315</v>
      </c>
      <c r="E630" s="182">
        <v>19.09</v>
      </c>
      <c r="F630" s="182">
        <v>-0.20910000000000001</v>
      </c>
      <c r="G630" s="182">
        <v>1.9220999999999999</v>
      </c>
      <c r="H630" s="182">
        <v>3.0777999999999999</v>
      </c>
      <c r="I630" s="182">
        <v>2.4691000000000001</v>
      </c>
      <c r="J630" s="182">
        <v>4.1462000000000003</v>
      </c>
      <c r="K630" s="182">
        <v>11.5722</v>
      </c>
      <c r="L630" s="182">
        <v>34.058999999999997</v>
      </c>
      <c r="M630" s="182">
        <v>37.734499999999997</v>
      </c>
      <c r="N630" s="182">
        <v>59.8827</v>
      </c>
      <c r="O630" s="182">
        <v>10.157</v>
      </c>
      <c r="P630" s="182">
        <v>13.979799999999999</v>
      </c>
      <c r="Q630" s="182">
        <v>12.7544</v>
      </c>
      <c r="R630" s="182">
        <v>15.0901</v>
      </c>
      <c r="S630" s="120"/>
      <c r="T630" s="123"/>
      <c r="U630" s="124"/>
      <c r="V630" s="124"/>
      <c r="W630" s="124"/>
      <c r="X630" s="124"/>
      <c r="Y630" s="124"/>
      <c r="Z630" s="124"/>
      <c r="AA630" s="124"/>
      <c r="AB630" s="124"/>
      <c r="AC630" s="124"/>
      <c r="AD630" s="124"/>
      <c r="AE630" s="124"/>
      <c r="AF630" s="124"/>
      <c r="AG630" s="124"/>
      <c r="AH630" s="124"/>
    </row>
    <row r="631" spans="1:34" x14ac:dyDescent="0.3">
      <c r="A631" s="178" t="s">
        <v>368</v>
      </c>
      <c r="B631" s="178" t="s">
        <v>299</v>
      </c>
      <c r="C631" s="178">
        <v>101815</v>
      </c>
      <c r="D631" s="181">
        <v>44315</v>
      </c>
      <c r="E631" s="182">
        <v>736.16740460279595</v>
      </c>
      <c r="F631" s="182">
        <v>-7.6399999999999996E-2</v>
      </c>
      <c r="G631" s="182">
        <v>2.5501999999999998</v>
      </c>
      <c r="H631" s="182">
        <v>3.3778000000000001</v>
      </c>
      <c r="I631" s="182">
        <v>2.8431000000000002</v>
      </c>
      <c r="J631" s="182">
        <v>2.9197000000000002</v>
      </c>
      <c r="K631" s="182">
        <v>8.8429000000000002</v>
      </c>
      <c r="L631" s="182">
        <v>29.459299999999999</v>
      </c>
      <c r="M631" s="182">
        <v>36.469000000000001</v>
      </c>
      <c r="N631" s="182">
        <v>57.494100000000003</v>
      </c>
      <c r="O631" s="182">
        <v>6.5762999999999998</v>
      </c>
      <c r="P631" s="182">
        <v>11.301399999999999</v>
      </c>
      <c r="Q631" s="182">
        <v>18.6844</v>
      </c>
      <c r="R631" s="182">
        <v>12.332100000000001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78" t="s">
        <v>368</v>
      </c>
      <c r="B632" s="178" t="s">
        <v>196</v>
      </c>
      <c r="C632" s="178">
        <v>119486</v>
      </c>
      <c r="D632" s="181">
        <v>44315</v>
      </c>
      <c r="E632" s="182">
        <v>259.58</v>
      </c>
      <c r="F632" s="182">
        <v>-7.6999999999999999E-2</v>
      </c>
      <c r="G632" s="182">
        <v>2.5520999999999998</v>
      </c>
      <c r="H632" s="182">
        <v>3.3854000000000002</v>
      </c>
      <c r="I632" s="182">
        <v>2.8610000000000002</v>
      </c>
      <c r="J632" s="182">
        <v>2.9588999999999999</v>
      </c>
      <c r="K632" s="182">
        <v>8.9481999999999999</v>
      </c>
      <c r="L632" s="182">
        <v>29.718699999999998</v>
      </c>
      <c r="M632" s="182">
        <v>36.880400000000002</v>
      </c>
      <c r="N632" s="182">
        <v>58.135899999999999</v>
      </c>
      <c r="O632" s="182">
        <v>6.9977999999999998</v>
      </c>
      <c r="P632" s="182">
        <v>11.833</v>
      </c>
      <c r="Q632" s="182">
        <v>11.8881</v>
      </c>
      <c r="R632" s="182">
        <v>12.748200000000001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78" t="s">
        <v>368</v>
      </c>
      <c r="B633" s="178" t="s">
        <v>300</v>
      </c>
      <c r="C633" s="178">
        <v>100156</v>
      </c>
      <c r="D633" s="181">
        <v>44315</v>
      </c>
      <c r="E633" s="182">
        <v>401.74299014867597</v>
      </c>
      <c r="F633" s="182">
        <v>-0.09</v>
      </c>
      <c r="G633" s="182">
        <v>2.5451000000000001</v>
      </c>
      <c r="H633" s="182">
        <v>3.3490000000000002</v>
      </c>
      <c r="I633" s="182">
        <v>2.8382000000000001</v>
      </c>
      <c r="J633" s="182">
        <v>2.8898000000000001</v>
      </c>
      <c r="K633" s="182">
        <v>8.7642000000000007</v>
      </c>
      <c r="L633" s="182">
        <v>29.325500000000002</v>
      </c>
      <c r="M633" s="182">
        <v>36.120600000000003</v>
      </c>
      <c r="N633" s="182">
        <v>56.898800000000001</v>
      </c>
      <c r="O633" s="182">
        <v>6.5319000000000003</v>
      </c>
      <c r="P633" s="182">
        <v>14.4686</v>
      </c>
      <c r="Q633" s="182">
        <v>15.8545</v>
      </c>
      <c r="R633" s="182">
        <v>12.575699999999999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78" t="s">
        <v>368</v>
      </c>
      <c r="B634" s="178" t="s">
        <v>197</v>
      </c>
      <c r="C634" s="178">
        <v>119489</v>
      </c>
      <c r="D634" s="181">
        <v>44315</v>
      </c>
      <c r="E634" s="182">
        <v>278.08</v>
      </c>
      <c r="F634" s="182">
        <v>-8.6199999999999999E-2</v>
      </c>
      <c r="G634" s="182">
        <v>2.552</v>
      </c>
      <c r="H634" s="182">
        <v>3.3601000000000001</v>
      </c>
      <c r="I634" s="182">
        <v>2.8631000000000002</v>
      </c>
      <c r="J634" s="182">
        <v>2.9468000000000001</v>
      </c>
      <c r="K634" s="182">
        <v>8.91</v>
      </c>
      <c r="L634" s="182">
        <v>29.659199999999998</v>
      </c>
      <c r="M634" s="182">
        <v>36.648600000000002</v>
      </c>
      <c r="N634" s="182">
        <v>57.704300000000003</v>
      </c>
      <c r="O634" s="182">
        <v>7.1776999999999997</v>
      </c>
      <c r="P634" s="182">
        <v>15.0686</v>
      </c>
      <c r="Q634" s="182">
        <v>15.1814</v>
      </c>
      <c r="R634" s="182">
        <v>13.1258</v>
      </c>
      <c r="S634" s="120"/>
      <c r="T634" s="123"/>
      <c r="U634" s="124"/>
      <c r="V634" s="124"/>
      <c r="W634" s="124"/>
      <c r="X634" s="124"/>
      <c r="Y634" s="124"/>
      <c r="Z634" s="124"/>
      <c r="AA634" s="124"/>
      <c r="AB634" s="124"/>
      <c r="AC634" s="124"/>
      <c r="AD634" s="124"/>
      <c r="AE634" s="124"/>
      <c r="AF634" s="124"/>
      <c r="AG634" s="124"/>
      <c r="AH634" s="124"/>
    </row>
    <row r="635" spans="1:34" x14ac:dyDescent="0.3">
      <c r="A635" s="178" t="s">
        <v>368</v>
      </c>
      <c r="B635" s="178" t="s">
        <v>301</v>
      </c>
      <c r="C635" s="178">
        <v>100175</v>
      </c>
      <c r="D635" s="181">
        <v>44315</v>
      </c>
      <c r="E635" s="182">
        <v>170.98859999999999</v>
      </c>
      <c r="F635" s="182">
        <v>0.52380000000000004</v>
      </c>
      <c r="G635" s="182">
        <v>2.7286000000000001</v>
      </c>
      <c r="H635" s="182">
        <v>3.2761999999999998</v>
      </c>
      <c r="I635" s="182">
        <v>5.1223000000000001</v>
      </c>
      <c r="J635" s="182">
        <v>10.5036</v>
      </c>
      <c r="K635" s="182">
        <v>23.0791</v>
      </c>
      <c r="L635" s="182">
        <v>47.527700000000003</v>
      </c>
      <c r="M635" s="182">
        <v>70.732299999999995</v>
      </c>
      <c r="N635" s="182">
        <v>114.24</v>
      </c>
      <c r="O635" s="182">
        <v>22.671500000000002</v>
      </c>
      <c r="P635" s="182">
        <v>22.253699999999998</v>
      </c>
      <c r="Q635" s="182">
        <v>14.4072</v>
      </c>
      <c r="R635" s="182">
        <v>34.787799999999997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78" t="s">
        <v>368</v>
      </c>
      <c r="B636" s="178" t="s">
        <v>198</v>
      </c>
      <c r="C636" s="178">
        <v>120847</v>
      </c>
      <c r="D636" s="181">
        <v>44315</v>
      </c>
      <c r="E636" s="182">
        <v>180.1738</v>
      </c>
      <c r="F636" s="182">
        <v>0.52849999999999997</v>
      </c>
      <c r="G636" s="182">
        <v>2.7435</v>
      </c>
      <c r="H636" s="182">
        <v>3.3148</v>
      </c>
      <c r="I636" s="182">
        <v>5.1951000000000001</v>
      </c>
      <c r="J636" s="182">
        <v>10.684200000000001</v>
      </c>
      <c r="K636" s="182">
        <v>23.722100000000001</v>
      </c>
      <c r="L636" s="182">
        <v>49.104599999999998</v>
      </c>
      <c r="M636" s="182">
        <v>73.374600000000001</v>
      </c>
      <c r="N636" s="182">
        <v>118.5167</v>
      </c>
      <c r="O636" s="182">
        <v>24.375499999999999</v>
      </c>
      <c r="P636" s="182">
        <v>23.311499999999999</v>
      </c>
      <c r="Q636" s="182">
        <v>20.158300000000001</v>
      </c>
      <c r="R636" s="182">
        <v>37.189300000000003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78" t="s">
        <v>368</v>
      </c>
      <c r="B637" s="178" t="s">
        <v>199</v>
      </c>
      <c r="C637" s="178">
        <v>111549</v>
      </c>
      <c r="D637" s="181">
        <v>44315</v>
      </c>
      <c r="E637" s="182">
        <v>67.55</v>
      </c>
      <c r="F637" s="182">
        <v>-2.9600000000000001E-2</v>
      </c>
      <c r="G637" s="182">
        <v>2.3330000000000002</v>
      </c>
      <c r="H637" s="182">
        <v>3.0983000000000001</v>
      </c>
      <c r="I637" s="182">
        <v>2.8471000000000002</v>
      </c>
      <c r="J637" s="182">
        <v>3.3664999999999998</v>
      </c>
      <c r="K637" s="182">
        <v>10.5746</v>
      </c>
      <c r="L637" s="182">
        <v>32.554900000000004</v>
      </c>
      <c r="M637" s="182">
        <v>41.258899999999997</v>
      </c>
      <c r="N637" s="182">
        <v>64.475300000000004</v>
      </c>
      <c r="O637" s="182">
        <v>8.6437000000000008</v>
      </c>
      <c r="P637" s="182">
        <v>11.6228</v>
      </c>
      <c r="Q637" s="182">
        <v>16.7193</v>
      </c>
      <c r="R637" s="182">
        <v>9.9002999999999997</v>
      </c>
      <c r="S637" s="120"/>
      <c r="T637" s="123"/>
      <c r="U637" s="124"/>
      <c r="V637" s="124"/>
      <c r="W637" s="124"/>
      <c r="X637" s="124"/>
      <c r="Y637" s="124"/>
      <c r="Z637" s="124"/>
      <c r="AA637" s="124"/>
      <c r="AB637" s="124"/>
      <c r="AC637" s="124"/>
      <c r="AD637" s="124"/>
      <c r="AE637" s="124"/>
      <c r="AF637" s="124"/>
      <c r="AG637" s="124"/>
      <c r="AH637" s="124"/>
    </row>
    <row r="638" spans="1:34" x14ac:dyDescent="0.3">
      <c r="A638" s="178" t="s">
        <v>368</v>
      </c>
      <c r="B638" s="178" t="s">
        <v>302</v>
      </c>
      <c r="C638" s="178">
        <v>141070</v>
      </c>
      <c r="D638" s="181">
        <v>44315</v>
      </c>
      <c r="E638" s="182">
        <v>66.59</v>
      </c>
      <c r="F638" s="182">
        <v>-0.03</v>
      </c>
      <c r="G638" s="182">
        <v>2.3201999999999998</v>
      </c>
      <c r="H638" s="182">
        <v>3.0804999999999998</v>
      </c>
      <c r="I638" s="182">
        <v>2.8098999999999998</v>
      </c>
      <c r="J638" s="182">
        <v>3.3043999999999998</v>
      </c>
      <c r="K638" s="182">
        <v>10.4312</v>
      </c>
      <c r="L638" s="182">
        <v>32.228000000000002</v>
      </c>
      <c r="M638" s="182">
        <v>40.722700000000003</v>
      </c>
      <c r="N638" s="182">
        <v>63.6922</v>
      </c>
      <c r="O638" s="182">
        <v>8.1895000000000007</v>
      </c>
      <c r="P638" s="182">
        <v>11.252599999999999</v>
      </c>
      <c r="Q638" s="182">
        <v>16.388200000000001</v>
      </c>
      <c r="R638" s="182">
        <v>9.3545999999999996</v>
      </c>
      <c r="S638" s="120"/>
      <c r="T638" s="123"/>
      <c r="U638" s="124"/>
      <c r="V638" s="124"/>
      <c r="W638" s="124"/>
      <c r="X638" s="124"/>
      <c r="Y638" s="124"/>
      <c r="Z638" s="124"/>
      <c r="AA638" s="124"/>
      <c r="AB638" s="124"/>
      <c r="AC638" s="124"/>
      <c r="AD638" s="124"/>
      <c r="AE638" s="124"/>
      <c r="AF638" s="124"/>
      <c r="AG638" s="124"/>
      <c r="AH638" s="124"/>
    </row>
    <row r="639" spans="1:34" x14ac:dyDescent="0.3">
      <c r="A639" s="178" t="s">
        <v>368</v>
      </c>
      <c r="B639" s="178" t="s">
        <v>370</v>
      </c>
      <c r="C639" s="178">
        <v>119723</v>
      </c>
      <c r="D639" s="181">
        <v>44315</v>
      </c>
      <c r="E639" s="182">
        <v>194.33369999999999</v>
      </c>
      <c r="F639" s="182">
        <v>-0.36649999999999999</v>
      </c>
      <c r="G639" s="182">
        <v>1.6222000000000001</v>
      </c>
      <c r="H639" s="182">
        <v>2.5695000000000001</v>
      </c>
      <c r="I639" s="182">
        <v>2.5670999999999999</v>
      </c>
      <c r="J639" s="182">
        <v>3.2885</v>
      </c>
      <c r="K639" s="182">
        <v>8.4460999999999995</v>
      </c>
      <c r="L639" s="182">
        <v>29.998999999999999</v>
      </c>
      <c r="M639" s="182">
        <v>34.6477</v>
      </c>
      <c r="N639" s="182">
        <v>58.265099999999997</v>
      </c>
      <c r="O639" s="182">
        <v>9.4210999999999991</v>
      </c>
      <c r="P639" s="182">
        <v>12.2164</v>
      </c>
      <c r="Q639" s="182">
        <v>13.525399999999999</v>
      </c>
      <c r="R639" s="182">
        <v>13.6775</v>
      </c>
      <c r="S639" s="120"/>
      <c r="T639" s="123"/>
      <c r="U639" s="124"/>
      <c r="V639" s="124"/>
      <c r="W639" s="124"/>
      <c r="X639" s="124"/>
      <c r="Y639" s="124"/>
      <c r="Z639" s="124"/>
      <c r="AA639" s="124"/>
      <c r="AB639" s="124"/>
      <c r="AC639" s="124"/>
      <c r="AD639" s="124"/>
      <c r="AE639" s="124"/>
      <c r="AF639" s="124"/>
      <c r="AG639" s="124"/>
      <c r="AH639" s="124"/>
    </row>
    <row r="640" spans="1:34" x14ac:dyDescent="0.3">
      <c r="A640" s="178" t="s">
        <v>368</v>
      </c>
      <c r="B640" s="178" t="s">
        <v>373</v>
      </c>
      <c r="C640" s="178">
        <v>105628</v>
      </c>
      <c r="D640" s="181">
        <v>44315</v>
      </c>
      <c r="E640" s="182">
        <v>573.967068997772</v>
      </c>
      <c r="F640" s="182">
        <v>-0.36830000000000002</v>
      </c>
      <c r="G640" s="182">
        <v>1.6169</v>
      </c>
      <c r="H640" s="182">
        <v>2.5569000000000002</v>
      </c>
      <c r="I640" s="182">
        <v>2.5419</v>
      </c>
      <c r="J640" s="182">
        <v>3.2273999999999998</v>
      </c>
      <c r="K640" s="182">
        <v>8.2690999999999999</v>
      </c>
      <c r="L640" s="182">
        <v>29.581099999999999</v>
      </c>
      <c r="M640" s="182">
        <v>34.0184</v>
      </c>
      <c r="N640" s="182">
        <v>57.276499999999999</v>
      </c>
      <c r="O640" s="182">
        <v>8.7157999999999998</v>
      </c>
      <c r="P640" s="182">
        <v>11.490500000000001</v>
      </c>
      <c r="Q640" s="182">
        <v>15.504</v>
      </c>
      <c r="R640" s="182">
        <v>12.981400000000001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78" t="s">
        <v>368</v>
      </c>
      <c r="B641" s="178" t="s">
        <v>201</v>
      </c>
      <c r="C641" s="178">
        <v>132933</v>
      </c>
      <c r="D641" s="181">
        <v>44315</v>
      </c>
      <c r="E641" s="182">
        <v>20.583600000000001</v>
      </c>
      <c r="F641" s="182">
        <v>0.3407</v>
      </c>
      <c r="G641" s="182">
        <v>3.7532000000000001</v>
      </c>
      <c r="H641" s="182">
        <v>3.4575</v>
      </c>
      <c r="I641" s="182">
        <v>4.6898999999999997</v>
      </c>
      <c r="J641" s="182">
        <v>6.0763999999999996</v>
      </c>
      <c r="K641" s="182">
        <v>19.061599999999999</v>
      </c>
      <c r="L641" s="182">
        <v>40.689700000000002</v>
      </c>
      <c r="M641" s="182">
        <v>54.543100000000003</v>
      </c>
      <c r="N641" s="182">
        <v>86.812799999999996</v>
      </c>
      <c r="O641" s="182">
        <v>12.5922</v>
      </c>
      <c r="P641" s="182">
        <v>16.153099999999998</v>
      </c>
      <c r="Q641" s="182">
        <v>12.3818</v>
      </c>
      <c r="R641" s="182">
        <v>22.442699999999999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78" t="s">
        <v>368</v>
      </c>
      <c r="B642" s="178" t="s">
        <v>306</v>
      </c>
      <c r="C642" s="178">
        <v>132924</v>
      </c>
      <c r="D642" s="181">
        <v>44315</v>
      </c>
      <c r="E642" s="182">
        <v>20.090199999999999</v>
      </c>
      <c r="F642" s="182">
        <v>0.34010000000000001</v>
      </c>
      <c r="G642" s="182">
        <v>3.7507999999999999</v>
      </c>
      <c r="H642" s="182">
        <v>3.4510999999999998</v>
      </c>
      <c r="I642" s="182">
        <v>4.6763000000000003</v>
      </c>
      <c r="J642" s="182">
        <v>6.0426000000000002</v>
      </c>
      <c r="K642" s="182">
        <v>18.959299999999999</v>
      </c>
      <c r="L642" s="182">
        <v>40.440800000000003</v>
      </c>
      <c r="M642" s="182">
        <v>54.133299999999998</v>
      </c>
      <c r="N642" s="182">
        <v>86.153099999999995</v>
      </c>
      <c r="O642" s="182">
        <v>11.9253</v>
      </c>
      <c r="P642" s="182">
        <v>15.6706</v>
      </c>
      <c r="Q642" s="182">
        <v>11.9442</v>
      </c>
      <c r="R642" s="182">
        <v>22.014299999999999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78" t="s">
        <v>368</v>
      </c>
      <c r="B643" s="178" t="s">
        <v>202</v>
      </c>
      <c r="C643" s="178">
        <v>133364</v>
      </c>
      <c r="D643" s="181">
        <v>44315</v>
      </c>
      <c r="E643" s="182">
        <v>21.788900000000002</v>
      </c>
      <c r="F643" s="182">
        <v>0.39350000000000002</v>
      </c>
      <c r="G643" s="182">
        <v>3.9725000000000001</v>
      </c>
      <c r="H643" s="182">
        <v>3.7448000000000001</v>
      </c>
      <c r="I643" s="182">
        <v>4.9161999999999999</v>
      </c>
      <c r="J643" s="182">
        <v>6.0757000000000003</v>
      </c>
      <c r="K643" s="182">
        <v>18.756799999999998</v>
      </c>
      <c r="L643" s="182">
        <v>39.669699999999999</v>
      </c>
      <c r="M643" s="182">
        <v>53.166800000000002</v>
      </c>
      <c r="N643" s="182">
        <v>84.264399999999995</v>
      </c>
      <c r="O643" s="182">
        <v>13.847799999999999</v>
      </c>
      <c r="P643" s="182">
        <v>17.5547</v>
      </c>
      <c r="Q643" s="182">
        <v>13.615500000000001</v>
      </c>
      <c r="R643" s="182">
        <v>24.026399999999999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78" t="s">
        <v>368</v>
      </c>
      <c r="B644" s="178" t="s">
        <v>305</v>
      </c>
      <c r="C644" s="178">
        <v>133361</v>
      </c>
      <c r="D644" s="181">
        <v>44315</v>
      </c>
      <c r="E644" s="182">
        <v>21.2727</v>
      </c>
      <c r="F644" s="182">
        <v>0.3931</v>
      </c>
      <c r="G644" s="182">
        <v>3.9695999999999998</v>
      </c>
      <c r="H644" s="182">
        <v>3.7378999999999998</v>
      </c>
      <c r="I644" s="182">
        <v>4.9027000000000003</v>
      </c>
      <c r="J644" s="182">
        <v>6.0422000000000002</v>
      </c>
      <c r="K644" s="182">
        <v>18.655000000000001</v>
      </c>
      <c r="L644" s="182">
        <v>39.427300000000002</v>
      </c>
      <c r="M644" s="182">
        <v>52.766199999999998</v>
      </c>
      <c r="N644" s="182">
        <v>83.622799999999998</v>
      </c>
      <c r="O644" s="182">
        <v>13.1777</v>
      </c>
      <c r="P644" s="182">
        <v>17.0794</v>
      </c>
      <c r="Q644" s="182">
        <v>13.168799999999999</v>
      </c>
      <c r="R644" s="182">
        <v>23.5991</v>
      </c>
      <c r="S644" s="120"/>
      <c r="T644" s="123"/>
      <c r="U644" s="124"/>
      <c r="V644" s="124"/>
      <c r="W644" s="124"/>
      <c r="X644" s="124"/>
      <c r="Y644" s="124"/>
      <c r="Z644" s="124"/>
      <c r="AA644" s="124"/>
      <c r="AB644" s="124"/>
      <c r="AC644" s="124"/>
      <c r="AD644" s="124"/>
      <c r="AE644" s="124"/>
      <c r="AF644" s="124"/>
      <c r="AG644" s="124"/>
      <c r="AH644" s="124"/>
    </row>
    <row r="645" spans="1:34" x14ac:dyDescent="0.3">
      <c r="A645" s="178" t="s">
        <v>368</v>
      </c>
      <c r="B645" s="178" t="s">
        <v>203</v>
      </c>
      <c r="C645" s="178">
        <v>136007</v>
      </c>
      <c r="D645" s="181">
        <v>44315</v>
      </c>
      <c r="E645" s="182">
        <v>21.5091</v>
      </c>
      <c r="F645" s="182">
        <v>0.40710000000000002</v>
      </c>
      <c r="G645" s="182">
        <v>3.8946000000000001</v>
      </c>
      <c r="H645" s="182">
        <v>3.6244000000000001</v>
      </c>
      <c r="I645" s="182">
        <v>4.7394999999999996</v>
      </c>
      <c r="J645" s="182">
        <v>6.1029999999999998</v>
      </c>
      <c r="K645" s="182">
        <v>19.0532</v>
      </c>
      <c r="L645" s="182">
        <v>40.7102</v>
      </c>
      <c r="M645" s="182">
        <v>54.3232</v>
      </c>
      <c r="N645" s="182">
        <v>84.448599999999999</v>
      </c>
      <c r="O645" s="182">
        <v>15.258599999999999</v>
      </c>
      <c r="P645" s="182">
        <v>16.5474</v>
      </c>
      <c r="Q645" s="182">
        <v>16.264900000000001</v>
      </c>
      <c r="R645" s="182">
        <v>23.752500000000001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78" t="s">
        <v>368</v>
      </c>
      <c r="B646" s="178" t="s">
        <v>304</v>
      </c>
      <c r="C646" s="178">
        <v>136004</v>
      </c>
      <c r="D646" s="181">
        <v>44315</v>
      </c>
      <c r="E646" s="182">
        <v>20.5336</v>
      </c>
      <c r="F646" s="182">
        <v>0.40589999999999998</v>
      </c>
      <c r="G646" s="182">
        <v>3.8908</v>
      </c>
      <c r="H646" s="182">
        <v>3.6150000000000002</v>
      </c>
      <c r="I646" s="182">
        <v>4.7215999999999996</v>
      </c>
      <c r="J646" s="182">
        <v>6.0587</v>
      </c>
      <c r="K646" s="182">
        <v>18.921600000000002</v>
      </c>
      <c r="L646" s="182">
        <v>40.377600000000001</v>
      </c>
      <c r="M646" s="182">
        <v>53.764800000000001</v>
      </c>
      <c r="N646" s="182">
        <v>83.552000000000007</v>
      </c>
      <c r="O646" s="182">
        <v>14.471299999999999</v>
      </c>
      <c r="P646" s="182">
        <v>15.4915</v>
      </c>
      <c r="Q646" s="182">
        <v>15.2079</v>
      </c>
      <c r="R646" s="182">
        <v>23.1524</v>
      </c>
      <c r="S646" s="120"/>
      <c r="T646" s="123"/>
      <c r="U646" s="124"/>
      <c r="V646" s="124"/>
      <c r="W646" s="124"/>
      <c r="X646" s="124"/>
      <c r="Y646" s="124"/>
      <c r="Z646" s="124"/>
      <c r="AA646" s="124"/>
      <c r="AB646" s="124"/>
      <c r="AC646" s="124"/>
      <c r="AD646" s="124"/>
      <c r="AE646" s="124"/>
      <c r="AF646" s="124"/>
      <c r="AG646" s="124"/>
      <c r="AH646" s="124"/>
    </row>
    <row r="647" spans="1:34" x14ac:dyDescent="0.3">
      <c r="A647" s="178" t="s">
        <v>368</v>
      </c>
      <c r="B647" s="178" t="s">
        <v>204</v>
      </c>
      <c r="C647" s="178">
        <v>140487</v>
      </c>
      <c r="D647" s="181">
        <v>44315</v>
      </c>
      <c r="E647" s="182">
        <v>22.191700000000001</v>
      </c>
      <c r="F647" s="182">
        <v>-3.5099999999999999E-2</v>
      </c>
      <c r="G647" s="182">
        <v>3.2877999999999998</v>
      </c>
      <c r="H647" s="182">
        <v>4.4973999999999998</v>
      </c>
      <c r="I647" s="182">
        <v>4.4728000000000003</v>
      </c>
      <c r="J647" s="182">
        <v>4.6497000000000002</v>
      </c>
      <c r="K647" s="182">
        <v>16.343499999999999</v>
      </c>
      <c r="L647" s="182">
        <v>43.455500000000001</v>
      </c>
      <c r="M647" s="182">
        <v>59.640999999999998</v>
      </c>
      <c r="N647" s="182">
        <v>80.010499999999993</v>
      </c>
      <c r="O647" s="182">
        <v>17.332899999999999</v>
      </c>
      <c r="P647" s="182"/>
      <c r="Q647" s="182">
        <v>21.564</v>
      </c>
      <c r="R647" s="182">
        <v>31.616</v>
      </c>
      <c r="S647" s="120"/>
      <c r="T647" s="123"/>
      <c r="U647" s="124"/>
      <c r="V647" s="124"/>
      <c r="W647" s="124"/>
      <c r="X647" s="124"/>
      <c r="Y647" s="124"/>
      <c r="Z647" s="124"/>
      <c r="AA647" s="124"/>
      <c r="AB647" s="124"/>
      <c r="AC647" s="124"/>
      <c r="AD647" s="124"/>
      <c r="AE647" s="124"/>
      <c r="AF647" s="124"/>
      <c r="AG647" s="124"/>
      <c r="AH647" s="124"/>
    </row>
    <row r="648" spans="1:34" x14ac:dyDescent="0.3">
      <c r="A648" s="178" t="s">
        <v>368</v>
      </c>
      <c r="B648" s="178" t="s">
        <v>307</v>
      </c>
      <c r="C648" s="178">
        <v>140488</v>
      </c>
      <c r="D648" s="181">
        <v>44315</v>
      </c>
      <c r="E648" s="182">
        <v>21.540800000000001</v>
      </c>
      <c r="F648" s="182">
        <v>-3.6200000000000003E-2</v>
      </c>
      <c r="G648" s="182">
        <v>3.2839999999999998</v>
      </c>
      <c r="H648" s="182">
        <v>4.4889000000000001</v>
      </c>
      <c r="I648" s="182">
        <v>4.4549000000000003</v>
      </c>
      <c r="J648" s="182">
        <v>4.6071</v>
      </c>
      <c r="K648" s="182">
        <v>16.2163</v>
      </c>
      <c r="L648" s="182">
        <v>43.118699999999997</v>
      </c>
      <c r="M648" s="182">
        <v>59.065399999999997</v>
      </c>
      <c r="N648" s="182">
        <v>79.129000000000005</v>
      </c>
      <c r="O648" s="182">
        <v>16.564900000000002</v>
      </c>
      <c r="P648" s="182"/>
      <c r="Q648" s="182">
        <v>20.680700000000002</v>
      </c>
      <c r="R648" s="182">
        <v>30.967700000000001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78" t="s">
        <v>368</v>
      </c>
      <c r="B649" s="178" t="s">
        <v>205</v>
      </c>
      <c r="C649" s="178">
        <v>142138</v>
      </c>
      <c r="D649" s="181">
        <v>44315</v>
      </c>
      <c r="E649" s="182">
        <v>13.7493</v>
      </c>
      <c r="F649" s="182">
        <v>0.27350000000000002</v>
      </c>
      <c r="G649" s="182">
        <v>2.4073000000000002</v>
      </c>
      <c r="H649" s="182">
        <v>2.9108000000000001</v>
      </c>
      <c r="I649" s="182">
        <v>2.7317</v>
      </c>
      <c r="J649" s="182">
        <v>3.0327000000000002</v>
      </c>
      <c r="K649" s="182">
        <v>12.7944</v>
      </c>
      <c r="L649" s="182">
        <v>29.108699999999999</v>
      </c>
      <c r="M649" s="182">
        <v>37.427</v>
      </c>
      <c r="N649" s="182">
        <v>50.744999999999997</v>
      </c>
      <c r="O649" s="182">
        <v>10.217499999999999</v>
      </c>
      <c r="P649" s="182"/>
      <c r="Q649" s="182">
        <v>10.8423</v>
      </c>
      <c r="R649" s="182">
        <v>16.447399999999998</v>
      </c>
      <c r="S649" s="120"/>
      <c r="T649" s="123"/>
      <c r="U649" s="124"/>
      <c r="V649" s="124"/>
      <c r="W649" s="124"/>
      <c r="X649" s="124"/>
      <c r="Y649" s="124"/>
      <c r="Z649" s="124"/>
      <c r="AA649" s="124"/>
      <c r="AB649" s="124"/>
      <c r="AC649" s="124"/>
      <c r="AD649" s="124"/>
      <c r="AE649" s="124"/>
      <c r="AF649" s="124"/>
      <c r="AG649" s="124"/>
      <c r="AH649" s="124"/>
    </row>
    <row r="650" spans="1:34" x14ac:dyDescent="0.3">
      <c r="A650" s="178" t="s">
        <v>368</v>
      </c>
      <c r="B650" s="178" t="s">
        <v>309</v>
      </c>
      <c r="C650" s="178">
        <v>142139</v>
      </c>
      <c r="D650" s="181">
        <v>44315</v>
      </c>
      <c r="E650" s="182">
        <v>13.444699999999999</v>
      </c>
      <c r="F650" s="182">
        <v>0.27150000000000002</v>
      </c>
      <c r="G650" s="182">
        <v>2.4037999999999999</v>
      </c>
      <c r="H650" s="182">
        <v>2.9022999999999999</v>
      </c>
      <c r="I650" s="182">
        <v>2.7160000000000002</v>
      </c>
      <c r="J650" s="182">
        <v>2.9944999999999999</v>
      </c>
      <c r="K650" s="182">
        <v>12.730600000000001</v>
      </c>
      <c r="L650" s="182">
        <v>28.855899999999998</v>
      </c>
      <c r="M650" s="182">
        <v>36.950499999999998</v>
      </c>
      <c r="N650" s="182">
        <v>49.997199999999999</v>
      </c>
      <c r="O650" s="182">
        <v>9.4367000000000001</v>
      </c>
      <c r="P650" s="182"/>
      <c r="Q650" s="182">
        <v>10.042400000000001</v>
      </c>
      <c r="R650" s="182">
        <v>15.820399999999999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78" t="s">
        <v>368</v>
      </c>
      <c r="B651" s="178" t="s">
        <v>206</v>
      </c>
      <c r="C651" s="178">
        <v>143178</v>
      </c>
      <c r="D651" s="181">
        <v>44315</v>
      </c>
      <c r="E651" s="182">
        <v>14.8955</v>
      </c>
      <c r="F651" s="182">
        <v>2.1499999999999998E-2</v>
      </c>
      <c r="G651" s="182">
        <v>1.8676999999999999</v>
      </c>
      <c r="H651" s="182">
        <v>2.7517</v>
      </c>
      <c r="I651" s="182">
        <v>1.7577</v>
      </c>
      <c r="J651" s="182">
        <v>3.0859000000000001</v>
      </c>
      <c r="K651" s="182">
        <v>10.203200000000001</v>
      </c>
      <c r="L651" s="182">
        <v>30.211099999999998</v>
      </c>
      <c r="M651" s="182">
        <v>44.1616</v>
      </c>
      <c r="N651" s="182">
        <v>61.084699999999998</v>
      </c>
      <c r="O651" s="182"/>
      <c r="P651" s="182"/>
      <c r="Q651" s="182">
        <v>15.3743</v>
      </c>
      <c r="R651" s="182">
        <v>18.605399999999999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78" t="s">
        <v>368</v>
      </c>
      <c r="B652" s="178" t="s">
        <v>308</v>
      </c>
      <c r="C652" s="178">
        <v>143176</v>
      </c>
      <c r="D652" s="181">
        <v>44315</v>
      </c>
      <c r="E652" s="182">
        <v>14.569800000000001</v>
      </c>
      <c r="F652" s="182">
        <v>2.06E-2</v>
      </c>
      <c r="G652" s="182">
        <v>1.8646</v>
      </c>
      <c r="H652" s="182">
        <v>2.7439</v>
      </c>
      <c r="I652" s="182">
        <v>1.7423</v>
      </c>
      <c r="J652" s="182">
        <v>3.0482999999999998</v>
      </c>
      <c r="K652" s="182">
        <v>10.1403</v>
      </c>
      <c r="L652" s="182">
        <v>29.939</v>
      </c>
      <c r="M652" s="182">
        <v>43.625500000000002</v>
      </c>
      <c r="N652" s="182">
        <v>60.225700000000003</v>
      </c>
      <c r="O652" s="182"/>
      <c r="P652" s="182"/>
      <c r="Q652" s="182">
        <v>14.4625</v>
      </c>
      <c r="R652" s="182">
        <v>17.870699999999999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78" t="s">
        <v>368</v>
      </c>
      <c r="B653" s="178" t="s">
        <v>310</v>
      </c>
      <c r="C653" s="178">
        <v>116352</v>
      </c>
      <c r="D653" s="181">
        <v>44315</v>
      </c>
      <c r="E653" s="182">
        <v>63.446100000000001</v>
      </c>
      <c r="F653" s="182">
        <v>0.32700000000000001</v>
      </c>
      <c r="G653" s="182">
        <v>3.7787999999999999</v>
      </c>
      <c r="H653" s="182">
        <v>4.4862000000000002</v>
      </c>
      <c r="I653" s="182">
        <v>5.0171000000000001</v>
      </c>
      <c r="J653" s="182">
        <v>6.1387</v>
      </c>
      <c r="K653" s="182">
        <v>17.450600000000001</v>
      </c>
      <c r="L653" s="182">
        <v>35.192500000000003</v>
      </c>
      <c r="M653" s="182">
        <v>57.545499999999997</v>
      </c>
      <c r="N653" s="182">
        <v>77.958399999999997</v>
      </c>
      <c r="O653" s="182">
        <v>21.8582</v>
      </c>
      <c r="P653" s="182">
        <v>23.456600000000002</v>
      </c>
      <c r="Q653" s="182">
        <v>22.537600000000001</v>
      </c>
      <c r="R653" s="182">
        <v>33.468800000000002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78" t="s">
        <v>368</v>
      </c>
      <c r="B654" s="178" t="s">
        <v>207</v>
      </c>
      <c r="C654" s="178">
        <v>126279</v>
      </c>
      <c r="D654" s="181">
        <v>44315</v>
      </c>
      <c r="E654" s="182">
        <v>46.433199999999999</v>
      </c>
      <c r="F654" s="182">
        <v>0.54220000000000002</v>
      </c>
      <c r="G654" s="182">
        <v>4.0993000000000004</v>
      </c>
      <c r="H654" s="182">
        <v>4.7499000000000002</v>
      </c>
      <c r="I654" s="182">
        <v>5.0829000000000004</v>
      </c>
      <c r="J654" s="182">
        <v>6.3935000000000004</v>
      </c>
      <c r="K654" s="182">
        <v>17.943899999999999</v>
      </c>
      <c r="L654" s="182">
        <v>35.7029</v>
      </c>
      <c r="M654" s="182">
        <v>54.842399999999998</v>
      </c>
      <c r="N654" s="182">
        <v>76.386399999999995</v>
      </c>
      <c r="O654" s="182">
        <v>24.5914</v>
      </c>
      <c r="P654" s="182">
        <v>24.096</v>
      </c>
      <c r="Q654" s="182">
        <v>24.168199999999999</v>
      </c>
      <c r="R654" s="182">
        <v>36.631500000000003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78" t="s">
        <v>368</v>
      </c>
      <c r="B655" s="178" t="s">
        <v>311</v>
      </c>
      <c r="C655" s="178">
        <v>126379</v>
      </c>
      <c r="D655" s="181">
        <v>44315</v>
      </c>
      <c r="E655" s="182">
        <v>45.1066</v>
      </c>
      <c r="F655" s="182">
        <v>0.54100000000000004</v>
      </c>
      <c r="G655" s="182">
        <v>4.0957999999999997</v>
      </c>
      <c r="H655" s="182">
        <v>4.7416999999999998</v>
      </c>
      <c r="I655" s="182">
        <v>5.0667</v>
      </c>
      <c r="J655" s="182">
        <v>6.3544</v>
      </c>
      <c r="K655" s="182">
        <v>17.824999999999999</v>
      </c>
      <c r="L655" s="182">
        <v>35.395899999999997</v>
      </c>
      <c r="M655" s="182">
        <v>54.297600000000003</v>
      </c>
      <c r="N655" s="182">
        <v>75.546899999999994</v>
      </c>
      <c r="O655" s="182">
        <v>23.7316</v>
      </c>
      <c r="P655" s="182">
        <v>23.486699999999999</v>
      </c>
      <c r="Q655" s="182">
        <v>23.661799999999999</v>
      </c>
      <c r="R655" s="182">
        <v>35.968800000000002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78" t="s">
        <v>368</v>
      </c>
      <c r="B656" s="178" t="s">
        <v>208</v>
      </c>
      <c r="C656" s="178">
        <v>145819</v>
      </c>
      <c r="D656" s="181">
        <v>44315</v>
      </c>
      <c r="E656" s="182">
        <v>13.8157</v>
      </c>
      <c r="F656" s="182">
        <v>0.16239999999999999</v>
      </c>
      <c r="G656" s="182">
        <v>2.2248999999999999</v>
      </c>
      <c r="H656" s="182">
        <v>2.3597000000000001</v>
      </c>
      <c r="I656" s="182">
        <v>1.7041999999999999</v>
      </c>
      <c r="J656" s="182">
        <v>2.3172999999999999</v>
      </c>
      <c r="K656" s="182">
        <v>6.4236000000000004</v>
      </c>
      <c r="L656" s="182">
        <v>18.531700000000001</v>
      </c>
      <c r="M656" s="182">
        <v>23.132400000000001</v>
      </c>
      <c r="N656" s="182">
        <v>39.586399999999998</v>
      </c>
      <c r="O656" s="182"/>
      <c r="P656" s="182"/>
      <c r="Q656" s="182">
        <v>15.372999999999999</v>
      </c>
      <c r="R656" s="182">
        <v>14.251200000000001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78" t="s">
        <v>368</v>
      </c>
      <c r="B657" s="178" t="s">
        <v>312</v>
      </c>
      <c r="C657" s="178">
        <v>145820</v>
      </c>
      <c r="D657" s="181">
        <v>44315</v>
      </c>
      <c r="E657" s="182">
        <v>13.224600000000001</v>
      </c>
      <c r="F657" s="182">
        <v>0.15679999999999999</v>
      </c>
      <c r="G657" s="182">
        <v>2.2088999999999999</v>
      </c>
      <c r="H657" s="182">
        <v>2.3212000000000002</v>
      </c>
      <c r="I657" s="182">
        <v>1.6275999999999999</v>
      </c>
      <c r="J657" s="182">
        <v>2.1339000000000001</v>
      </c>
      <c r="K657" s="182">
        <v>5.9358000000000004</v>
      </c>
      <c r="L657" s="182">
        <v>17.427800000000001</v>
      </c>
      <c r="M657" s="182">
        <v>21.425799999999999</v>
      </c>
      <c r="N657" s="182">
        <v>37.011299999999999</v>
      </c>
      <c r="O657" s="182"/>
      <c r="P657" s="182"/>
      <c r="Q657" s="182">
        <v>13.1625</v>
      </c>
      <c r="R657" s="182">
        <v>12.073499999999999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78" t="s">
        <v>368</v>
      </c>
      <c r="B658" s="178" t="s">
        <v>313</v>
      </c>
      <c r="C658" s="178">
        <v>101853</v>
      </c>
      <c r="D658" s="181">
        <v>44315</v>
      </c>
      <c r="E658" s="182">
        <v>122.01090000000001</v>
      </c>
      <c r="F658" s="182">
        <v>2.3999999999999998E-3</v>
      </c>
      <c r="G658" s="182">
        <v>2.3492999999999999</v>
      </c>
      <c r="H658" s="182">
        <v>3.1747000000000001</v>
      </c>
      <c r="I658" s="182">
        <v>1.7546999999999999</v>
      </c>
      <c r="J658" s="182">
        <v>2.1118000000000001</v>
      </c>
      <c r="K658" s="182">
        <v>9.8763000000000005</v>
      </c>
      <c r="L658" s="182">
        <v>29.2393</v>
      </c>
      <c r="M658" s="182">
        <v>35.585599999999999</v>
      </c>
      <c r="N658" s="182">
        <v>56.139200000000002</v>
      </c>
      <c r="O658" s="182">
        <v>4.7546999999999997</v>
      </c>
      <c r="P658" s="182">
        <v>11.112500000000001</v>
      </c>
      <c r="Q658" s="182">
        <v>14.9064</v>
      </c>
      <c r="R658" s="182">
        <v>9.4100999999999999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78" t="s">
        <v>368</v>
      </c>
      <c r="B659" s="178" t="s">
        <v>209</v>
      </c>
      <c r="C659" s="178">
        <v>119549</v>
      </c>
      <c r="D659" s="181">
        <v>44315</v>
      </c>
      <c r="E659" s="182">
        <v>126.1917</v>
      </c>
      <c r="F659" s="182">
        <v>4.7999999999999996E-3</v>
      </c>
      <c r="G659" s="182">
        <v>2.3565</v>
      </c>
      <c r="H659" s="182">
        <v>3.1915</v>
      </c>
      <c r="I659" s="182">
        <v>1.7881</v>
      </c>
      <c r="J659" s="182">
        <v>2.1934999999999998</v>
      </c>
      <c r="K659" s="182">
        <v>10.035</v>
      </c>
      <c r="L659" s="182">
        <v>29.5412</v>
      </c>
      <c r="M659" s="182">
        <v>36.023600000000002</v>
      </c>
      <c r="N659" s="182">
        <v>56.782899999999998</v>
      </c>
      <c r="O659" s="182">
        <v>5.1997999999999998</v>
      </c>
      <c r="P659" s="182">
        <v>11.625400000000001</v>
      </c>
      <c r="Q659" s="182">
        <v>12.116099999999999</v>
      </c>
      <c r="R659" s="182">
        <v>9.8402999999999992</v>
      </c>
      <c r="S659" s="120"/>
      <c r="T659" s="123"/>
      <c r="U659" s="124"/>
      <c r="V659" s="124"/>
      <c r="W659" s="124"/>
      <c r="X659" s="124"/>
      <c r="Y659" s="124"/>
      <c r="Z659" s="124"/>
      <c r="AA659" s="124"/>
      <c r="AB659" s="124"/>
      <c r="AC659" s="124"/>
      <c r="AD659" s="124"/>
      <c r="AE659" s="124"/>
      <c r="AF659" s="124"/>
      <c r="AG659" s="124"/>
      <c r="AH659" s="124"/>
    </row>
    <row r="660" spans="1:34" x14ac:dyDescent="0.3">
      <c r="A660" s="178" t="s">
        <v>368</v>
      </c>
      <c r="B660" s="178" t="s">
        <v>210</v>
      </c>
      <c r="C660" s="178">
        <v>139711</v>
      </c>
      <c r="D660" s="181">
        <v>44315</v>
      </c>
      <c r="E660" s="182">
        <v>12.870699999999999</v>
      </c>
      <c r="F660" s="182">
        <v>0.39079999999999998</v>
      </c>
      <c r="G660" s="182">
        <v>2.262</v>
      </c>
      <c r="H660" s="182">
        <v>3.5354999999999999</v>
      </c>
      <c r="I660" s="182">
        <v>5.2138</v>
      </c>
      <c r="J660" s="182">
        <v>5.8628999999999998</v>
      </c>
      <c r="K660" s="182">
        <v>15.915699999999999</v>
      </c>
      <c r="L660" s="182">
        <v>42.993499999999997</v>
      </c>
      <c r="M660" s="182">
        <v>60.793300000000002</v>
      </c>
      <c r="N660" s="182">
        <v>81.407799999999995</v>
      </c>
      <c r="O660" s="182">
        <v>-2.3010000000000002</v>
      </c>
      <c r="P660" s="182"/>
      <c r="Q660" s="182">
        <v>5.8396999999999997</v>
      </c>
      <c r="R660" s="182">
        <v>9.0335000000000001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78" t="s">
        <v>368</v>
      </c>
      <c r="B661" s="178" t="s">
        <v>314</v>
      </c>
      <c r="C661" s="178">
        <v>139709</v>
      </c>
      <c r="D661" s="181">
        <v>44315</v>
      </c>
      <c r="E661" s="182">
        <v>12.591200000000001</v>
      </c>
      <c r="F661" s="182">
        <v>0.38990000000000002</v>
      </c>
      <c r="G661" s="182">
        <v>2.2610999999999999</v>
      </c>
      <c r="H661" s="182">
        <v>3.5316000000000001</v>
      </c>
      <c r="I661" s="182">
        <v>5.2072000000000003</v>
      </c>
      <c r="J661" s="182">
        <v>5.8609</v>
      </c>
      <c r="K661" s="182">
        <v>15.882400000000001</v>
      </c>
      <c r="L661" s="182">
        <v>42.891800000000003</v>
      </c>
      <c r="M661" s="182">
        <v>60.610199999999999</v>
      </c>
      <c r="N661" s="182">
        <v>81.123999999999995</v>
      </c>
      <c r="O661" s="182">
        <v>-2.5647000000000002</v>
      </c>
      <c r="P661" s="182"/>
      <c r="Q661" s="182">
        <v>5.3183999999999996</v>
      </c>
      <c r="R661" s="182">
        <v>8.8673999999999999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78" t="s">
        <v>368</v>
      </c>
      <c r="B662" s="178" t="s">
        <v>211</v>
      </c>
      <c r="C662" s="178">
        <v>139990</v>
      </c>
      <c r="D662" s="181">
        <v>44315</v>
      </c>
      <c r="E662" s="182">
        <v>11.0495</v>
      </c>
      <c r="F662" s="182">
        <v>0.50849999999999995</v>
      </c>
      <c r="G662" s="182">
        <v>2.3271999999999999</v>
      </c>
      <c r="H662" s="182">
        <v>3.6402000000000001</v>
      </c>
      <c r="I662" s="182">
        <v>5.0423</v>
      </c>
      <c r="J662" s="182">
        <v>5.9405999999999999</v>
      </c>
      <c r="K662" s="182">
        <v>17.157800000000002</v>
      </c>
      <c r="L662" s="182">
        <v>44.600499999999997</v>
      </c>
      <c r="M662" s="182">
        <v>63.154899999999998</v>
      </c>
      <c r="N662" s="182">
        <v>83.833600000000004</v>
      </c>
      <c r="O662" s="182">
        <v>-2.0228999999999999</v>
      </c>
      <c r="P662" s="182"/>
      <c r="Q662" s="182">
        <v>2.4632000000000001</v>
      </c>
      <c r="R662" s="182">
        <v>9.9405999999999999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78" t="s">
        <v>368</v>
      </c>
      <c r="B663" s="178" t="s">
        <v>315</v>
      </c>
      <c r="C663" s="178">
        <v>139992</v>
      </c>
      <c r="D663" s="181">
        <v>44315</v>
      </c>
      <c r="E663" s="182">
        <v>10.8568</v>
      </c>
      <c r="F663" s="182">
        <v>0.50819999999999999</v>
      </c>
      <c r="G663" s="182">
        <v>2.3250999999999999</v>
      </c>
      <c r="H663" s="182">
        <v>3.6379000000000001</v>
      </c>
      <c r="I663" s="182">
        <v>5.0377000000000001</v>
      </c>
      <c r="J663" s="182">
        <v>5.9292999999999996</v>
      </c>
      <c r="K663" s="182">
        <v>17.1252</v>
      </c>
      <c r="L663" s="182">
        <v>44.527999999999999</v>
      </c>
      <c r="M663" s="182">
        <v>63.039499999999997</v>
      </c>
      <c r="N663" s="182">
        <v>83.664900000000003</v>
      </c>
      <c r="O663" s="182">
        <v>-2.3369</v>
      </c>
      <c r="P663" s="182"/>
      <c r="Q663" s="182">
        <v>2.0246</v>
      </c>
      <c r="R663" s="182">
        <v>9.8094999999999999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78" t="s">
        <v>368</v>
      </c>
      <c r="B664" s="178" t="s">
        <v>212</v>
      </c>
      <c r="C664" s="178">
        <v>141141</v>
      </c>
      <c r="D664" s="181">
        <v>44315</v>
      </c>
      <c r="E664" s="182">
        <v>10.9375</v>
      </c>
      <c r="F664" s="182">
        <v>0.49990000000000001</v>
      </c>
      <c r="G664" s="182">
        <v>2.4226000000000001</v>
      </c>
      <c r="H664" s="182">
        <v>3.8698999999999999</v>
      </c>
      <c r="I664" s="182">
        <v>5.4043999999999999</v>
      </c>
      <c r="J664" s="182">
        <v>6.5514000000000001</v>
      </c>
      <c r="K664" s="182">
        <v>18.157699999999998</v>
      </c>
      <c r="L664" s="182">
        <v>46.464100000000002</v>
      </c>
      <c r="M664" s="182">
        <v>66.059399999999997</v>
      </c>
      <c r="N664" s="182">
        <v>87.594300000000004</v>
      </c>
      <c r="O664" s="182">
        <v>-1.0865</v>
      </c>
      <c r="P664" s="182"/>
      <c r="Q664" s="182">
        <v>2.3740999999999999</v>
      </c>
      <c r="R664" s="182">
        <v>10.7424</v>
      </c>
      <c r="S664" s="120"/>
      <c r="T664" s="123"/>
      <c r="U664" s="124"/>
      <c r="V664" s="124"/>
      <c r="W664" s="124"/>
      <c r="X664" s="124"/>
      <c r="Y664" s="124"/>
      <c r="Z664" s="124"/>
      <c r="AA664" s="124"/>
      <c r="AB664" s="124"/>
      <c r="AC664" s="124"/>
      <c r="AD664" s="124"/>
      <c r="AE664" s="124"/>
      <c r="AF664" s="124"/>
      <c r="AG664" s="124"/>
      <c r="AH664" s="124"/>
    </row>
    <row r="665" spans="1:34" x14ac:dyDescent="0.3">
      <c r="A665" s="178" t="s">
        <v>368</v>
      </c>
      <c r="B665" s="178" t="s">
        <v>317</v>
      </c>
      <c r="C665" s="178">
        <v>141139</v>
      </c>
      <c r="D665" s="181">
        <v>44315</v>
      </c>
      <c r="E665" s="182">
        <v>10.7331</v>
      </c>
      <c r="F665" s="182">
        <v>0.49909999999999999</v>
      </c>
      <c r="G665" s="182">
        <v>2.4209000000000001</v>
      </c>
      <c r="H665" s="182">
        <v>3.8660000000000001</v>
      </c>
      <c r="I665" s="182">
        <v>5.3970000000000002</v>
      </c>
      <c r="J665" s="182">
        <v>6.5288000000000004</v>
      </c>
      <c r="K665" s="182">
        <v>18.0746</v>
      </c>
      <c r="L665" s="182">
        <v>46.241500000000002</v>
      </c>
      <c r="M665" s="182">
        <v>65.672600000000003</v>
      </c>
      <c r="N665" s="182">
        <v>87.007400000000004</v>
      </c>
      <c r="O665" s="182">
        <v>-1.4904999999999999</v>
      </c>
      <c r="P665" s="182"/>
      <c r="Q665" s="182">
        <v>1.8696999999999999</v>
      </c>
      <c r="R665" s="182">
        <v>10.3908</v>
      </c>
      <c r="S665" s="120"/>
      <c r="T665" s="123"/>
      <c r="U665" s="124"/>
      <c r="V665" s="124"/>
      <c r="W665" s="124"/>
      <c r="X665" s="124"/>
      <c r="Y665" s="124"/>
      <c r="Z665" s="124"/>
      <c r="AA665" s="124"/>
      <c r="AB665" s="124"/>
      <c r="AC665" s="124"/>
      <c r="AD665" s="124"/>
      <c r="AE665" s="124"/>
      <c r="AF665" s="124"/>
      <c r="AG665" s="124"/>
      <c r="AH665" s="124"/>
    </row>
    <row r="666" spans="1:34" x14ac:dyDescent="0.3">
      <c r="A666" s="178" t="s">
        <v>368</v>
      </c>
      <c r="B666" s="178" t="s">
        <v>213</v>
      </c>
      <c r="C666" s="178">
        <v>141564</v>
      </c>
      <c r="D666" s="181">
        <v>44315</v>
      </c>
      <c r="E666" s="182">
        <v>10.273999999999999</v>
      </c>
      <c r="F666" s="182">
        <v>0.51070000000000004</v>
      </c>
      <c r="G666" s="182">
        <v>2.4571999999999998</v>
      </c>
      <c r="H666" s="182">
        <v>3.9205000000000001</v>
      </c>
      <c r="I666" s="182">
        <v>5.7648999999999999</v>
      </c>
      <c r="J666" s="182">
        <v>7.0688000000000004</v>
      </c>
      <c r="K666" s="182">
        <v>18.429500000000001</v>
      </c>
      <c r="L666" s="182">
        <v>46.551600000000001</v>
      </c>
      <c r="M666" s="182">
        <v>65.813999999999993</v>
      </c>
      <c r="N666" s="182">
        <v>88.7423</v>
      </c>
      <c r="O666" s="182">
        <v>-1.8742000000000001</v>
      </c>
      <c r="P666" s="182"/>
      <c r="Q666" s="182">
        <v>0.75660000000000005</v>
      </c>
      <c r="R666" s="182">
        <v>9.8233999999999995</v>
      </c>
      <c r="S666" s="120"/>
      <c r="T666" s="123"/>
      <c r="U666" s="124"/>
      <c r="V666" s="124"/>
      <c r="W666" s="124"/>
      <c r="X666" s="124"/>
      <c r="Y666" s="124"/>
      <c r="Z666" s="124"/>
      <c r="AA666" s="124"/>
      <c r="AB666" s="124"/>
      <c r="AC666" s="124"/>
      <c r="AD666" s="124"/>
      <c r="AE666" s="124"/>
      <c r="AF666" s="124"/>
      <c r="AG666" s="124"/>
      <c r="AH666" s="124"/>
    </row>
    <row r="667" spans="1:34" x14ac:dyDescent="0.3">
      <c r="A667" s="178" t="s">
        <v>368</v>
      </c>
      <c r="B667" s="178" t="s">
        <v>316</v>
      </c>
      <c r="C667" s="178">
        <v>141565</v>
      </c>
      <c r="D667" s="181">
        <v>44315</v>
      </c>
      <c r="E667" s="182">
        <v>9.8979999999999997</v>
      </c>
      <c r="F667" s="182">
        <v>0.51080000000000003</v>
      </c>
      <c r="G667" s="182">
        <v>2.4563000000000001</v>
      </c>
      <c r="H667" s="182">
        <v>3.9171</v>
      </c>
      <c r="I667" s="182">
        <v>5.758</v>
      </c>
      <c r="J667" s="182">
        <v>7.0481999999999996</v>
      </c>
      <c r="K667" s="182">
        <v>18.356100000000001</v>
      </c>
      <c r="L667" s="182">
        <v>46.357300000000002</v>
      </c>
      <c r="M667" s="182">
        <v>65.476900000000001</v>
      </c>
      <c r="N667" s="182">
        <v>88.224999999999994</v>
      </c>
      <c r="O667" s="182">
        <v>-2.6606000000000001</v>
      </c>
      <c r="P667" s="182"/>
      <c r="Q667" s="182">
        <v>-0.28549999999999998</v>
      </c>
      <c r="R667" s="182">
        <v>9.5187000000000008</v>
      </c>
      <c r="S667" s="120"/>
      <c r="T667" s="123"/>
      <c r="U667" s="124"/>
      <c r="V667" s="124"/>
      <c r="W667" s="124"/>
      <c r="X667" s="124"/>
      <c r="Y667" s="124"/>
      <c r="Z667" s="124"/>
      <c r="AA667" s="124"/>
      <c r="AB667" s="124"/>
      <c r="AC667" s="124"/>
      <c r="AD667" s="124"/>
      <c r="AE667" s="124"/>
      <c r="AF667" s="124"/>
      <c r="AG667" s="124"/>
      <c r="AH667" s="124"/>
    </row>
    <row r="668" spans="1:34" x14ac:dyDescent="0.3">
      <c r="A668" s="178" t="s">
        <v>368</v>
      </c>
      <c r="B668" s="178" t="s">
        <v>214</v>
      </c>
      <c r="C668" s="178">
        <v>133324</v>
      </c>
      <c r="D668" s="181">
        <v>44315</v>
      </c>
      <c r="E668" s="182">
        <v>18.153199999999998</v>
      </c>
      <c r="F668" s="182">
        <v>9.3200000000000005E-2</v>
      </c>
      <c r="G668" s="182">
        <v>2.4777</v>
      </c>
      <c r="H668" s="182">
        <v>3.0617999999999999</v>
      </c>
      <c r="I668" s="182">
        <v>2.2404000000000002</v>
      </c>
      <c r="J668" s="182">
        <v>2.3944000000000001</v>
      </c>
      <c r="K668" s="182">
        <v>10.5581</v>
      </c>
      <c r="L668" s="182">
        <v>30.4072</v>
      </c>
      <c r="M668" s="182">
        <v>36.175899999999999</v>
      </c>
      <c r="N668" s="182">
        <v>60.689</v>
      </c>
      <c r="O668" s="182">
        <v>9.5351999999999997</v>
      </c>
      <c r="P668" s="182">
        <v>13.952500000000001</v>
      </c>
      <c r="Q668" s="182">
        <v>10.270899999999999</v>
      </c>
      <c r="R668" s="182">
        <v>13.8752</v>
      </c>
      <c r="S668" s="120"/>
      <c r="T668" s="123"/>
      <c r="U668" s="124"/>
      <c r="V668" s="124"/>
      <c r="W668" s="124"/>
      <c r="X668" s="124"/>
      <c r="Y668" s="124"/>
      <c r="Z668" s="124"/>
      <c r="AA668" s="124"/>
      <c r="AB668" s="124"/>
      <c r="AC668" s="124"/>
      <c r="AD668" s="124"/>
      <c r="AE668" s="124"/>
      <c r="AF668" s="124"/>
      <c r="AG668" s="124"/>
      <c r="AH668" s="124"/>
    </row>
    <row r="669" spans="1:34" x14ac:dyDescent="0.3">
      <c r="A669" s="178" t="s">
        <v>368</v>
      </c>
      <c r="B669" s="178" t="s">
        <v>320</v>
      </c>
      <c r="C669" s="178">
        <v>133322</v>
      </c>
      <c r="D669" s="181">
        <v>44315</v>
      </c>
      <c r="E669" s="182">
        <v>17.7682</v>
      </c>
      <c r="F669" s="182">
        <v>9.2899999999999996E-2</v>
      </c>
      <c r="G669" s="182">
        <v>2.4777</v>
      </c>
      <c r="H669" s="182">
        <v>3.0613999999999999</v>
      </c>
      <c r="I669" s="182">
        <v>2.2401</v>
      </c>
      <c r="J669" s="182">
        <v>2.3927</v>
      </c>
      <c r="K669" s="182">
        <v>10.553800000000001</v>
      </c>
      <c r="L669" s="182">
        <v>30.397300000000001</v>
      </c>
      <c r="M669" s="182">
        <v>36.158999999999999</v>
      </c>
      <c r="N669" s="182">
        <v>60.662999999999997</v>
      </c>
      <c r="O669" s="182">
        <v>9.2492999999999999</v>
      </c>
      <c r="P669" s="182">
        <v>13.611599999999999</v>
      </c>
      <c r="Q669" s="182">
        <v>9.8840000000000003</v>
      </c>
      <c r="R669" s="182">
        <v>13.630699999999999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78" t="s">
        <v>368</v>
      </c>
      <c r="B670" s="178" t="s">
        <v>215</v>
      </c>
      <c r="C670" s="178">
        <v>135682</v>
      </c>
      <c r="D670" s="181">
        <v>44315</v>
      </c>
      <c r="E670" s="182">
        <v>19.814699999999998</v>
      </c>
      <c r="F670" s="182">
        <v>0</v>
      </c>
      <c r="G670" s="182">
        <v>2.3052999999999999</v>
      </c>
      <c r="H670" s="182">
        <v>2.8283</v>
      </c>
      <c r="I670" s="182">
        <v>2.1413000000000002</v>
      </c>
      <c r="J670" s="182">
        <v>2.2130000000000001</v>
      </c>
      <c r="K670" s="182">
        <v>10.1906</v>
      </c>
      <c r="L670" s="182">
        <v>29.305</v>
      </c>
      <c r="M670" s="182">
        <v>35.299199999999999</v>
      </c>
      <c r="N670" s="182">
        <v>59.566899999999997</v>
      </c>
      <c r="O670" s="182">
        <v>9.9894999999999996</v>
      </c>
      <c r="P670" s="182">
        <v>14.392899999999999</v>
      </c>
      <c r="Q670" s="182">
        <v>14.320399999999999</v>
      </c>
      <c r="R670" s="182">
        <v>14.7293</v>
      </c>
      <c r="S670" s="120"/>
      <c r="T670" s="123"/>
      <c r="U670" s="124"/>
      <c r="V670" s="124"/>
      <c r="W670" s="124"/>
      <c r="X670" s="124"/>
      <c r="Y670" s="124"/>
      <c r="Z670" s="124"/>
      <c r="AA670" s="124"/>
      <c r="AB670" s="124"/>
      <c r="AC670" s="124"/>
      <c r="AD670" s="124"/>
      <c r="AE670" s="124"/>
      <c r="AF670" s="124"/>
      <c r="AG670" s="124"/>
      <c r="AH670" s="124"/>
    </row>
    <row r="671" spans="1:34" x14ac:dyDescent="0.3">
      <c r="A671" s="178" t="s">
        <v>368</v>
      </c>
      <c r="B671" s="178" t="s">
        <v>319</v>
      </c>
      <c r="C671" s="178">
        <v>135684</v>
      </c>
      <c r="D671" s="181">
        <v>44315</v>
      </c>
      <c r="E671" s="182">
        <v>19.386700000000001</v>
      </c>
      <c r="F671" s="182">
        <v>-5.0000000000000001E-4</v>
      </c>
      <c r="G671" s="182">
        <v>2.3039000000000001</v>
      </c>
      <c r="H671" s="182">
        <v>2.8254000000000001</v>
      </c>
      <c r="I671" s="182">
        <v>2.1347</v>
      </c>
      <c r="J671" s="182">
        <v>2.1977000000000002</v>
      </c>
      <c r="K671" s="182">
        <v>10.1473</v>
      </c>
      <c r="L671" s="182">
        <v>29.200700000000001</v>
      </c>
      <c r="M671" s="182">
        <v>35.1357</v>
      </c>
      <c r="N671" s="182">
        <v>59.309600000000003</v>
      </c>
      <c r="O671" s="182">
        <v>9.5708000000000002</v>
      </c>
      <c r="P671" s="182">
        <v>13.9034</v>
      </c>
      <c r="Q671" s="182">
        <v>13.832800000000001</v>
      </c>
      <c r="R671" s="182">
        <v>14.494999999999999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78" t="s">
        <v>368</v>
      </c>
      <c r="B672" s="178" t="s">
        <v>216</v>
      </c>
      <c r="C672" s="178">
        <v>142153</v>
      </c>
      <c r="D672" s="181">
        <v>44315</v>
      </c>
      <c r="E672" s="182">
        <v>10.849399999999999</v>
      </c>
      <c r="F672" s="182">
        <v>0.73260000000000003</v>
      </c>
      <c r="G672" s="182">
        <v>3.0244</v>
      </c>
      <c r="H672" s="182">
        <v>4.8555000000000001</v>
      </c>
      <c r="I672" s="182">
        <v>5.8685</v>
      </c>
      <c r="J672" s="182">
        <v>6.2552000000000003</v>
      </c>
      <c r="K672" s="182">
        <v>17.181899999999999</v>
      </c>
      <c r="L672" s="182">
        <v>44.439100000000003</v>
      </c>
      <c r="M672" s="182">
        <v>60.491700000000002</v>
      </c>
      <c r="N672" s="182">
        <v>86.179100000000005</v>
      </c>
      <c r="O672" s="182">
        <v>2.2867999999999999</v>
      </c>
      <c r="P672" s="182"/>
      <c r="Q672" s="182">
        <v>2.6730999999999998</v>
      </c>
      <c r="R672" s="182">
        <v>10.643700000000001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78" t="s">
        <v>368</v>
      </c>
      <c r="B673" s="178" t="s">
        <v>318</v>
      </c>
      <c r="C673" s="178">
        <v>142151</v>
      </c>
      <c r="D673" s="181">
        <v>44315</v>
      </c>
      <c r="E673" s="182">
        <v>10.6126</v>
      </c>
      <c r="F673" s="182">
        <v>0.73280000000000001</v>
      </c>
      <c r="G673" s="182">
        <v>3.0238999999999998</v>
      </c>
      <c r="H673" s="182">
        <v>4.8540999999999999</v>
      </c>
      <c r="I673" s="182">
        <v>5.8655999999999997</v>
      </c>
      <c r="J673" s="182">
        <v>6.2439</v>
      </c>
      <c r="K673" s="182">
        <v>17.131699999999999</v>
      </c>
      <c r="L673" s="182">
        <v>44.2988</v>
      </c>
      <c r="M673" s="182">
        <v>60.253100000000003</v>
      </c>
      <c r="N673" s="182">
        <v>85.804599999999994</v>
      </c>
      <c r="O673" s="182">
        <v>1.5898000000000001</v>
      </c>
      <c r="P673" s="182"/>
      <c r="Q673" s="182">
        <v>1.9424999999999999</v>
      </c>
      <c r="R673" s="182">
        <v>10.4156</v>
      </c>
      <c r="S673" s="120"/>
      <c r="T673" s="123"/>
      <c r="U673" s="124"/>
      <c r="V673" s="124"/>
      <c r="W673" s="124"/>
      <c r="X673" s="124"/>
      <c r="Y673" s="124"/>
      <c r="Z673" s="124"/>
      <c r="AA673" s="124"/>
      <c r="AB673" s="124"/>
      <c r="AC673" s="124"/>
      <c r="AD673" s="124"/>
      <c r="AE673" s="124"/>
      <c r="AF673" s="124"/>
      <c r="AG673" s="124"/>
      <c r="AH673" s="124"/>
    </row>
    <row r="674" spans="1:34" x14ac:dyDescent="0.3">
      <c r="A674" s="178" t="s">
        <v>368</v>
      </c>
      <c r="B674" s="178" t="s">
        <v>217</v>
      </c>
      <c r="C674" s="178">
        <v>143079</v>
      </c>
      <c r="D674" s="181">
        <v>44315</v>
      </c>
      <c r="E674" s="182">
        <v>12.416700000000001</v>
      </c>
      <c r="F674" s="182">
        <v>0.42699999999999999</v>
      </c>
      <c r="G674" s="182">
        <v>2.4176000000000002</v>
      </c>
      <c r="H674" s="182">
        <v>4.2088999999999999</v>
      </c>
      <c r="I674" s="182">
        <v>4.8619000000000003</v>
      </c>
      <c r="J674" s="182">
        <v>5.1942000000000004</v>
      </c>
      <c r="K674" s="182">
        <v>15.6214</v>
      </c>
      <c r="L674" s="182">
        <v>43.434600000000003</v>
      </c>
      <c r="M674" s="182">
        <v>60.6051</v>
      </c>
      <c r="N674" s="182">
        <v>76.858400000000003</v>
      </c>
      <c r="O674" s="182"/>
      <c r="P674" s="182"/>
      <c r="Q674" s="182">
        <v>7.9324000000000003</v>
      </c>
      <c r="R674" s="182">
        <v>10.552300000000001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78" t="s">
        <v>368</v>
      </c>
      <c r="B675" s="178" t="s">
        <v>321</v>
      </c>
      <c r="C675" s="178">
        <v>143077</v>
      </c>
      <c r="D675" s="181">
        <v>44315</v>
      </c>
      <c r="E675" s="182">
        <v>12.2882</v>
      </c>
      <c r="F675" s="182">
        <v>0.42580000000000001</v>
      </c>
      <c r="G675" s="182">
        <v>2.4152999999999998</v>
      </c>
      <c r="H675" s="182">
        <v>4.2026000000000003</v>
      </c>
      <c r="I675" s="182">
        <v>4.8498999999999999</v>
      </c>
      <c r="J675" s="182">
        <v>5.1657999999999999</v>
      </c>
      <c r="K675" s="182">
        <v>15.538399999999999</v>
      </c>
      <c r="L675" s="182">
        <v>43.227499999999999</v>
      </c>
      <c r="M675" s="182">
        <v>60.255099999999999</v>
      </c>
      <c r="N675" s="182">
        <v>76.346800000000002</v>
      </c>
      <c r="O675" s="182"/>
      <c r="P675" s="182"/>
      <c r="Q675" s="182">
        <v>7.5372000000000003</v>
      </c>
      <c r="R675" s="182">
        <v>10.232799999999999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78" t="s">
        <v>368</v>
      </c>
      <c r="B676" s="178" t="s">
        <v>371</v>
      </c>
      <c r="C676" s="178"/>
      <c r="D676" s="181"/>
      <c r="E676" s="182"/>
      <c r="F676" s="182"/>
      <c r="G676" s="182"/>
      <c r="H676" s="182"/>
      <c r="I676" s="182"/>
      <c r="J676" s="182"/>
      <c r="K676" s="182"/>
      <c r="L676" s="182"/>
      <c r="M676" s="182"/>
      <c r="N676" s="182"/>
      <c r="O676" s="182"/>
      <c r="P676" s="182"/>
      <c r="Q676" s="182"/>
      <c r="R676" s="182"/>
      <c r="S676" s="120"/>
      <c r="T676" s="123"/>
      <c r="U676" s="124"/>
      <c r="V676" s="124"/>
      <c r="W676" s="124"/>
      <c r="X676" s="124"/>
      <c r="Y676" s="124"/>
      <c r="Z676" s="124"/>
      <c r="AA676" s="124"/>
      <c r="AB676" s="124"/>
      <c r="AC676" s="124"/>
      <c r="AD676" s="124"/>
      <c r="AE676" s="124"/>
      <c r="AF676" s="124"/>
      <c r="AG676" s="124"/>
      <c r="AH676" s="124"/>
    </row>
    <row r="677" spans="1:34" x14ac:dyDescent="0.3">
      <c r="A677" s="178" t="s">
        <v>368</v>
      </c>
      <c r="B677" s="178" t="s">
        <v>375</v>
      </c>
      <c r="C677" s="178"/>
      <c r="D677" s="181"/>
      <c r="E677" s="182"/>
      <c r="F677" s="182"/>
      <c r="G677" s="182"/>
      <c r="H677" s="182"/>
      <c r="I677" s="182"/>
      <c r="J677" s="182"/>
      <c r="K677" s="182"/>
      <c r="L677" s="182"/>
      <c r="M677" s="182"/>
      <c r="N677" s="182"/>
      <c r="O677" s="182"/>
      <c r="P677" s="182"/>
      <c r="Q677" s="182"/>
      <c r="R677" s="182"/>
      <c r="S677" s="120"/>
      <c r="T677" s="123"/>
      <c r="U677" s="124"/>
      <c r="V677" s="124"/>
      <c r="W677" s="124"/>
      <c r="X677" s="124"/>
      <c r="Y677" s="124"/>
      <c r="Z677" s="124"/>
      <c r="AA677" s="124"/>
      <c r="AB677" s="124"/>
      <c r="AC677" s="124"/>
      <c r="AD677" s="124"/>
      <c r="AE677" s="124"/>
      <c r="AF677" s="124"/>
      <c r="AG677" s="124"/>
      <c r="AH677" s="124"/>
    </row>
    <row r="678" spans="1:34" x14ac:dyDescent="0.3">
      <c r="A678" s="178" t="s">
        <v>368</v>
      </c>
      <c r="B678" s="178" t="s">
        <v>372</v>
      </c>
      <c r="C678" s="178"/>
      <c r="D678" s="181"/>
      <c r="E678" s="182"/>
      <c r="F678" s="182"/>
      <c r="G678" s="182"/>
      <c r="H678" s="182"/>
      <c r="I678" s="182"/>
      <c r="J678" s="182"/>
      <c r="K678" s="182"/>
      <c r="L678" s="182"/>
      <c r="M678" s="182"/>
      <c r="N678" s="182"/>
      <c r="O678" s="182"/>
      <c r="P678" s="182"/>
      <c r="Q678" s="182"/>
      <c r="R678" s="182"/>
      <c r="S678" s="120"/>
      <c r="T678" s="123"/>
      <c r="U678" s="124"/>
      <c r="V678" s="124"/>
      <c r="W678" s="124"/>
      <c r="X678" s="124"/>
      <c r="Y678" s="124"/>
      <c r="Z678" s="124"/>
      <c r="AA678" s="124"/>
      <c r="AB678" s="124"/>
      <c r="AC678" s="124"/>
      <c r="AD678" s="124"/>
      <c r="AE678" s="124"/>
      <c r="AF678" s="124"/>
      <c r="AG678" s="124"/>
      <c r="AH678" s="124"/>
    </row>
    <row r="679" spans="1:34" x14ac:dyDescent="0.3">
      <c r="A679" s="178" t="s">
        <v>368</v>
      </c>
      <c r="B679" s="178" t="s">
        <v>374</v>
      </c>
      <c r="C679" s="178"/>
      <c r="D679" s="181"/>
      <c r="E679" s="182"/>
      <c r="F679" s="182"/>
      <c r="G679" s="182"/>
      <c r="H679" s="182"/>
      <c r="I679" s="182"/>
      <c r="J679" s="182"/>
      <c r="K679" s="182"/>
      <c r="L679" s="182"/>
      <c r="M679" s="182"/>
      <c r="N679" s="182"/>
      <c r="O679" s="182"/>
      <c r="P679" s="182"/>
      <c r="Q679" s="182"/>
      <c r="R679" s="182"/>
      <c r="S679" s="120"/>
      <c r="T679" s="123"/>
      <c r="U679" s="124"/>
      <c r="V679" s="124"/>
      <c r="W679" s="124"/>
      <c r="X679" s="124"/>
      <c r="Y679" s="124"/>
      <c r="Z679" s="124"/>
      <c r="AA679" s="124"/>
      <c r="AB679" s="124"/>
      <c r="AC679" s="124"/>
      <c r="AD679" s="124"/>
      <c r="AE679" s="124"/>
      <c r="AF679" s="124"/>
      <c r="AG679" s="124"/>
      <c r="AH679" s="124"/>
    </row>
    <row r="680" spans="1:34" x14ac:dyDescent="0.3">
      <c r="A680" s="178" t="s">
        <v>368</v>
      </c>
      <c r="B680" s="178" t="s">
        <v>218</v>
      </c>
      <c r="C680" s="178">
        <v>132756</v>
      </c>
      <c r="D680" s="181">
        <v>44315</v>
      </c>
      <c r="E680" s="182">
        <v>25.5367</v>
      </c>
      <c r="F680" s="182">
        <v>5.1000000000000004E-3</v>
      </c>
      <c r="G680" s="182">
        <v>2.5314999999999999</v>
      </c>
      <c r="H680" s="182">
        <v>3.1436000000000002</v>
      </c>
      <c r="I680" s="182">
        <v>2.6402999999999999</v>
      </c>
      <c r="J680" s="182">
        <v>2.3641999999999999</v>
      </c>
      <c r="K680" s="182">
        <v>10.208299999999999</v>
      </c>
      <c r="L680" s="182">
        <v>29.813700000000001</v>
      </c>
      <c r="M680" s="182">
        <v>36.887099999999997</v>
      </c>
      <c r="N680" s="182">
        <v>55.257199999999997</v>
      </c>
      <c r="O680" s="182">
        <v>10.917899999999999</v>
      </c>
      <c r="P680" s="182">
        <v>15.7088</v>
      </c>
      <c r="Q680" s="182">
        <v>15.393700000000001</v>
      </c>
      <c r="R680" s="182">
        <v>15.2842</v>
      </c>
      <c r="S680" s="120"/>
      <c r="T680" s="123"/>
      <c r="U680" s="124"/>
      <c r="V680" s="124"/>
      <c r="W680" s="124"/>
      <c r="X680" s="124"/>
      <c r="Y680" s="124"/>
      <c r="Z680" s="124"/>
      <c r="AA680" s="124"/>
      <c r="AB680" s="124"/>
      <c r="AC680" s="124"/>
      <c r="AD680" s="124"/>
      <c r="AE680" s="124"/>
      <c r="AF680" s="124"/>
      <c r="AG680" s="124"/>
      <c r="AH680" s="124"/>
    </row>
    <row r="681" spans="1:34" x14ac:dyDescent="0.3">
      <c r="A681" s="178" t="s">
        <v>368</v>
      </c>
      <c r="B681" s="178" t="s">
        <v>322</v>
      </c>
      <c r="C681" s="178">
        <v>132757</v>
      </c>
      <c r="D681" s="181">
        <v>44315</v>
      </c>
      <c r="E681" s="182">
        <v>23.436900000000001</v>
      </c>
      <c r="F681" s="182">
        <v>1.6999999999999999E-3</v>
      </c>
      <c r="G681" s="182">
        <v>2.5213999999999999</v>
      </c>
      <c r="H681" s="182">
        <v>3.1194999999999999</v>
      </c>
      <c r="I681" s="182">
        <v>2.5914000000000001</v>
      </c>
      <c r="J681" s="182">
        <v>2.2361</v>
      </c>
      <c r="K681" s="182">
        <v>9.8379999999999992</v>
      </c>
      <c r="L681" s="182">
        <v>28.9314</v>
      </c>
      <c r="M681" s="182">
        <v>35.491399999999999</v>
      </c>
      <c r="N681" s="182">
        <v>53.142299999999999</v>
      </c>
      <c r="O681" s="182">
        <v>9.3751999999999995</v>
      </c>
      <c r="P681" s="182">
        <v>14.2407</v>
      </c>
      <c r="Q681" s="182">
        <v>13.891400000000001</v>
      </c>
      <c r="R681" s="182">
        <v>13.6265</v>
      </c>
      <c r="S681" s="120"/>
      <c r="T681" s="123"/>
      <c r="U681" s="124"/>
      <c r="V681" s="124"/>
      <c r="W681" s="124"/>
      <c r="X681" s="124"/>
      <c r="Y681" s="124"/>
      <c r="Z681" s="124"/>
      <c r="AA681" s="124"/>
      <c r="AB681" s="124"/>
      <c r="AC681" s="124"/>
      <c r="AD681" s="124"/>
      <c r="AE681" s="124"/>
      <c r="AF681" s="124"/>
      <c r="AG681" s="124"/>
      <c r="AH681" s="124"/>
    </row>
    <row r="682" spans="1:34" x14ac:dyDescent="0.3">
      <c r="A682" s="178" t="s">
        <v>368</v>
      </c>
      <c r="B682" s="178" t="s">
        <v>219</v>
      </c>
      <c r="C682" s="178">
        <v>118866</v>
      </c>
      <c r="D682" s="181">
        <v>44315</v>
      </c>
      <c r="E682" s="182">
        <v>103.41</v>
      </c>
      <c r="F682" s="182">
        <v>0.35909999999999997</v>
      </c>
      <c r="G682" s="182">
        <v>2.6402000000000001</v>
      </c>
      <c r="H682" s="182">
        <v>3.3479999999999999</v>
      </c>
      <c r="I682" s="182">
        <v>2.2242000000000002</v>
      </c>
      <c r="J682" s="182">
        <v>3.6796000000000002</v>
      </c>
      <c r="K682" s="182">
        <v>7.8086000000000002</v>
      </c>
      <c r="L682" s="182">
        <v>20.947399999999998</v>
      </c>
      <c r="M682" s="182">
        <v>28.172999999999998</v>
      </c>
      <c r="N682" s="182">
        <v>46.348700000000001</v>
      </c>
      <c r="O682" s="182">
        <v>8.3028999999999993</v>
      </c>
      <c r="P682" s="182">
        <v>14.6557</v>
      </c>
      <c r="Q682" s="182">
        <v>12.5288</v>
      </c>
      <c r="R682" s="182">
        <v>11.5532</v>
      </c>
      <c r="S682" s="120"/>
      <c r="T682" s="123"/>
      <c r="U682" s="124"/>
      <c r="V682" s="124"/>
      <c r="W682" s="124"/>
      <c r="X682" s="124"/>
      <c r="Y682" s="124"/>
      <c r="Z682" s="124"/>
      <c r="AA682" s="124"/>
      <c r="AB682" s="124"/>
      <c r="AC682" s="124"/>
      <c r="AD682" s="124"/>
      <c r="AE682" s="124"/>
      <c r="AF682" s="124"/>
      <c r="AG682" s="124"/>
      <c r="AH682" s="124"/>
    </row>
    <row r="683" spans="1:34" x14ac:dyDescent="0.3">
      <c r="A683" s="178" t="s">
        <v>368</v>
      </c>
      <c r="B683" s="178" t="s">
        <v>323</v>
      </c>
      <c r="C683" s="178">
        <v>100480</v>
      </c>
      <c r="D683" s="181">
        <v>44315</v>
      </c>
      <c r="E683" s="182">
        <v>148.15497151181501</v>
      </c>
      <c r="F683" s="182">
        <v>0.36</v>
      </c>
      <c r="G683" s="182">
        <v>2.6406999999999998</v>
      </c>
      <c r="H683" s="182">
        <v>3.3365</v>
      </c>
      <c r="I683" s="182">
        <v>2.1999</v>
      </c>
      <c r="J683" s="182">
        <v>3.5998999999999999</v>
      </c>
      <c r="K683" s="182">
        <v>7.6584000000000003</v>
      </c>
      <c r="L683" s="182">
        <v>20.623100000000001</v>
      </c>
      <c r="M683" s="182">
        <v>27.6629</v>
      </c>
      <c r="N683" s="182">
        <v>45.33</v>
      </c>
      <c r="O683" s="182">
        <v>7.5525000000000002</v>
      </c>
      <c r="P683" s="182">
        <v>13.8796</v>
      </c>
      <c r="Q683" s="182">
        <v>11.339600000000001</v>
      </c>
      <c r="R683" s="182">
        <v>10.7644</v>
      </c>
      <c r="S683" s="120"/>
      <c r="T683" s="123"/>
      <c r="U683" s="124"/>
      <c r="V683" s="124"/>
      <c r="W683" s="124"/>
      <c r="X683" s="124"/>
      <c r="Y683" s="124"/>
      <c r="Z683" s="124"/>
      <c r="AA683" s="124"/>
      <c r="AB683" s="124"/>
      <c r="AC683" s="124"/>
      <c r="AD683" s="124"/>
      <c r="AE683" s="124"/>
      <c r="AF683" s="124"/>
      <c r="AG683" s="124"/>
      <c r="AH683" s="124"/>
    </row>
    <row r="684" spans="1:34" x14ac:dyDescent="0.3">
      <c r="A684" s="178" t="s">
        <v>368</v>
      </c>
      <c r="B684" s="178" t="s">
        <v>324</v>
      </c>
      <c r="C684" s="178">
        <v>116051</v>
      </c>
      <c r="D684" s="181">
        <v>44315</v>
      </c>
      <c r="E684" s="182">
        <v>33.69</v>
      </c>
      <c r="F684" s="182">
        <v>-2.9700000000000001E-2</v>
      </c>
      <c r="G684" s="182">
        <v>2.7446999999999999</v>
      </c>
      <c r="H684" s="182">
        <v>3.3753000000000002</v>
      </c>
      <c r="I684" s="182">
        <v>2.4323999999999999</v>
      </c>
      <c r="J684" s="182">
        <v>2.5882999999999998</v>
      </c>
      <c r="K684" s="182">
        <v>10.314299999999999</v>
      </c>
      <c r="L684" s="182">
        <v>27.855799999999999</v>
      </c>
      <c r="M684" s="182">
        <v>35.682600000000001</v>
      </c>
      <c r="N684" s="182">
        <v>56.770600000000002</v>
      </c>
      <c r="O684" s="182">
        <v>11.6257</v>
      </c>
      <c r="P684" s="182">
        <v>12.319800000000001</v>
      </c>
      <c r="Q684" s="182">
        <v>13.862299999999999</v>
      </c>
      <c r="R684" s="182">
        <v>17.2821</v>
      </c>
      <c r="S684" s="120"/>
      <c r="T684" s="123"/>
      <c r="U684" s="124"/>
      <c r="V684" s="124"/>
      <c r="W684" s="124"/>
      <c r="X684" s="124"/>
      <c r="Y684" s="124"/>
      <c r="Z684" s="124"/>
      <c r="AA684" s="124"/>
      <c r="AB684" s="124"/>
      <c r="AC684" s="124"/>
      <c r="AD684" s="124"/>
      <c r="AE684" s="124"/>
      <c r="AF684" s="124"/>
      <c r="AG684" s="124"/>
      <c r="AH684" s="124"/>
    </row>
    <row r="685" spans="1:34" x14ac:dyDescent="0.3">
      <c r="A685" s="178" t="s">
        <v>368</v>
      </c>
      <c r="B685" s="178" t="s">
        <v>220</v>
      </c>
      <c r="C685" s="178">
        <v>119307</v>
      </c>
      <c r="D685" s="181">
        <v>44315</v>
      </c>
      <c r="E685" s="182">
        <v>35.299999999999997</v>
      </c>
      <c r="F685" s="182">
        <v>-2.8299999999999999E-2</v>
      </c>
      <c r="G685" s="182">
        <v>2.7357</v>
      </c>
      <c r="H685" s="182">
        <v>3.3675000000000002</v>
      </c>
      <c r="I685" s="182">
        <v>2.4672999999999998</v>
      </c>
      <c r="J685" s="182">
        <v>2.6461000000000001</v>
      </c>
      <c r="K685" s="182">
        <v>10.485099999999999</v>
      </c>
      <c r="L685" s="182">
        <v>28.177199999999999</v>
      </c>
      <c r="M685" s="182">
        <v>36.2408</v>
      </c>
      <c r="N685" s="182">
        <v>57.589300000000001</v>
      </c>
      <c r="O685" s="182">
        <v>12.1524</v>
      </c>
      <c r="P685" s="182">
        <v>13.0626</v>
      </c>
      <c r="Q685" s="182">
        <v>12.6081</v>
      </c>
      <c r="R685" s="182">
        <v>17.805599999999998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78" t="s">
        <v>368</v>
      </c>
      <c r="B686" s="178" t="s">
        <v>325</v>
      </c>
      <c r="C686" s="178">
        <v>135964</v>
      </c>
      <c r="D686" s="181">
        <v>44315</v>
      </c>
      <c r="E686" s="182">
        <v>18.070699999999999</v>
      </c>
      <c r="F686" s="182">
        <v>-0.13539999999999999</v>
      </c>
      <c r="G686" s="182">
        <v>2.2069999999999999</v>
      </c>
      <c r="H686" s="182">
        <v>3.1438999999999999</v>
      </c>
      <c r="I686" s="182">
        <v>2.4155000000000002</v>
      </c>
      <c r="J686" s="182">
        <v>1.6007</v>
      </c>
      <c r="K686" s="182">
        <v>13.942399999999999</v>
      </c>
      <c r="L686" s="182">
        <v>37.419800000000002</v>
      </c>
      <c r="M686" s="182">
        <v>43.6691</v>
      </c>
      <c r="N686" s="182">
        <v>77.191500000000005</v>
      </c>
      <c r="O686" s="182">
        <v>6.5848000000000004</v>
      </c>
      <c r="P686" s="182">
        <v>12.432</v>
      </c>
      <c r="Q686" s="182">
        <v>12.3406</v>
      </c>
      <c r="R686" s="182">
        <v>14.495100000000001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78" t="s">
        <v>368</v>
      </c>
      <c r="B687" s="178" t="s">
        <v>221</v>
      </c>
      <c r="C687" s="178">
        <v>135962</v>
      </c>
      <c r="D687" s="181">
        <v>44315</v>
      </c>
      <c r="E687" s="182">
        <v>19.053799999999999</v>
      </c>
      <c r="F687" s="182">
        <v>-0.13569999999999999</v>
      </c>
      <c r="G687" s="182">
        <v>2.2079</v>
      </c>
      <c r="H687" s="182">
        <v>3.1463000000000001</v>
      </c>
      <c r="I687" s="182">
        <v>2.4211</v>
      </c>
      <c r="J687" s="182">
        <v>1.6148</v>
      </c>
      <c r="K687" s="182">
        <v>13.984</v>
      </c>
      <c r="L687" s="182">
        <v>37.521900000000002</v>
      </c>
      <c r="M687" s="182">
        <v>43.853299999999997</v>
      </c>
      <c r="N687" s="182">
        <v>77.483999999999995</v>
      </c>
      <c r="O687" s="182">
        <v>7.0359999999999996</v>
      </c>
      <c r="P687" s="182">
        <v>13.584</v>
      </c>
      <c r="Q687" s="182">
        <v>13.516999999999999</v>
      </c>
      <c r="R687" s="182">
        <v>14.669700000000001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78" t="s">
        <v>368</v>
      </c>
      <c r="B688" s="178" t="s">
        <v>326</v>
      </c>
      <c r="C688" s="178">
        <v>140045</v>
      </c>
      <c r="D688" s="181">
        <v>44315</v>
      </c>
      <c r="E688" s="182">
        <v>13.0029</v>
      </c>
      <c r="F688" s="182">
        <v>-0.1106</v>
      </c>
      <c r="G688" s="182">
        <v>2.2223999999999999</v>
      </c>
      <c r="H688" s="182">
        <v>3.556</v>
      </c>
      <c r="I688" s="182">
        <v>2.4422999999999999</v>
      </c>
      <c r="J688" s="182">
        <v>1.8892</v>
      </c>
      <c r="K688" s="182">
        <v>12.1114</v>
      </c>
      <c r="L688" s="182">
        <v>38.403799999999997</v>
      </c>
      <c r="M688" s="182">
        <v>44.257100000000001</v>
      </c>
      <c r="N688" s="182">
        <v>70.319900000000004</v>
      </c>
      <c r="O688" s="182">
        <v>3.8725999999999998</v>
      </c>
      <c r="P688" s="182"/>
      <c r="Q688" s="182">
        <v>6.3574999999999999</v>
      </c>
      <c r="R688" s="182">
        <v>10.99</v>
      </c>
      <c r="S688" s="120"/>
      <c r="T688" s="123"/>
      <c r="U688" s="124"/>
      <c r="V688" s="124"/>
      <c r="W688" s="124"/>
      <c r="X688" s="124"/>
      <c r="Y688" s="124"/>
      <c r="Z688" s="124"/>
      <c r="AA688" s="124"/>
      <c r="AB688" s="124"/>
      <c r="AC688" s="124"/>
      <c r="AD688" s="124"/>
      <c r="AE688" s="124"/>
      <c r="AF688" s="124"/>
      <c r="AG688" s="124"/>
      <c r="AH688" s="124"/>
    </row>
    <row r="689" spans="1:34" x14ac:dyDescent="0.3">
      <c r="A689" s="178" t="s">
        <v>368</v>
      </c>
      <c r="B689" s="178" t="s">
        <v>222</v>
      </c>
      <c r="C689" s="178">
        <v>140046</v>
      </c>
      <c r="D689" s="181">
        <v>44315</v>
      </c>
      <c r="E689" s="182">
        <v>13.6374</v>
      </c>
      <c r="F689" s="182">
        <v>-0.1106</v>
      </c>
      <c r="G689" s="182">
        <v>2.2233000000000001</v>
      </c>
      <c r="H689" s="182">
        <v>3.5592000000000001</v>
      </c>
      <c r="I689" s="182">
        <v>2.4483000000000001</v>
      </c>
      <c r="J689" s="182">
        <v>1.9032</v>
      </c>
      <c r="K689" s="182">
        <v>12.1487</v>
      </c>
      <c r="L689" s="182">
        <v>38.494300000000003</v>
      </c>
      <c r="M689" s="182">
        <v>44.396700000000003</v>
      </c>
      <c r="N689" s="182">
        <v>70.599699999999999</v>
      </c>
      <c r="O689" s="182">
        <v>4.5491000000000001</v>
      </c>
      <c r="P689" s="182"/>
      <c r="Q689" s="182">
        <v>7.5536000000000003</v>
      </c>
      <c r="R689" s="182">
        <v>11.279</v>
      </c>
      <c r="S689" s="120"/>
      <c r="T689" s="123"/>
      <c r="U689" s="124"/>
      <c r="V689" s="124"/>
      <c r="W689" s="124"/>
      <c r="X689" s="124"/>
      <c r="Y689" s="124"/>
      <c r="Z689" s="124"/>
      <c r="AA689" s="124"/>
      <c r="AB689" s="124"/>
      <c r="AC689" s="124"/>
      <c r="AD689" s="124"/>
      <c r="AE689" s="124"/>
      <c r="AF689" s="124"/>
      <c r="AG689" s="124"/>
      <c r="AH689" s="124"/>
    </row>
    <row r="690" spans="1:34" x14ac:dyDescent="0.3">
      <c r="A690" s="178" t="s">
        <v>368</v>
      </c>
      <c r="B690" s="178" t="s">
        <v>327</v>
      </c>
      <c r="C690" s="178">
        <v>140455</v>
      </c>
      <c r="D690" s="181">
        <v>44315</v>
      </c>
      <c r="E690" s="182">
        <v>12.099</v>
      </c>
      <c r="F690" s="182">
        <v>-0.12790000000000001</v>
      </c>
      <c r="G690" s="182">
        <v>2.2435999999999998</v>
      </c>
      <c r="H690" s="182">
        <v>3.2275999999999998</v>
      </c>
      <c r="I690" s="182">
        <v>2.1305999999999998</v>
      </c>
      <c r="J690" s="182">
        <v>1.3563000000000001</v>
      </c>
      <c r="K690" s="182">
        <v>12.199199999999999</v>
      </c>
      <c r="L690" s="182">
        <v>37.357500000000002</v>
      </c>
      <c r="M690" s="182">
        <v>42.113799999999998</v>
      </c>
      <c r="N690" s="182">
        <v>66.968000000000004</v>
      </c>
      <c r="O690" s="182">
        <v>5.2949000000000002</v>
      </c>
      <c r="P690" s="182"/>
      <c r="Q690" s="182">
        <v>4.7716000000000003</v>
      </c>
      <c r="R690" s="182">
        <v>11.409700000000001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78" t="s">
        <v>368</v>
      </c>
      <c r="B691" s="178" t="s">
        <v>223</v>
      </c>
      <c r="C691" s="178">
        <v>140454</v>
      </c>
      <c r="D691" s="181">
        <v>44315</v>
      </c>
      <c r="E691" s="182">
        <v>12.693300000000001</v>
      </c>
      <c r="F691" s="182">
        <v>-0.1275</v>
      </c>
      <c r="G691" s="182">
        <v>2.2441</v>
      </c>
      <c r="H691" s="182">
        <v>3.2294999999999998</v>
      </c>
      <c r="I691" s="182">
        <v>2.1347</v>
      </c>
      <c r="J691" s="182">
        <v>1.3664000000000001</v>
      </c>
      <c r="K691" s="182">
        <v>12.2278</v>
      </c>
      <c r="L691" s="182">
        <v>37.428400000000003</v>
      </c>
      <c r="M691" s="182">
        <v>42.223399999999998</v>
      </c>
      <c r="N691" s="182">
        <v>67.197500000000005</v>
      </c>
      <c r="O691" s="182">
        <v>6.1241000000000003</v>
      </c>
      <c r="P691" s="182"/>
      <c r="Q691" s="182">
        <v>6.0079000000000002</v>
      </c>
      <c r="R691" s="182">
        <v>11.735099999999999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78" t="s">
        <v>368</v>
      </c>
      <c r="B692" s="178" t="s">
        <v>328</v>
      </c>
      <c r="C692" s="178">
        <v>141893</v>
      </c>
      <c r="D692" s="181">
        <v>44315</v>
      </c>
      <c r="E692" s="182">
        <v>10.6515</v>
      </c>
      <c r="F692" s="182">
        <v>-0.65380000000000005</v>
      </c>
      <c r="G692" s="182">
        <v>1.9048</v>
      </c>
      <c r="H692" s="182">
        <v>1.9653</v>
      </c>
      <c r="I692" s="182">
        <v>2.1490999999999998</v>
      </c>
      <c r="J692" s="182">
        <v>1.9965999999999999</v>
      </c>
      <c r="K692" s="182">
        <v>8.2932000000000006</v>
      </c>
      <c r="L692" s="182">
        <v>30.807200000000002</v>
      </c>
      <c r="M692" s="182">
        <v>28.852900000000002</v>
      </c>
      <c r="N692" s="182">
        <v>60.110300000000002</v>
      </c>
      <c r="O692" s="182">
        <v>1.1419999999999999</v>
      </c>
      <c r="P692" s="182"/>
      <c r="Q692" s="182">
        <v>1.9432</v>
      </c>
      <c r="R692" s="182">
        <v>9.9459</v>
      </c>
      <c r="S692" s="120"/>
      <c r="T692" s="123"/>
      <c r="U692" s="124"/>
      <c r="V692" s="124"/>
      <c r="W692" s="124"/>
      <c r="X692" s="124"/>
      <c r="Y692" s="124"/>
      <c r="Z692" s="124"/>
      <c r="AA692" s="124"/>
      <c r="AB692" s="124"/>
      <c r="AC692" s="124"/>
      <c r="AD692" s="124"/>
      <c r="AE692" s="124"/>
      <c r="AF692" s="124"/>
      <c r="AG692" s="124"/>
      <c r="AH692" s="124"/>
    </row>
    <row r="693" spans="1:34" x14ac:dyDescent="0.3">
      <c r="A693" s="178" t="s">
        <v>368</v>
      </c>
      <c r="B693" s="178" t="s">
        <v>224</v>
      </c>
      <c r="C693" s="178">
        <v>141892</v>
      </c>
      <c r="D693" s="181">
        <v>44315</v>
      </c>
      <c r="E693" s="182">
        <v>11.0558</v>
      </c>
      <c r="F693" s="182">
        <v>-0.65329999999999999</v>
      </c>
      <c r="G693" s="182">
        <v>1.909</v>
      </c>
      <c r="H693" s="182">
        <v>1.9738</v>
      </c>
      <c r="I693" s="182">
        <v>2.1661000000000001</v>
      </c>
      <c r="J693" s="182">
        <v>2.0350000000000001</v>
      </c>
      <c r="K693" s="182">
        <v>8.3976000000000006</v>
      </c>
      <c r="L693" s="182">
        <v>31.059699999999999</v>
      </c>
      <c r="M693" s="182">
        <v>29.2441</v>
      </c>
      <c r="N693" s="182">
        <v>60.7742</v>
      </c>
      <c r="O693" s="182">
        <v>2.2063000000000001</v>
      </c>
      <c r="P693" s="182"/>
      <c r="Q693" s="182">
        <v>3.1078999999999999</v>
      </c>
      <c r="R693" s="182">
        <v>10.517799999999999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78" t="s">
        <v>368</v>
      </c>
      <c r="B694" s="178" t="s">
        <v>329</v>
      </c>
      <c r="C694" s="178">
        <v>142169</v>
      </c>
      <c r="D694" s="181">
        <v>44315</v>
      </c>
      <c r="E694" s="182">
        <v>11.0785</v>
      </c>
      <c r="F694" s="182">
        <v>-0.66</v>
      </c>
      <c r="G694" s="182">
        <v>2.1181999999999999</v>
      </c>
      <c r="H694" s="182">
        <v>2.2776000000000001</v>
      </c>
      <c r="I694" s="182">
        <v>2.2719</v>
      </c>
      <c r="J694" s="182">
        <v>1.73</v>
      </c>
      <c r="K694" s="182">
        <v>7.6585999999999999</v>
      </c>
      <c r="L694" s="182">
        <v>29.439900000000002</v>
      </c>
      <c r="M694" s="182">
        <v>27.7149</v>
      </c>
      <c r="N694" s="182">
        <v>58.144500000000001</v>
      </c>
      <c r="O694" s="182">
        <v>2.9575999999999998</v>
      </c>
      <c r="P694" s="182"/>
      <c r="Q694" s="182">
        <v>3.3666999999999998</v>
      </c>
      <c r="R694" s="182">
        <v>10.664</v>
      </c>
      <c r="S694" s="120"/>
      <c r="T694" s="123"/>
      <c r="U694" s="124"/>
      <c r="V694" s="124"/>
      <c r="W694" s="124"/>
      <c r="X694" s="124"/>
      <c r="Y694" s="124"/>
      <c r="Z694" s="124"/>
      <c r="AA694" s="124"/>
      <c r="AB694" s="124"/>
      <c r="AC694" s="124"/>
      <c r="AD694" s="124"/>
      <c r="AE694" s="124"/>
      <c r="AF694" s="124"/>
      <c r="AG694" s="124"/>
      <c r="AH694" s="124"/>
    </row>
    <row r="695" spans="1:34" x14ac:dyDescent="0.3">
      <c r="A695" s="178" t="s">
        <v>368</v>
      </c>
      <c r="B695" s="178" t="s">
        <v>225</v>
      </c>
      <c r="C695" s="178">
        <v>142172</v>
      </c>
      <c r="D695" s="181">
        <v>44315</v>
      </c>
      <c r="E695" s="182">
        <v>11.4511</v>
      </c>
      <c r="F695" s="182">
        <v>-0.6593</v>
      </c>
      <c r="G695" s="182">
        <v>2.1206999999999998</v>
      </c>
      <c r="H695" s="182">
        <v>2.2839999999999998</v>
      </c>
      <c r="I695" s="182">
        <v>2.2848999999999999</v>
      </c>
      <c r="J695" s="182">
        <v>1.7622</v>
      </c>
      <c r="K695" s="182">
        <v>7.7507000000000001</v>
      </c>
      <c r="L695" s="182">
        <v>29.661999999999999</v>
      </c>
      <c r="M695" s="182">
        <v>28.046800000000001</v>
      </c>
      <c r="N695" s="182">
        <v>58.692599999999999</v>
      </c>
      <c r="O695" s="182">
        <v>4.0327000000000002</v>
      </c>
      <c r="P695" s="182"/>
      <c r="Q695" s="182">
        <v>4.4779999999999998</v>
      </c>
      <c r="R695" s="182">
        <v>11.1373</v>
      </c>
      <c r="S695" s="120"/>
      <c r="T695" s="123"/>
      <c r="U695" s="124"/>
      <c r="V695" s="124"/>
      <c r="W695" s="124"/>
      <c r="X695" s="124"/>
      <c r="Y695" s="124"/>
      <c r="Z695" s="124"/>
      <c r="AA695" s="124"/>
      <c r="AB695" s="124"/>
      <c r="AC695" s="124"/>
      <c r="AD695" s="124"/>
      <c r="AE695" s="124"/>
      <c r="AF695" s="124"/>
      <c r="AG695" s="124"/>
      <c r="AH695" s="124"/>
    </row>
    <row r="696" spans="1:34" x14ac:dyDescent="0.3">
      <c r="A696" s="178" t="s">
        <v>368</v>
      </c>
      <c r="B696" s="178" t="s">
        <v>226</v>
      </c>
      <c r="C696" s="178">
        <v>120715</v>
      </c>
      <c r="D696" s="181">
        <v>44315</v>
      </c>
      <c r="E696" s="182">
        <v>128.1223</v>
      </c>
      <c r="F696" s="182">
        <v>7.7299999999999994E-2</v>
      </c>
      <c r="G696" s="182">
        <v>2.3997000000000002</v>
      </c>
      <c r="H696" s="182">
        <v>3.423</v>
      </c>
      <c r="I696" s="182">
        <v>2.5872999999999999</v>
      </c>
      <c r="J696" s="182">
        <v>2.4304000000000001</v>
      </c>
      <c r="K696" s="182">
        <v>9.0197000000000003</v>
      </c>
      <c r="L696" s="182">
        <v>31.7254</v>
      </c>
      <c r="M696" s="182">
        <v>40.577500000000001</v>
      </c>
      <c r="N696" s="182">
        <v>60.728299999999997</v>
      </c>
      <c r="O696" s="182">
        <v>11.797599999999999</v>
      </c>
      <c r="P696" s="182">
        <v>14.680899999999999</v>
      </c>
      <c r="Q696" s="182">
        <v>14.1782</v>
      </c>
      <c r="R696" s="182">
        <v>18.120999999999999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78" t="s">
        <v>368</v>
      </c>
      <c r="B697" s="178" t="s">
        <v>330</v>
      </c>
      <c r="C697" s="178">
        <v>100821</v>
      </c>
      <c r="D697" s="181">
        <v>44315</v>
      </c>
      <c r="E697" s="182">
        <v>119.3925</v>
      </c>
      <c r="F697" s="182">
        <v>7.4300000000000005E-2</v>
      </c>
      <c r="G697" s="182">
        <v>2.3929</v>
      </c>
      <c r="H697" s="182">
        <v>3.4051999999999998</v>
      </c>
      <c r="I697" s="182">
        <v>2.5495000000000001</v>
      </c>
      <c r="J697" s="182">
        <v>2.3365999999999998</v>
      </c>
      <c r="K697" s="182">
        <v>8.7539999999999996</v>
      </c>
      <c r="L697" s="182">
        <v>31.107800000000001</v>
      </c>
      <c r="M697" s="182">
        <v>39.578600000000002</v>
      </c>
      <c r="N697" s="182">
        <v>59.221800000000002</v>
      </c>
      <c r="O697" s="182">
        <v>10.771699999999999</v>
      </c>
      <c r="P697" s="182">
        <v>13.63</v>
      </c>
      <c r="Q697" s="182">
        <v>11.5562</v>
      </c>
      <c r="R697" s="182">
        <v>17.0243</v>
      </c>
      <c r="S697" s="120"/>
      <c r="T697" s="123"/>
      <c r="U697" s="124"/>
      <c r="V697" s="124"/>
      <c r="W697" s="124"/>
      <c r="X697" s="124"/>
      <c r="Y697" s="124"/>
      <c r="Z697" s="124"/>
      <c r="AA697" s="124"/>
      <c r="AB697" s="124"/>
      <c r="AC697" s="124"/>
      <c r="AD697" s="124"/>
      <c r="AE697" s="124"/>
      <c r="AF697" s="124"/>
      <c r="AG697" s="124"/>
      <c r="AH697" s="124"/>
    </row>
    <row r="698" spans="1:34" x14ac:dyDescent="0.3">
      <c r="A698" s="178" t="s">
        <v>368</v>
      </c>
      <c r="B698" s="178" t="s">
        <v>331</v>
      </c>
      <c r="C698" s="178">
        <v>101834</v>
      </c>
      <c r="D698" s="181">
        <v>44315</v>
      </c>
      <c r="E698" s="182">
        <v>190.95706545137699</v>
      </c>
      <c r="F698" s="182">
        <v>5.9299999999999999E-2</v>
      </c>
      <c r="G698" s="182">
        <v>2.5282</v>
      </c>
      <c r="H698" s="182">
        <v>3.0668000000000002</v>
      </c>
      <c r="I698" s="182">
        <v>1.7944</v>
      </c>
      <c r="J698" s="182">
        <v>1.9321999999999999</v>
      </c>
      <c r="K698" s="182">
        <v>8.4911999999999992</v>
      </c>
      <c r="L698" s="182">
        <v>26.259799999999998</v>
      </c>
      <c r="M698" s="182">
        <v>33.294499999999999</v>
      </c>
      <c r="N698" s="182">
        <v>53.802399999999999</v>
      </c>
      <c r="O698" s="182">
        <v>8.6029999999999998</v>
      </c>
      <c r="P698" s="182">
        <v>12.714499999999999</v>
      </c>
      <c r="Q698" s="182">
        <v>17.6968</v>
      </c>
      <c r="R698" s="182">
        <v>10.424200000000001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3" t="s">
        <v>27</v>
      </c>
      <c r="B699" s="178"/>
      <c r="C699" s="178"/>
      <c r="D699" s="178"/>
      <c r="E699" s="178"/>
      <c r="F699" s="184">
        <v>9.8915151515151498E-2</v>
      </c>
      <c r="G699" s="184">
        <v>2.5817378787878789</v>
      </c>
      <c r="H699" s="184">
        <v>3.369476515151514</v>
      </c>
      <c r="I699" s="184">
        <v>3.1475825757575766</v>
      </c>
      <c r="J699" s="184">
        <v>3.629653030303031</v>
      </c>
      <c r="K699" s="184">
        <v>12.06121666666666</v>
      </c>
      <c r="L699" s="184">
        <v>32.358356818181811</v>
      </c>
      <c r="M699" s="184">
        <v>41.959543939393932</v>
      </c>
      <c r="N699" s="184">
        <v>62.829056060606078</v>
      </c>
      <c r="O699" s="184">
        <v>8.8936491666666662</v>
      </c>
      <c r="P699" s="184">
        <v>14.635385555555558</v>
      </c>
      <c r="Q699" s="184">
        <v>13.347424242424244</v>
      </c>
      <c r="R699" s="184">
        <v>15.652348437500002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3" t="s">
        <v>408</v>
      </c>
      <c r="B700" s="178"/>
      <c r="C700" s="178"/>
      <c r="D700" s="178"/>
      <c r="E700" s="178"/>
      <c r="F700" s="184">
        <v>7.6949999999999991E-2</v>
      </c>
      <c r="G700" s="184">
        <v>2.4586999999999999</v>
      </c>
      <c r="H700" s="184">
        <v>3.35365</v>
      </c>
      <c r="I700" s="184">
        <v>2.8102999999999998</v>
      </c>
      <c r="J700" s="184">
        <v>3.1103500000000004</v>
      </c>
      <c r="K700" s="184">
        <v>10.83405</v>
      </c>
      <c r="L700" s="184">
        <v>30.810600000000001</v>
      </c>
      <c r="M700" s="184">
        <v>39.520350000000001</v>
      </c>
      <c r="N700" s="184">
        <v>60.489449999999998</v>
      </c>
      <c r="O700" s="184">
        <v>8.6797500000000003</v>
      </c>
      <c r="P700" s="184">
        <v>13.961600000000001</v>
      </c>
      <c r="Q700" s="184">
        <v>13.84755</v>
      </c>
      <c r="R700" s="184">
        <v>13.628599999999999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6"/>
      <c r="B701" s="126"/>
      <c r="C701" s="126"/>
      <c r="D701" s="128"/>
      <c r="E701" s="129"/>
      <c r="F701" s="129"/>
      <c r="G701" s="129"/>
      <c r="H701" s="129"/>
      <c r="I701" s="129"/>
      <c r="J701" s="129"/>
      <c r="K701" s="129"/>
      <c r="L701" s="129"/>
      <c r="M701" s="129"/>
      <c r="N701" s="129"/>
      <c r="O701" s="129"/>
      <c r="P701" s="129"/>
      <c r="Q701" s="129"/>
      <c r="R701" s="129"/>
      <c r="S701" s="119"/>
      <c r="T701" s="119"/>
      <c r="U701" s="119"/>
      <c r="V701" s="119"/>
      <c r="W701" s="119"/>
      <c r="X701" s="119"/>
      <c r="Y701" s="119"/>
      <c r="Z701" s="119"/>
      <c r="AA701" s="119"/>
      <c r="AB701" s="119"/>
      <c r="AC701" s="119"/>
      <c r="AD701" s="119"/>
      <c r="AE701" s="119"/>
      <c r="AF701" s="119"/>
      <c r="AG701" s="119"/>
      <c r="AH701" s="119"/>
    </row>
    <row r="702" spans="1:34" x14ac:dyDescent="0.3">
      <c r="A702" s="180" t="s">
        <v>778</v>
      </c>
      <c r="B702" s="180"/>
      <c r="C702" s="180"/>
      <c r="D702" s="180"/>
      <c r="E702" s="180"/>
      <c r="F702" s="180"/>
      <c r="G702" s="180"/>
      <c r="H702" s="180"/>
      <c r="I702" s="180"/>
      <c r="J702" s="180"/>
      <c r="K702" s="180"/>
      <c r="L702" s="180"/>
      <c r="M702" s="180"/>
      <c r="N702" s="180"/>
      <c r="O702" s="180"/>
      <c r="P702" s="180"/>
      <c r="Q702" s="180"/>
      <c r="R702" s="180"/>
      <c r="S702" s="122"/>
      <c r="T702" s="122"/>
      <c r="U702" s="122"/>
      <c r="V702" s="122"/>
      <c r="W702" s="122"/>
      <c r="X702" s="122"/>
      <c r="Y702" s="122"/>
      <c r="Z702" s="122"/>
      <c r="AA702" s="122"/>
      <c r="AB702" s="122"/>
      <c r="AC702" s="122"/>
      <c r="AD702" s="122"/>
      <c r="AE702" s="122"/>
      <c r="AF702" s="122"/>
      <c r="AG702" s="122"/>
      <c r="AH702" s="122"/>
    </row>
    <row r="703" spans="1:34" x14ac:dyDescent="0.3">
      <c r="A703" s="178" t="s">
        <v>779</v>
      </c>
      <c r="B703" s="178" t="s">
        <v>780</v>
      </c>
      <c r="C703" s="178">
        <v>132180</v>
      </c>
      <c r="D703" s="181">
        <v>44315</v>
      </c>
      <c r="E703" s="182">
        <v>29.597899999999999</v>
      </c>
      <c r="F703" s="182">
        <v>7.0300000000000001E-2</v>
      </c>
      <c r="G703" s="182">
        <v>1.9867999999999999</v>
      </c>
      <c r="H703" s="182">
        <v>2.5082</v>
      </c>
      <c r="I703" s="182">
        <v>2.0335999999999999</v>
      </c>
      <c r="J703" s="182">
        <v>2.7341000000000002</v>
      </c>
      <c r="K703" s="182">
        <v>8.0302000000000007</v>
      </c>
      <c r="L703" s="182">
        <v>20.982099999999999</v>
      </c>
      <c r="M703" s="182">
        <v>25.285799999999998</v>
      </c>
      <c r="N703" s="182">
        <v>36.893000000000001</v>
      </c>
      <c r="O703" s="182">
        <v>9.8581000000000003</v>
      </c>
      <c r="P703" s="182">
        <v>12.156000000000001</v>
      </c>
      <c r="Q703" s="182">
        <v>11.485099999999999</v>
      </c>
      <c r="R703" s="182">
        <v>14.3643</v>
      </c>
      <c r="S703" s="120"/>
      <c r="T703" s="123"/>
      <c r="U703" s="124"/>
      <c r="V703" s="124"/>
      <c r="W703" s="124"/>
      <c r="X703" s="124"/>
      <c r="Y703" s="124"/>
      <c r="Z703" s="124"/>
      <c r="AA703" s="124"/>
      <c r="AB703" s="124"/>
      <c r="AC703" s="124"/>
      <c r="AD703" s="124"/>
      <c r="AE703" s="124"/>
      <c r="AF703" s="124"/>
      <c r="AG703" s="124"/>
      <c r="AH703" s="124"/>
    </row>
    <row r="704" spans="1:34" x14ac:dyDescent="0.3">
      <c r="A704" s="178" t="s">
        <v>779</v>
      </c>
      <c r="B704" s="178" t="s">
        <v>781</v>
      </c>
      <c r="C704" s="178">
        <v>132186</v>
      </c>
      <c r="D704" s="181">
        <v>44315</v>
      </c>
      <c r="E704" s="182">
        <v>31.414400000000001</v>
      </c>
      <c r="F704" s="182">
        <v>7.3599999999999999E-2</v>
      </c>
      <c r="G704" s="182">
        <v>1.9961</v>
      </c>
      <c r="H704" s="182">
        <v>2.5293999999999999</v>
      </c>
      <c r="I704" s="182">
        <v>2.0752999999999999</v>
      </c>
      <c r="J704" s="182">
        <v>2.8382000000000001</v>
      </c>
      <c r="K704" s="182">
        <v>8.2949000000000002</v>
      </c>
      <c r="L704" s="182">
        <v>21.661300000000001</v>
      </c>
      <c r="M704" s="182">
        <v>26.341899999999999</v>
      </c>
      <c r="N704" s="182">
        <v>38.266399999999997</v>
      </c>
      <c r="O704" s="182">
        <v>10.811999999999999</v>
      </c>
      <c r="P704" s="182">
        <v>13.079800000000001</v>
      </c>
      <c r="Q704" s="182">
        <v>12.83</v>
      </c>
      <c r="R704" s="182">
        <v>15.4232</v>
      </c>
      <c r="S704" s="120"/>
      <c r="T704" s="123"/>
      <c r="U704" s="124"/>
      <c r="V704" s="124"/>
      <c r="W704" s="124"/>
      <c r="X704" s="124"/>
      <c r="Y704" s="124"/>
      <c r="Z704" s="124"/>
      <c r="AA704" s="124"/>
      <c r="AB704" s="124"/>
      <c r="AC704" s="124"/>
      <c r="AD704" s="124"/>
      <c r="AE704" s="124"/>
      <c r="AF704" s="124"/>
      <c r="AG704" s="124"/>
      <c r="AH704" s="124"/>
    </row>
    <row r="705" spans="1:34" x14ac:dyDescent="0.3">
      <c r="A705" s="178" t="s">
        <v>779</v>
      </c>
      <c r="B705" s="178" t="s">
        <v>782</v>
      </c>
      <c r="C705" s="178">
        <v>102107</v>
      </c>
      <c r="D705" s="181">
        <v>44315</v>
      </c>
      <c r="E705" s="182">
        <v>100.4909</v>
      </c>
      <c r="F705" s="182">
        <v>-4.1399999999999999E-2</v>
      </c>
      <c r="G705" s="182">
        <v>1.9472</v>
      </c>
      <c r="H705" s="182">
        <v>2.8452000000000002</v>
      </c>
      <c r="I705" s="182">
        <v>1.9863999999999999</v>
      </c>
      <c r="J705" s="182">
        <v>1.9789000000000001</v>
      </c>
      <c r="K705" s="182">
        <v>11.12</v>
      </c>
      <c r="L705" s="182">
        <v>31.971</v>
      </c>
      <c r="M705" s="182">
        <v>38.461300000000001</v>
      </c>
      <c r="N705" s="182">
        <v>54.329500000000003</v>
      </c>
      <c r="O705" s="182">
        <v>7.0204000000000004</v>
      </c>
      <c r="P705" s="182">
        <v>9.9466000000000001</v>
      </c>
      <c r="Q705" s="182">
        <v>14.161899999999999</v>
      </c>
      <c r="R705" s="182">
        <v>9.5556000000000001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78" t="s">
        <v>779</v>
      </c>
      <c r="B706" s="178" t="s">
        <v>783</v>
      </c>
      <c r="C706" s="178">
        <v>118512</v>
      </c>
      <c r="D706" s="181">
        <v>44315</v>
      </c>
      <c r="E706" s="182">
        <v>104.56910000000001</v>
      </c>
      <c r="F706" s="182">
        <v>-4.02E-2</v>
      </c>
      <c r="G706" s="182">
        <v>1.9505999999999999</v>
      </c>
      <c r="H706" s="182">
        <v>2.8531</v>
      </c>
      <c r="I706" s="182">
        <v>2.0019999999999998</v>
      </c>
      <c r="J706" s="182">
        <v>2.0181</v>
      </c>
      <c r="K706" s="182">
        <v>11.2531</v>
      </c>
      <c r="L706" s="182">
        <v>32.341200000000001</v>
      </c>
      <c r="M706" s="182">
        <v>39.135300000000001</v>
      </c>
      <c r="N706" s="182">
        <v>55.473700000000001</v>
      </c>
      <c r="O706" s="182">
        <v>7.6292</v>
      </c>
      <c r="P706" s="182">
        <v>10.5038</v>
      </c>
      <c r="Q706" s="182">
        <v>11.5777</v>
      </c>
      <c r="R706" s="182">
        <v>10.2575</v>
      </c>
      <c r="S706" s="120"/>
      <c r="T706" s="123"/>
      <c r="U706" s="124"/>
      <c r="V706" s="124"/>
      <c r="W706" s="124"/>
      <c r="X706" s="124"/>
      <c r="Y706" s="124"/>
      <c r="Z706" s="124"/>
      <c r="AA706" s="124"/>
      <c r="AB706" s="124"/>
      <c r="AC706" s="124"/>
      <c r="AD706" s="124"/>
      <c r="AE706" s="124"/>
      <c r="AF706" s="124"/>
      <c r="AG706" s="124"/>
      <c r="AH706" s="124"/>
    </row>
    <row r="707" spans="1:34" x14ac:dyDescent="0.3">
      <c r="A707" s="178" t="s">
        <v>779</v>
      </c>
      <c r="B707" s="178" t="s">
        <v>784</v>
      </c>
      <c r="C707" s="178">
        <v>102109</v>
      </c>
      <c r="D707" s="181">
        <v>44315</v>
      </c>
      <c r="E707" s="182">
        <v>67.313100000000006</v>
      </c>
      <c r="F707" s="182">
        <v>-2.64E-2</v>
      </c>
      <c r="G707" s="182">
        <v>1.3568</v>
      </c>
      <c r="H707" s="182">
        <v>2.0213999999999999</v>
      </c>
      <c r="I707" s="182">
        <v>1.4850000000000001</v>
      </c>
      <c r="J707" s="182">
        <v>2.2193999999999998</v>
      </c>
      <c r="K707" s="182">
        <v>12.197100000000001</v>
      </c>
      <c r="L707" s="182">
        <v>26.988600000000002</v>
      </c>
      <c r="M707" s="182">
        <v>31.892299999999999</v>
      </c>
      <c r="N707" s="182">
        <v>44.140300000000003</v>
      </c>
      <c r="O707" s="182">
        <v>5.0702999999999996</v>
      </c>
      <c r="P707" s="182">
        <v>7.9359000000000002</v>
      </c>
      <c r="Q707" s="182">
        <v>11.566000000000001</v>
      </c>
      <c r="R707" s="182">
        <v>5.6764999999999999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78" t="s">
        <v>779</v>
      </c>
      <c r="B708" s="178" t="s">
        <v>785</v>
      </c>
      <c r="C708" s="178">
        <v>118514</v>
      </c>
      <c r="D708" s="181">
        <v>44315</v>
      </c>
      <c r="E708" s="182">
        <v>70.668000000000006</v>
      </c>
      <c r="F708" s="182">
        <v>-2.52E-2</v>
      </c>
      <c r="G708" s="182">
        <v>1.3607</v>
      </c>
      <c r="H708" s="182">
        <v>2.0306999999999999</v>
      </c>
      <c r="I708" s="182">
        <v>1.5036</v>
      </c>
      <c r="J708" s="182">
        <v>2.2658</v>
      </c>
      <c r="K708" s="182">
        <v>12.343</v>
      </c>
      <c r="L708" s="182">
        <v>27.347899999999999</v>
      </c>
      <c r="M708" s="182">
        <v>32.506799999999998</v>
      </c>
      <c r="N708" s="182">
        <v>45.122199999999999</v>
      </c>
      <c r="O708" s="182">
        <v>5.7222999999999997</v>
      </c>
      <c r="P708" s="182">
        <v>8.6194000000000006</v>
      </c>
      <c r="Q708" s="182">
        <v>9.8757999999999999</v>
      </c>
      <c r="R708" s="182">
        <v>6.3247</v>
      </c>
      <c r="S708" s="120"/>
      <c r="T708" s="123"/>
      <c r="U708" s="124"/>
      <c r="V708" s="124"/>
      <c r="W708" s="124"/>
      <c r="X708" s="124"/>
      <c r="Y708" s="124"/>
      <c r="Z708" s="124"/>
      <c r="AA708" s="124"/>
      <c r="AB708" s="124"/>
      <c r="AC708" s="124"/>
      <c r="AD708" s="124"/>
      <c r="AE708" s="124"/>
      <c r="AF708" s="124"/>
      <c r="AG708" s="124"/>
      <c r="AH708" s="124"/>
    </row>
    <row r="709" spans="1:34" x14ac:dyDescent="0.3">
      <c r="A709" s="178" t="s">
        <v>779</v>
      </c>
      <c r="B709" s="178" t="s">
        <v>786</v>
      </c>
      <c r="C709" s="178">
        <v>129065</v>
      </c>
      <c r="D709" s="181">
        <v>44315</v>
      </c>
      <c r="E709" s="182">
        <v>22.953700000000001</v>
      </c>
      <c r="F709" s="182">
        <v>9.8100000000000007E-2</v>
      </c>
      <c r="G709" s="182">
        <v>2.3736000000000002</v>
      </c>
      <c r="H709" s="182">
        <v>3.0783999999999998</v>
      </c>
      <c r="I709" s="182">
        <v>2.1472000000000002</v>
      </c>
      <c r="J709" s="182">
        <v>2.1789999999999998</v>
      </c>
      <c r="K709" s="182">
        <v>7.9569999999999999</v>
      </c>
      <c r="L709" s="182">
        <v>23.2089</v>
      </c>
      <c r="M709" s="182">
        <v>31.4908</v>
      </c>
      <c r="N709" s="182">
        <v>48.684100000000001</v>
      </c>
      <c r="O709" s="182">
        <v>8.0914000000000001</v>
      </c>
      <c r="P709" s="182">
        <v>12.3538</v>
      </c>
      <c r="Q709" s="182">
        <v>12.597899999999999</v>
      </c>
      <c r="R709" s="182">
        <v>13.020799999999999</v>
      </c>
      <c r="S709" s="120" t="s">
        <v>2021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78" t="s">
        <v>779</v>
      </c>
      <c r="B710" s="178" t="s">
        <v>787</v>
      </c>
      <c r="C710" s="178">
        <v>129200</v>
      </c>
      <c r="D710" s="181">
        <v>44315</v>
      </c>
      <c r="E710" s="182">
        <v>23.430399999999999</v>
      </c>
      <c r="F710" s="182">
        <v>9.9099999999999994E-2</v>
      </c>
      <c r="G710" s="182">
        <v>2.3765000000000001</v>
      </c>
      <c r="H710" s="182">
        <v>3.0855000000000001</v>
      </c>
      <c r="I710" s="182">
        <v>2.1608999999999998</v>
      </c>
      <c r="J710" s="182">
        <v>2.2122000000000002</v>
      </c>
      <c r="K710" s="182">
        <v>8.0498999999999992</v>
      </c>
      <c r="L710" s="182">
        <v>23.424399999999999</v>
      </c>
      <c r="M710" s="182">
        <v>31.840299999999999</v>
      </c>
      <c r="N710" s="182">
        <v>49.213500000000003</v>
      </c>
      <c r="O710" s="182">
        <v>8.4428999999999998</v>
      </c>
      <c r="P710" s="182">
        <v>12.694800000000001</v>
      </c>
      <c r="Q710" s="182">
        <v>12.928900000000001</v>
      </c>
      <c r="R710" s="182">
        <v>13.420500000000001</v>
      </c>
      <c r="S710" s="120" t="s">
        <v>2021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78" t="s">
        <v>779</v>
      </c>
      <c r="B711" s="178" t="s">
        <v>788</v>
      </c>
      <c r="C711" s="178">
        <v>129191</v>
      </c>
      <c r="D711" s="181">
        <v>44315</v>
      </c>
      <c r="E711" s="182">
        <v>21.4834</v>
      </c>
      <c r="F711" s="182">
        <v>8.48E-2</v>
      </c>
      <c r="G711" s="182">
        <v>1.9499</v>
      </c>
      <c r="H711" s="182">
        <v>2.5680999999999998</v>
      </c>
      <c r="I711" s="182">
        <v>1.847</v>
      </c>
      <c r="J711" s="182">
        <v>1.9108000000000001</v>
      </c>
      <c r="K711" s="182">
        <v>6.4694000000000003</v>
      </c>
      <c r="L711" s="182">
        <v>18.789899999999999</v>
      </c>
      <c r="M711" s="182">
        <v>25.398499999999999</v>
      </c>
      <c r="N711" s="182">
        <v>39.131300000000003</v>
      </c>
      <c r="O711" s="182">
        <v>7.9325000000000001</v>
      </c>
      <c r="P711" s="182">
        <v>11.2805</v>
      </c>
      <c r="Q711" s="182">
        <v>11.538500000000001</v>
      </c>
      <c r="R711" s="182">
        <v>11.912100000000001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78" t="s">
        <v>779</v>
      </c>
      <c r="B712" s="178" t="s">
        <v>789</v>
      </c>
      <c r="C712" s="178">
        <v>129193</v>
      </c>
      <c r="D712" s="181">
        <v>44315</v>
      </c>
      <c r="E712" s="182">
        <v>22.021699999999999</v>
      </c>
      <c r="F712" s="182">
        <v>8.6400000000000005E-2</v>
      </c>
      <c r="G712" s="182">
        <v>1.9547000000000001</v>
      </c>
      <c r="H712" s="182">
        <v>2.5796999999999999</v>
      </c>
      <c r="I712" s="182">
        <v>1.8697999999999999</v>
      </c>
      <c r="J712" s="182">
        <v>1.9664999999999999</v>
      </c>
      <c r="K712" s="182">
        <v>6.6234999999999999</v>
      </c>
      <c r="L712" s="182">
        <v>19.139299999999999</v>
      </c>
      <c r="M712" s="182">
        <v>25.953399999999998</v>
      </c>
      <c r="N712" s="182">
        <v>39.953600000000002</v>
      </c>
      <c r="O712" s="182">
        <v>8.4635999999999996</v>
      </c>
      <c r="P712" s="182">
        <v>11.720599999999999</v>
      </c>
      <c r="Q712" s="182">
        <v>11.933400000000001</v>
      </c>
      <c r="R712" s="182">
        <v>12.589</v>
      </c>
      <c r="S712" s="120"/>
      <c r="T712" s="123"/>
      <c r="U712" s="124"/>
      <c r="V712" s="124"/>
      <c r="W712" s="124"/>
      <c r="X712" s="124"/>
      <c r="Y712" s="124"/>
      <c r="Z712" s="124"/>
      <c r="AA712" s="124"/>
      <c r="AB712" s="124"/>
      <c r="AC712" s="124"/>
      <c r="AD712" s="124"/>
      <c r="AE712" s="124"/>
      <c r="AF712" s="124"/>
      <c r="AG712" s="124"/>
      <c r="AH712" s="124"/>
    </row>
    <row r="713" spans="1:34" x14ac:dyDescent="0.3">
      <c r="A713" s="178" t="s">
        <v>779</v>
      </c>
      <c r="B713" s="178" t="s">
        <v>790</v>
      </c>
      <c r="C713" s="178">
        <v>143904</v>
      </c>
      <c r="D713" s="181">
        <v>44315</v>
      </c>
      <c r="E713" s="182">
        <v>10.506</v>
      </c>
      <c r="F713" s="182">
        <v>0.19739999999999999</v>
      </c>
      <c r="G713" s="182">
        <v>1.7766999999999999</v>
      </c>
      <c r="H713" s="182">
        <v>3.4636</v>
      </c>
      <c r="I713" s="182">
        <v>1.8190999999999999</v>
      </c>
      <c r="J713" s="182">
        <v>0.71130000000000004</v>
      </c>
      <c r="K713" s="182">
        <v>9.9079999999999995</v>
      </c>
      <c r="L713" s="182">
        <v>45.3172</v>
      </c>
      <c r="M713" s="182">
        <v>34.638800000000003</v>
      </c>
      <c r="N713" s="182">
        <v>46.459800000000001</v>
      </c>
      <c r="O713" s="182"/>
      <c r="P713" s="182"/>
      <c r="Q713" s="182">
        <v>1.756</v>
      </c>
      <c r="R713" s="182">
        <v>-2.52</v>
      </c>
      <c r="S713" s="120"/>
      <c r="T713" s="123"/>
      <c r="U713" s="124"/>
      <c r="V713" s="124"/>
      <c r="W713" s="124"/>
      <c r="X713" s="124"/>
      <c r="Y713" s="124"/>
      <c r="Z713" s="124"/>
      <c r="AA713" s="124"/>
      <c r="AB713" s="124"/>
      <c r="AC713" s="124"/>
      <c r="AD713" s="124"/>
      <c r="AE713" s="124"/>
      <c r="AF713" s="124"/>
      <c r="AG713" s="124"/>
      <c r="AH713" s="124"/>
    </row>
    <row r="714" spans="1:34" x14ac:dyDescent="0.3">
      <c r="A714" s="178" t="s">
        <v>779</v>
      </c>
      <c r="B714" s="178" t="s">
        <v>791</v>
      </c>
      <c r="C714" s="178">
        <v>143903</v>
      </c>
      <c r="D714" s="181">
        <v>44315</v>
      </c>
      <c r="E714" s="182">
        <v>10.5059</v>
      </c>
      <c r="F714" s="182">
        <v>0.19739999999999999</v>
      </c>
      <c r="G714" s="182">
        <v>1.7766999999999999</v>
      </c>
      <c r="H714" s="182">
        <v>3.4626000000000001</v>
      </c>
      <c r="I714" s="182">
        <v>1.8190999999999999</v>
      </c>
      <c r="J714" s="182">
        <v>0.71130000000000004</v>
      </c>
      <c r="K714" s="182">
        <v>9.9080999999999992</v>
      </c>
      <c r="L714" s="182">
        <v>45.315800000000003</v>
      </c>
      <c r="M714" s="182">
        <v>34.637500000000003</v>
      </c>
      <c r="N714" s="182">
        <v>46.458399999999997</v>
      </c>
      <c r="O714" s="182"/>
      <c r="P714" s="182"/>
      <c r="Q714" s="182">
        <v>1.7557</v>
      </c>
      <c r="R714" s="182">
        <v>-2.5204</v>
      </c>
      <c r="S714" s="120"/>
      <c r="T714" s="123"/>
      <c r="U714" s="124"/>
      <c r="V714" s="124"/>
      <c r="W714" s="124"/>
      <c r="X714" s="124"/>
      <c r="Y714" s="124"/>
      <c r="Z714" s="124"/>
      <c r="AA714" s="124"/>
      <c r="AB714" s="124"/>
      <c r="AC714" s="124"/>
      <c r="AD714" s="124"/>
      <c r="AE714" s="124"/>
      <c r="AF714" s="124"/>
      <c r="AG714" s="124"/>
      <c r="AH714" s="124"/>
    </row>
    <row r="715" spans="1:34" x14ac:dyDescent="0.3">
      <c r="A715" s="178" t="s">
        <v>779</v>
      </c>
      <c r="B715" s="178" t="s">
        <v>792</v>
      </c>
      <c r="C715" s="178">
        <v>148033</v>
      </c>
      <c r="D715" s="181">
        <v>44315</v>
      </c>
      <c r="E715" s="182">
        <v>13.286199999999999</v>
      </c>
      <c r="F715" s="182">
        <v>0.21190000000000001</v>
      </c>
      <c r="G715" s="182">
        <v>2.1951999999999998</v>
      </c>
      <c r="H715" s="182">
        <v>3.4622000000000002</v>
      </c>
      <c r="I715" s="182">
        <v>2.65</v>
      </c>
      <c r="J715" s="182">
        <v>3.4089999999999998</v>
      </c>
      <c r="K715" s="182">
        <v>13.947800000000001</v>
      </c>
      <c r="L715" s="182">
        <v>38.559600000000003</v>
      </c>
      <c r="M715" s="182">
        <v>43.564799999999998</v>
      </c>
      <c r="N715" s="182">
        <v>66.408199999999994</v>
      </c>
      <c r="O715" s="182"/>
      <c r="P715" s="182"/>
      <c r="Q715" s="182">
        <v>27.347799999999999</v>
      </c>
      <c r="R715" s="182"/>
      <c r="S715" s="120"/>
      <c r="T715" s="123"/>
      <c r="U715" s="124"/>
      <c r="V715" s="124"/>
      <c r="W715" s="124"/>
      <c r="X715" s="124"/>
      <c r="Y715" s="124"/>
      <c r="Z715" s="124"/>
      <c r="AA715" s="124"/>
      <c r="AB715" s="124"/>
      <c r="AC715" s="124"/>
      <c r="AD715" s="124"/>
      <c r="AE715" s="124"/>
      <c r="AF715" s="124"/>
      <c r="AG715" s="124"/>
      <c r="AH715" s="124"/>
    </row>
    <row r="716" spans="1:34" x14ac:dyDescent="0.3">
      <c r="A716" s="178" t="s">
        <v>779</v>
      </c>
      <c r="B716" s="178" t="s">
        <v>793</v>
      </c>
      <c r="C716" s="178">
        <v>148035</v>
      </c>
      <c r="D716" s="181">
        <v>44315</v>
      </c>
      <c r="E716" s="182">
        <v>13.4275</v>
      </c>
      <c r="F716" s="182">
        <v>0.21490000000000001</v>
      </c>
      <c r="G716" s="182">
        <v>2.2042999999999999</v>
      </c>
      <c r="H716" s="182">
        <v>3.4834999999999998</v>
      </c>
      <c r="I716" s="182">
        <v>2.6920999999999999</v>
      </c>
      <c r="J716" s="182">
        <v>3.5049999999999999</v>
      </c>
      <c r="K716" s="182">
        <v>14.2241</v>
      </c>
      <c r="L716" s="182">
        <v>39.220100000000002</v>
      </c>
      <c r="M716" s="182">
        <v>44.597799999999999</v>
      </c>
      <c r="N716" s="182">
        <v>67.982299999999995</v>
      </c>
      <c r="O716" s="182"/>
      <c r="P716" s="182"/>
      <c r="Q716" s="182">
        <v>28.499199999999998</v>
      </c>
      <c r="R716" s="182"/>
      <c r="S716" s="120"/>
      <c r="T716" s="123"/>
      <c r="U716" s="124"/>
      <c r="V716" s="124"/>
      <c r="W716" s="124"/>
      <c r="X716" s="124"/>
      <c r="Y716" s="124"/>
      <c r="Z716" s="124"/>
      <c r="AA716" s="124"/>
      <c r="AB716" s="124"/>
      <c r="AC716" s="124"/>
      <c r="AD716" s="124"/>
      <c r="AE716" s="124"/>
      <c r="AF716" s="124"/>
      <c r="AG716" s="124"/>
      <c r="AH716" s="124"/>
    </row>
    <row r="717" spans="1:34" x14ac:dyDescent="0.3">
      <c r="A717" s="178" t="s">
        <v>779</v>
      </c>
      <c r="B717" s="178" t="s">
        <v>794</v>
      </c>
      <c r="C717" s="178">
        <v>102133</v>
      </c>
      <c r="D717" s="181">
        <v>44315</v>
      </c>
      <c r="E717" s="182">
        <v>82.645300000000006</v>
      </c>
      <c r="F717" s="182">
        <v>-0.43109999999999998</v>
      </c>
      <c r="G717" s="182">
        <v>1.7077</v>
      </c>
      <c r="H717" s="182">
        <v>2.2719999999999998</v>
      </c>
      <c r="I717" s="182">
        <v>1.2450000000000001</v>
      </c>
      <c r="J717" s="182">
        <v>1.9464999999999999</v>
      </c>
      <c r="K717" s="182">
        <v>9.6851000000000003</v>
      </c>
      <c r="L717" s="182">
        <v>29.609000000000002</v>
      </c>
      <c r="M717" s="182">
        <v>37.607300000000002</v>
      </c>
      <c r="N717" s="182">
        <v>57.997100000000003</v>
      </c>
      <c r="O717" s="182">
        <v>9.6076999999999995</v>
      </c>
      <c r="P717" s="182">
        <v>11.819599999999999</v>
      </c>
      <c r="Q717" s="182">
        <v>12.9246</v>
      </c>
      <c r="R717" s="182">
        <v>11.033899999999999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78" t="s">
        <v>779</v>
      </c>
      <c r="B718" s="178" t="s">
        <v>795</v>
      </c>
      <c r="C718" s="178">
        <v>120242</v>
      </c>
      <c r="D718" s="181">
        <v>44315</v>
      </c>
      <c r="E718" s="182">
        <v>85.496700000000004</v>
      </c>
      <c r="F718" s="182">
        <v>-0.43020000000000003</v>
      </c>
      <c r="G718" s="182">
        <v>1.7102999999999999</v>
      </c>
      <c r="H718" s="182">
        <v>2.2782</v>
      </c>
      <c r="I718" s="182">
        <v>1.2577</v>
      </c>
      <c r="J718" s="182">
        <v>1.9811000000000001</v>
      </c>
      <c r="K718" s="182">
        <v>9.7911999999999999</v>
      </c>
      <c r="L718" s="182">
        <v>29.879899999999999</v>
      </c>
      <c r="M718" s="182">
        <v>38.017000000000003</v>
      </c>
      <c r="N718" s="182">
        <v>58.5886</v>
      </c>
      <c r="O718" s="182">
        <v>10.0044</v>
      </c>
      <c r="P718" s="182">
        <v>12.2202</v>
      </c>
      <c r="Q718" s="182">
        <v>11.031499999999999</v>
      </c>
      <c r="R718" s="182">
        <v>11.448600000000001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78" t="s">
        <v>779</v>
      </c>
      <c r="B719" s="178" t="s">
        <v>796</v>
      </c>
      <c r="C719" s="178">
        <v>102135</v>
      </c>
      <c r="D719" s="181">
        <v>44315</v>
      </c>
      <c r="E719" s="182">
        <v>103.89060000000001</v>
      </c>
      <c r="F719" s="182">
        <v>0.38450000000000001</v>
      </c>
      <c r="G719" s="182">
        <v>2.4346999999999999</v>
      </c>
      <c r="H719" s="182">
        <v>3.2795000000000001</v>
      </c>
      <c r="I719" s="182">
        <v>2.8815</v>
      </c>
      <c r="J719" s="182">
        <v>3.4228999999999998</v>
      </c>
      <c r="K719" s="182">
        <v>16.605399999999999</v>
      </c>
      <c r="L719" s="182">
        <v>45.619300000000003</v>
      </c>
      <c r="M719" s="182">
        <v>47.978200000000001</v>
      </c>
      <c r="N719" s="182">
        <v>70.930000000000007</v>
      </c>
      <c r="O719" s="182">
        <v>14.0129</v>
      </c>
      <c r="P719" s="182">
        <v>14.279</v>
      </c>
      <c r="Q719" s="182">
        <v>14.4213</v>
      </c>
      <c r="R719" s="182">
        <v>19.556100000000001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78" t="s">
        <v>779</v>
      </c>
      <c r="B720" s="178" t="s">
        <v>797</v>
      </c>
      <c r="C720" s="178">
        <v>120700</v>
      </c>
      <c r="D720" s="181">
        <v>44315</v>
      </c>
      <c r="E720" s="182">
        <v>105.6915</v>
      </c>
      <c r="F720" s="182">
        <v>0.38500000000000001</v>
      </c>
      <c r="G720" s="182">
        <v>2.4365000000000001</v>
      </c>
      <c r="H720" s="182">
        <v>3.2835999999999999</v>
      </c>
      <c r="I720" s="182">
        <v>2.8904000000000001</v>
      </c>
      <c r="J720" s="182">
        <v>3.4470999999999998</v>
      </c>
      <c r="K720" s="182">
        <v>16.706099999999999</v>
      </c>
      <c r="L720" s="182">
        <v>45.846800000000002</v>
      </c>
      <c r="M720" s="182">
        <v>48.3127</v>
      </c>
      <c r="N720" s="182">
        <v>71.445700000000002</v>
      </c>
      <c r="O720" s="182">
        <v>14.3354</v>
      </c>
      <c r="P720" s="182">
        <v>14.573700000000001</v>
      </c>
      <c r="Q720" s="182">
        <v>14.179399999999999</v>
      </c>
      <c r="R720" s="182">
        <v>19.835699999999999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78" t="s">
        <v>779</v>
      </c>
      <c r="B721" s="178" t="s">
        <v>798</v>
      </c>
      <c r="C721" s="178">
        <v>118485</v>
      </c>
      <c r="D721" s="181">
        <v>44315</v>
      </c>
      <c r="E721" s="182">
        <v>28.811599999999999</v>
      </c>
      <c r="F721" s="182">
        <v>0.13619999999999999</v>
      </c>
      <c r="G721" s="182">
        <v>2.0649000000000002</v>
      </c>
      <c r="H721" s="182">
        <v>2.4790999999999999</v>
      </c>
      <c r="I721" s="182">
        <v>1.9068000000000001</v>
      </c>
      <c r="J721" s="182">
        <v>2.1800000000000002</v>
      </c>
      <c r="K721" s="182">
        <v>5.9538000000000002</v>
      </c>
      <c r="L721" s="182">
        <v>16.987200000000001</v>
      </c>
      <c r="M721" s="182">
        <v>24.767099999999999</v>
      </c>
      <c r="N721" s="182">
        <v>39.482300000000002</v>
      </c>
      <c r="O721" s="182">
        <v>6.8624999999999998</v>
      </c>
      <c r="P721" s="182">
        <v>9.5633999999999997</v>
      </c>
      <c r="Q721" s="182">
        <v>9.7626000000000008</v>
      </c>
      <c r="R721" s="182">
        <v>10.0322</v>
      </c>
      <c r="S721" s="120"/>
      <c r="T721" s="123"/>
      <c r="U721" s="124"/>
      <c r="V721" s="124"/>
      <c r="W721" s="124"/>
      <c r="X721" s="124"/>
      <c r="Y721" s="124"/>
      <c r="Z721" s="124"/>
      <c r="AA721" s="124"/>
      <c r="AB721" s="124"/>
      <c r="AC721" s="124"/>
      <c r="AD721" s="124"/>
      <c r="AE721" s="124"/>
      <c r="AF721" s="124"/>
      <c r="AG721" s="124"/>
      <c r="AH721" s="124"/>
    </row>
    <row r="722" spans="1:34" x14ac:dyDescent="0.3">
      <c r="A722" s="178" t="s">
        <v>779</v>
      </c>
      <c r="B722" s="178" t="s">
        <v>799</v>
      </c>
      <c r="C722" s="178">
        <v>112332</v>
      </c>
      <c r="D722" s="181">
        <v>44315</v>
      </c>
      <c r="E722" s="182">
        <v>27.490300000000001</v>
      </c>
      <c r="F722" s="182">
        <v>0.13400000000000001</v>
      </c>
      <c r="G722" s="182">
        <v>2.0581999999999998</v>
      </c>
      <c r="H722" s="182">
        <v>2.4636999999999998</v>
      </c>
      <c r="I722" s="182">
        <v>1.8754999999999999</v>
      </c>
      <c r="J722" s="182">
        <v>2.1055999999999999</v>
      </c>
      <c r="K722" s="182">
        <v>5.7294999999999998</v>
      </c>
      <c r="L722" s="182">
        <v>16.470500000000001</v>
      </c>
      <c r="M722" s="182">
        <v>23.9726</v>
      </c>
      <c r="N722" s="182">
        <v>38.318800000000003</v>
      </c>
      <c r="O722" s="182">
        <v>5.9409999999999998</v>
      </c>
      <c r="P722" s="182">
        <v>8.7599</v>
      </c>
      <c r="Q722" s="182">
        <v>9.4322999999999997</v>
      </c>
      <c r="R722" s="182">
        <v>9.0853999999999999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78" t="s">
        <v>779</v>
      </c>
      <c r="B723" s="178" t="s">
        <v>800</v>
      </c>
      <c r="C723" s="178">
        <v>146513</v>
      </c>
      <c r="D723" s="181">
        <v>44315</v>
      </c>
      <c r="E723" s="182">
        <v>12.801</v>
      </c>
      <c r="F723" s="182">
        <v>-8.7400000000000005E-2</v>
      </c>
      <c r="G723" s="182">
        <v>1.1456999999999999</v>
      </c>
      <c r="H723" s="182">
        <v>1.6678999999999999</v>
      </c>
      <c r="I723" s="182">
        <v>1.8280000000000001</v>
      </c>
      <c r="J723" s="182">
        <v>2.4777</v>
      </c>
      <c r="K723" s="182">
        <v>9.4458000000000002</v>
      </c>
      <c r="L723" s="182">
        <v>27.907699999999998</v>
      </c>
      <c r="M723" s="182">
        <v>32.169400000000003</v>
      </c>
      <c r="N723" s="182">
        <v>47.531300000000002</v>
      </c>
      <c r="O723" s="182"/>
      <c r="P723" s="182"/>
      <c r="Q723" s="182">
        <v>12.1999</v>
      </c>
      <c r="R723" s="182">
        <v>12.016999999999999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78" t="s">
        <v>779</v>
      </c>
      <c r="B724" s="178" t="s">
        <v>801</v>
      </c>
      <c r="C724" s="178">
        <v>146514</v>
      </c>
      <c r="D724" s="181">
        <v>44315</v>
      </c>
      <c r="E724" s="182">
        <v>12.7272</v>
      </c>
      <c r="F724" s="182">
        <v>-8.8700000000000001E-2</v>
      </c>
      <c r="G724" s="182">
        <v>1.1428</v>
      </c>
      <c r="H724" s="182">
        <v>1.6623000000000001</v>
      </c>
      <c r="I724" s="182">
        <v>1.8176000000000001</v>
      </c>
      <c r="J724" s="182">
        <v>2.4527999999999999</v>
      </c>
      <c r="K724" s="182">
        <v>9.3740000000000006</v>
      </c>
      <c r="L724" s="182">
        <v>27.7485</v>
      </c>
      <c r="M724" s="182">
        <v>31.911300000000001</v>
      </c>
      <c r="N724" s="182">
        <v>47.133600000000001</v>
      </c>
      <c r="O724" s="182"/>
      <c r="P724" s="182"/>
      <c r="Q724" s="182">
        <v>11.8979</v>
      </c>
      <c r="R724" s="182">
        <v>11.721</v>
      </c>
      <c r="S724" s="120"/>
      <c r="T724" s="123"/>
      <c r="U724" s="124"/>
      <c r="V724" s="124"/>
      <c r="W724" s="124"/>
      <c r="X724" s="124"/>
      <c r="Y724" s="124"/>
      <c r="Z724" s="124"/>
      <c r="AA724" s="124"/>
      <c r="AB724" s="124"/>
      <c r="AC724" s="124"/>
      <c r="AD724" s="124"/>
      <c r="AE724" s="124"/>
      <c r="AF724" s="124"/>
      <c r="AG724" s="124"/>
      <c r="AH724" s="124"/>
    </row>
    <row r="725" spans="1:34" x14ac:dyDescent="0.3">
      <c r="A725" s="178" t="s">
        <v>779</v>
      </c>
      <c r="B725" s="178" t="s">
        <v>802</v>
      </c>
      <c r="C725" s="178">
        <v>112039</v>
      </c>
      <c r="D725" s="181">
        <v>44315</v>
      </c>
      <c r="E725" s="182">
        <v>45.383000000000003</v>
      </c>
      <c r="F725" s="182">
        <v>3.9699999999999999E-2</v>
      </c>
      <c r="G725" s="182">
        <v>2.1863000000000001</v>
      </c>
      <c r="H725" s="182">
        <v>2.9956999999999998</v>
      </c>
      <c r="I725" s="182">
        <v>2.2968999999999999</v>
      </c>
      <c r="J725" s="182">
        <v>2.6718000000000002</v>
      </c>
      <c r="K725" s="182">
        <v>9.3750999999999998</v>
      </c>
      <c r="L725" s="182">
        <v>26.849699999999999</v>
      </c>
      <c r="M725" s="182">
        <v>34.464199999999998</v>
      </c>
      <c r="N725" s="182">
        <v>52.006300000000003</v>
      </c>
      <c r="O725" s="182">
        <v>8.8701000000000008</v>
      </c>
      <c r="P725" s="182">
        <v>13.066000000000001</v>
      </c>
      <c r="Q725" s="182">
        <v>13.696400000000001</v>
      </c>
      <c r="R725" s="182">
        <v>12.949299999999999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3" t="s">
        <v>27</v>
      </c>
      <c r="B726" s="178"/>
      <c r="C726" s="178"/>
      <c r="D726" s="178"/>
      <c r="E726" s="178"/>
      <c r="F726" s="184">
        <v>5.4030434782608695E-2</v>
      </c>
      <c r="G726" s="184">
        <v>1.9170826086956523</v>
      </c>
      <c r="H726" s="184">
        <v>2.7110260869565219</v>
      </c>
      <c r="I726" s="184">
        <v>2.0039347826086957</v>
      </c>
      <c r="J726" s="184">
        <v>2.3193521739130434</v>
      </c>
      <c r="K726" s="184">
        <v>10.130091304347825</v>
      </c>
      <c r="L726" s="184">
        <v>29.61677826086957</v>
      </c>
      <c r="M726" s="184">
        <v>34.128047826086956</v>
      </c>
      <c r="N726" s="184">
        <v>50.519565217391317</v>
      </c>
      <c r="O726" s="184">
        <v>8.7456882352941179</v>
      </c>
      <c r="P726" s="184">
        <v>11.445470588235295</v>
      </c>
      <c r="Q726" s="184">
        <v>12.582599999999999</v>
      </c>
      <c r="R726" s="184">
        <v>10.722999999999999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3" t="s">
        <v>408</v>
      </c>
      <c r="B727" s="178"/>
      <c r="C727" s="178"/>
      <c r="D727" s="178"/>
      <c r="E727" s="178"/>
      <c r="F727" s="184">
        <v>8.48E-2</v>
      </c>
      <c r="G727" s="184">
        <v>1.9547000000000001</v>
      </c>
      <c r="H727" s="184">
        <v>2.5796999999999999</v>
      </c>
      <c r="I727" s="184">
        <v>1.9068000000000001</v>
      </c>
      <c r="J727" s="184">
        <v>2.2122000000000002</v>
      </c>
      <c r="K727" s="184">
        <v>9.6851000000000003</v>
      </c>
      <c r="L727" s="184">
        <v>27.7485</v>
      </c>
      <c r="M727" s="184">
        <v>32.506799999999998</v>
      </c>
      <c r="N727" s="184">
        <v>47.531300000000002</v>
      </c>
      <c r="O727" s="184">
        <v>8.4428999999999998</v>
      </c>
      <c r="P727" s="184">
        <v>11.819599999999999</v>
      </c>
      <c r="Q727" s="184">
        <v>11.933400000000001</v>
      </c>
      <c r="R727" s="184">
        <v>11.721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6"/>
      <c r="B728" s="126"/>
      <c r="C728" s="126"/>
      <c r="D728" s="128"/>
      <c r="E728" s="129"/>
      <c r="F728" s="129"/>
      <c r="G728" s="129"/>
      <c r="H728" s="129"/>
      <c r="I728" s="129"/>
      <c r="J728" s="129"/>
      <c r="K728" s="129"/>
      <c r="L728" s="129"/>
      <c r="M728" s="129"/>
      <c r="N728" s="129"/>
      <c r="O728" s="129"/>
      <c r="P728" s="129"/>
      <c r="Q728" s="129"/>
      <c r="R728" s="129"/>
      <c r="S728" s="119"/>
      <c r="T728" s="119"/>
      <c r="U728" s="119"/>
      <c r="V728" s="119"/>
      <c r="W728" s="119"/>
      <c r="X728" s="119"/>
      <c r="Y728" s="119"/>
      <c r="Z728" s="119"/>
      <c r="AA728" s="119"/>
      <c r="AB728" s="119"/>
      <c r="AC728" s="119"/>
      <c r="AD728" s="119"/>
      <c r="AE728" s="119"/>
      <c r="AF728" s="119"/>
      <c r="AG728" s="119"/>
      <c r="AH728" s="119"/>
    </row>
    <row r="729" spans="1:34" x14ac:dyDescent="0.3">
      <c r="A729" s="180" t="s">
        <v>1785</v>
      </c>
      <c r="B729" s="180"/>
      <c r="C729" s="180"/>
      <c r="D729" s="180"/>
      <c r="E729" s="180"/>
      <c r="F729" s="180"/>
      <c r="G729" s="180"/>
      <c r="H729" s="180"/>
      <c r="I729" s="180"/>
      <c r="J729" s="180"/>
      <c r="K729" s="180"/>
      <c r="L729" s="180"/>
      <c r="M729" s="180"/>
      <c r="N729" s="180"/>
      <c r="O729" s="180"/>
      <c r="P729" s="180"/>
      <c r="Q729" s="180"/>
      <c r="R729" s="180"/>
      <c r="S729" s="122"/>
      <c r="T729" s="122"/>
      <c r="U729" s="122"/>
      <c r="V729" s="122"/>
      <c r="W729" s="122"/>
      <c r="X729" s="122"/>
      <c r="Y729" s="122"/>
      <c r="Z729" s="122"/>
      <c r="AA729" s="122"/>
      <c r="AB729" s="122"/>
      <c r="AC729" s="122"/>
      <c r="AD729" s="122"/>
      <c r="AE729" s="122"/>
      <c r="AF729" s="122"/>
      <c r="AG729" s="122"/>
      <c r="AH729" s="122"/>
    </row>
    <row r="730" spans="1:34" x14ac:dyDescent="0.3">
      <c r="A730" s="178" t="s">
        <v>1786</v>
      </c>
      <c r="B730" s="178" t="s">
        <v>1677</v>
      </c>
      <c r="C730" s="178">
        <v>132995</v>
      </c>
      <c r="D730" s="181">
        <v>44315</v>
      </c>
      <c r="E730" s="182">
        <v>17.39</v>
      </c>
      <c r="F730" s="182">
        <v>-5.7500000000000002E-2</v>
      </c>
      <c r="G730" s="182">
        <v>1.1047</v>
      </c>
      <c r="H730" s="182">
        <v>1.3994</v>
      </c>
      <c r="I730" s="182">
        <v>1.3403</v>
      </c>
      <c r="J730" s="182">
        <v>1.6959</v>
      </c>
      <c r="K730" s="182">
        <v>5.3939000000000004</v>
      </c>
      <c r="L730" s="182">
        <v>14.4079</v>
      </c>
      <c r="M730" s="182">
        <v>19.765799999999999</v>
      </c>
      <c r="N730" s="182">
        <v>26.749300000000002</v>
      </c>
      <c r="O730" s="182">
        <v>8.2248000000000001</v>
      </c>
      <c r="P730" s="182">
        <v>10.1534</v>
      </c>
      <c r="Q730" s="182">
        <v>8.9979999999999993</v>
      </c>
      <c r="R730" s="182">
        <v>11.3461</v>
      </c>
      <c r="S730" s="120"/>
      <c r="T730" s="123"/>
      <c r="U730" s="124"/>
      <c r="V730" s="124"/>
      <c r="W730" s="124"/>
      <c r="X730" s="124"/>
      <c r="Y730" s="124"/>
      <c r="Z730" s="124"/>
      <c r="AA730" s="124"/>
      <c r="AB730" s="124"/>
      <c r="AC730" s="124"/>
      <c r="AD730" s="124"/>
      <c r="AE730" s="124"/>
      <c r="AF730" s="124"/>
      <c r="AG730" s="124"/>
      <c r="AH730" s="124"/>
    </row>
    <row r="731" spans="1:34" x14ac:dyDescent="0.3">
      <c r="A731" s="178" t="s">
        <v>1786</v>
      </c>
      <c r="B731" s="178" t="s">
        <v>1702</v>
      </c>
      <c r="C731" s="178">
        <v>132998</v>
      </c>
      <c r="D731" s="181">
        <v>44315</v>
      </c>
      <c r="E731" s="182">
        <v>16.25</v>
      </c>
      <c r="F731" s="182">
        <v>-6.1499999999999999E-2</v>
      </c>
      <c r="G731" s="182">
        <v>1.1201000000000001</v>
      </c>
      <c r="H731" s="182">
        <v>1.4357</v>
      </c>
      <c r="I731" s="182">
        <v>1.3724000000000001</v>
      </c>
      <c r="J731" s="182">
        <v>1.6259999999999999</v>
      </c>
      <c r="K731" s="182">
        <v>5.1779999999999999</v>
      </c>
      <c r="L731" s="182">
        <v>13.875299999999999</v>
      </c>
      <c r="M731" s="182">
        <v>18.8734</v>
      </c>
      <c r="N731" s="182">
        <v>25.579599999999999</v>
      </c>
      <c r="O731" s="182">
        <v>7.1816000000000004</v>
      </c>
      <c r="P731" s="182">
        <v>8.9977</v>
      </c>
      <c r="Q731" s="182">
        <v>7.8532999999999999</v>
      </c>
      <c r="R731" s="182">
        <v>10.3101</v>
      </c>
      <c r="S731" s="120"/>
      <c r="T731" s="123"/>
      <c r="U731" s="124"/>
      <c r="V731" s="124"/>
      <c r="W731" s="124"/>
      <c r="X731" s="124"/>
      <c r="Y731" s="124"/>
      <c r="Z731" s="124"/>
      <c r="AA731" s="124"/>
      <c r="AB731" s="124"/>
      <c r="AC731" s="124"/>
      <c r="AD731" s="124"/>
      <c r="AE731" s="124"/>
      <c r="AF731" s="124"/>
      <c r="AG731" s="124"/>
      <c r="AH731" s="124"/>
    </row>
    <row r="732" spans="1:34" x14ac:dyDescent="0.3">
      <c r="A732" s="178" t="s">
        <v>1786</v>
      </c>
      <c r="B732" s="178" t="s">
        <v>1678</v>
      </c>
      <c r="C732" s="178">
        <v>135120</v>
      </c>
      <c r="D732" s="181">
        <v>44315</v>
      </c>
      <c r="E732" s="182">
        <v>16.43</v>
      </c>
      <c r="F732" s="182">
        <v>0.12189999999999999</v>
      </c>
      <c r="G732" s="182">
        <v>1.5450999999999999</v>
      </c>
      <c r="H732" s="182">
        <v>1.8599000000000001</v>
      </c>
      <c r="I732" s="182">
        <v>1.2323</v>
      </c>
      <c r="J732" s="182">
        <v>1.2947</v>
      </c>
      <c r="K732" s="182">
        <v>4.6497000000000002</v>
      </c>
      <c r="L732" s="182">
        <v>12.226800000000001</v>
      </c>
      <c r="M732" s="182">
        <v>16.4422</v>
      </c>
      <c r="N732" s="182">
        <v>24.6586</v>
      </c>
      <c r="O732" s="182">
        <v>9.4844000000000008</v>
      </c>
      <c r="P732" s="182">
        <v>10.2585</v>
      </c>
      <c r="Q732" s="182">
        <v>9.0810999999999993</v>
      </c>
      <c r="R732" s="182">
        <v>10.4232</v>
      </c>
      <c r="S732" s="120"/>
      <c r="T732" s="123"/>
      <c r="U732" s="124"/>
      <c r="V732" s="124"/>
      <c r="W732" s="124"/>
      <c r="X732" s="124"/>
      <c r="Y732" s="124"/>
      <c r="Z732" s="124"/>
      <c r="AA732" s="124"/>
      <c r="AB732" s="124"/>
      <c r="AC732" s="124"/>
      <c r="AD732" s="124"/>
      <c r="AE732" s="124"/>
      <c r="AF732" s="124"/>
      <c r="AG732" s="124"/>
      <c r="AH732" s="124"/>
    </row>
    <row r="733" spans="1:34" x14ac:dyDescent="0.3">
      <c r="A733" s="178" t="s">
        <v>1786</v>
      </c>
      <c r="B733" s="178" t="s">
        <v>1703</v>
      </c>
      <c r="C733" s="178">
        <v>135122</v>
      </c>
      <c r="D733" s="181">
        <v>44315</v>
      </c>
      <c r="E733" s="182">
        <v>15.33</v>
      </c>
      <c r="F733" s="182">
        <v>0.13059999999999999</v>
      </c>
      <c r="G733" s="182">
        <v>1.5232000000000001</v>
      </c>
      <c r="H733" s="182">
        <v>1.7927999999999999</v>
      </c>
      <c r="I733" s="182">
        <v>1.1880999999999999</v>
      </c>
      <c r="J733" s="182">
        <v>1.1880999999999999</v>
      </c>
      <c r="K733" s="182">
        <v>4.2857000000000003</v>
      </c>
      <c r="L733" s="182">
        <v>11.4099</v>
      </c>
      <c r="M733" s="182">
        <v>15.263199999999999</v>
      </c>
      <c r="N733" s="182">
        <v>22.934999999999999</v>
      </c>
      <c r="O733" s="182">
        <v>8.1829000000000001</v>
      </c>
      <c r="P733" s="182">
        <v>8.9587000000000003</v>
      </c>
      <c r="Q733" s="182">
        <v>7.7657999999999996</v>
      </c>
      <c r="R733" s="182">
        <v>9.0032999999999994</v>
      </c>
      <c r="S733" s="120"/>
      <c r="T733" s="123"/>
      <c r="U733" s="124"/>
      <c r="V733" s="124"/>
      <c r="W733" s="124"/>
      <c r="X733" s="124"/>
      <c r="Y733" s="124"/>
      <c r="Z733" s="124"/>
      <c r="AA733" s="124"/>
      <c r="AB733" s="124"/>
      <c r="AC733" s="124"/>
      <c r="AD733" s="124"/>
      <c r="AE733" s="124"/>
      <c r="AF733" s="124"/>
      <c r="AG733" s="124"/>
      <c r="AH733" s="124"/>
    </row>
    <row r="734" spans="1:34" x14ac:dyDescent="0.3">
      <c r="A734" s="178" t="s">
        <v>1786</v>
      </c>
      <c r="B734" s="178" t="s">
        <v>1679</v>
      </c>
      <c r="C734" s="178">
        <v>147496</v>
      </c>
      <c r="D734" s="181">
        <v>44315</v>
      </c>
      <c r="E734" s="182">
        <v>11.94</v>
      </c>
      <c r="F734" s="182">
        <v>0</v>
      </c>
      <c r="G734" s="182">
        <v>8.3799999999999999E-2</v>
      </c>
      <c r="H734" s="182">
        <v>0.1678</v>
      </c>
      <c r="I734" s="182">
        <v>0.25190000000000001</v>
      </c>
      <c r="J734" s="182">
        <v>0.5897</v>
      </c>
      <c r="K734" s="182">
        <v>1.617</v>
      </c>
      <c r="L734" s="182">
        <v>4.8288000000000002</v>
      </c>
      <c r="M734" s="182">
        <v>7.1813000000000002</v>
      </c>
      <c r="N734" s="182">
        <v>15.0289</v>
      </c>
      <c r="O734" s="182"/>
      <c r="P734" s="182"/>
      <c r="Q734" s="182">
        <v>10.5716</v>
      </c>
      <c r="R734" s="182"/>
      <c r="S734" s="120"/>
      <c r="T734" s="123"/>
      <c r="U734" s="124"/>
      <c r="V734" s="124"/>
      <c r="W734" s="124"/>
      <c r="X734" s="124"/>
      <c r="Y734" s="124"/>
      <c r="Z734" s="124"/>
      <c r="AA734" s="124"/>
      <c r="AB734" s="124"/>
      <c r="AC734" s="124"/>
      <c r="AD734" s="124"/>
      <c r="AE734" s="124"/>
      <c r="AF734" s="124"/>
      <c r="AG734" s="124"/>
      <c r="AH734" s="124"/>
    </row>
    <row r="735" spans="1:34" x14ac:dyDescent="0.3">
      <c r="A735" s="178" t="s">
        <v>1786</v>
      </c>
      <c r="B735" s="178" t="s">
        <v>1704</v>
      </c>
      <c r="C735" s="178">
        <v>147494</v>
      </c>
      <c r="D735" s="181">
        <v>44315</v>
      </c>
      <c r="E735" s="182">
        <v>11.72</v>
      </c>
      <c r="F735" s="182">
        <v>0</v>
      </c>
      <c r="G735" s="182">
        <v>8.5400000000000004E-2</v>
      </c>
      <c r="H735" s="182">
        <v>0.1709</v>
      </c>
      <c r="I735" s="182">
        <v>0.25659999999999999</v>
      </c>
      <c r="J735" s="182">
        <v>0.51459999999999995</v>
      </c>
      <c r="K735" s="182">
        <v>1.3841000000000001</v>
      </c>
      <c r="L735" s="182">
        <v>4.2705000000000002</v>
      </c>
      <c r="M735" s="182">
        <v>6.3521000000000001</v>
      </c>
      <c r="N735" s="182">
        <v>13.897</v>
      </c>
      <c r="O735" s="182"/>
      <c r="P735" s="182"/>
      <c r="Q735" s="182">
        <v>9.4123000000000001</v>
      </c>
      <c r="R735" s="182"/>
      <c r="S735" s="120"/>
      <c r="T735" s="123"/>
      <c r="U735" s="124"/>
      <c r="V735" s="124"/>
      <c r="W735" s="124"/>
      <c r="X735" s="124"/>
      <c r="Y735" s="124"/>
      <c r="Z735" s="124"/>
      <c r="AA735" s="124"/>
      <c r="AB735" s="124"/>
      <c r="AC735" s="124"/>
      <c r="AD735" s="124"/>
      <c r="AE735" s="124"/>
      <c r="AF735" s="124"/>
      <c r="AG735" s="124"/>
      <c r="AH735" s="124"/>
    </row>
    <row r="736" spans="1:34" x14ac:dyDescent="0.3">
      <c r="A736" s="178" t="s">
        <v>1786</v>
      </c>
      <c r="B736" s="178" t="s">
        <v>1680</v>
      </c>
      <c r="C736" s="178">
        <v>136567</v>
      </c>
      <c r="D736" s="181">
        <v>44315</v>
      </c>
      <c r="E736" s="182">
        <v>16.013999999999999</v>
      </c>
      <c r="F736" s="182">
        <v>-9.3600000000000003E-2</v>
      </c>
      <c r="G736" s="182">
        <v>0.87560000000000004</v>
      </c>
      <c r="H736" s="182">
        <v>1.1942999999999999</v>
      </c>
      <c r="I736" s="182">
        <v>0.81210000000000004</v>
      </c>
      <c r="J736" s="182">
        <v>1.0666</v>
      </c>
      <c r="K736" s="182">
        <v>4.5095999999999998</v>
      </c>
      <c r="L736" s="182">
        <v>12.7826</v>
      </c>
      <c r="M736" s="182">
        <v>18.543199999999999</v>
      </c>
      <c r="N736" s="182">
        <v>27.795100000000001</v>
      </c>
      <c r="O736" s="182">
        <v>7.8235999999999999</v>
      </c>
      <c r="P736" s="182">
        <v>9.4893000000000001</v>
      </c>
      <c r="Q736" s="182">
        <v>9.6915999999999993</v>
      </c>
      <c r="R736" s="182">
        <v>10.132199999999999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78" t="s">
        <v>1786</v>
      </c>
      <c r="B737" s="178" t="s">
        <v>1705</v>
      </c>
      <c r="C737" s="178">
        <v>136563</v>
      </c>
      <c r="D737" s="181">
        <v>44315</v>
      </c>
      <c r="E737" s="182">
        <v>14.871</v>
      </c>
      <c r="F737" s="182">
        <v>-0.1008</v>
      </c>
      <c r="G737" s="182">
        <v>0.86140000000000005</v>
      </c>
      <c r="H737" s="182">
        <v>1.1633</v>
      </c>
      <c r="I737" s="182">
        <v>0.74519999999999997</v>
      </c>
      <c r="J737" s="182">
        <v>0.91610000000000003</v>
      </c>
      <c r="K737" s="182">
        <v>4.1021999999999998</v>
      </c>
      <c r="L737" s="182">
        <v>11.9046</v>
      </c>
      <c r="M737" s="182">
        <v>17.159099999999999</v>
      </c>
      <c r="N737" s="182">
        <v>25.822800000000001</v>
      </c>
      <c r="O737" s="182">
        <v>6.1870000000000003</v>
      </c>
      <c r="P737" s="182">
        <v>7.8996000000000004</v>
      </c>
      <c r="Q737" s="182">
        <v>8.1074999999999999</v>
      </c>
      <c r="R737" s="182">
        <v>8.4699000000000009</v>
      </c>
      <c r="S737" s="120"/>
      <c r="T737" s="123"/>
      <c r="U737" s="124"/>
      <c r="V737" s="124"/>
      <c r="W737" s="124"/>
      <c r="X737" s="124"/>
      <c r="Y737" s="124"/>
      <c r="Z737" s="124"/>
      <c r="AA737" s="124"/>
      <c r="AB737" s="124"/>
      <c r="AC737" s="124"/>
      <c r="AD737" s="124"/>
      <c r="AE737" s="124"/>
      <c r="AF737" s="124"/>
      <c r="AG737" s="124"/>
      <c r="AH737" s="124"/>
    </row>
    <row r="738" spans="1:34" x14ac:dyDescent="0.3">
      <c r="A738" s="178" t="s">
        <v>1786</v>
      </c>
      <c r="B738" s="178" t="s">
        <v>1681</v>
      </c>
      <c r="C738" s="178">
        <v>140347</v>
      </c>
      <c r="D738" s="181">
        <v>44315</v>
      </c>
      <c r="E738" s="182">
        <v>17.732500000000002</v>
      </c>
      <c r="F738" s="182">
        <v>-2.3E-3</v>
      </c>
      <c r="G738" s="182">
        <v>0.77690000000000003</v>
      </c>
      <c r="H738" s="182">
        <v>0.93869999999999998</v>
      </c>
      <c r="I738" s="182">
        <v>0.8508</v>
      </c>
      <c r="J738" s="182">
        <v>1.2037</v>
      </c>
      <c r="K738" s="182">
        <v>3.7867999999999999</v>
      </c>
      <c r="L738" s="182">
        <v>10.321300000000001</v>
      </c>
      <c r="M738" s="182">
        <v>12.496600000000001</v>
      </c>
      <c r="N738" s="182">
        <v>18.9709</v>
      </c>
      <c r="O738" s="182">
        <v>9.5451999999999995</v>
      </c>
      <c r="P738" s="182">
        <v>10.0182</v>
      </c>
      <c r="Q738" s="182">
        <v>9.1419999999999995</v>
      </c>
      <c r="R738" s="182">
        <v>11.283899999999999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78" t="s">
        <v>1786</v>
      </c>
      <c r="B739" s="178" t="s">
        <v>1706</v>
      </c>
      <c r="C739" s="178">
        <v>140351</v>
      </c>
      <c r="D739" s="181">
        <v>44315</v>
      </c>
      <c r="E739" s="182">
        <v>16.883700000000001</v>
      </c>
      <c r="F739" s="182">
        <v>-5.3E-3</v>
      </c>
      <c r="G739" s="182">
        <v>0.7681</v>
      </c>
      <c r="H739" s="182">
        <v>0.91749999999999998</v>
      </c>
      <c r="I739" s="182">
        <v>0.80840000000000001</v>
      </c>
      <c r="J739" s="182">
        <v>1.1024</v>
      </c>
      <c r="K739" s="182">
        <v>3.5283000000000002</v>
      </c>
      <c r="L739" s="182">
        <v>9.7690999999999999</v>
      </c>
      <c r="M739" s="182">
        <v>11.651400000000001</v>
      </c>
      <c r="N739" s="182">
        <v>17.7837</v>
      </c>
      <c r="O739" s="182">
        <v>8.4077000000000002</v>
      </c>
      <c r="P739" s="182">
        <v>9.0927000000000007</v>
      </c>
      <c r="Q739" s="182">
        <v>8.3275000000000006</v>
      </c>
      <c r="R739" s="182">
        <v>10.1814</v>
      </c>
      <c r="S739" s="120"/>
      <c r="T739" s="123"/>
      <c r="U739" s="124"/>
      <c r="V739" s="124"/>
      <c r="W739" s="124"/>
      <c r="X739" s="124"/>
      <c r="Y739" s="124"/>
      <c r="Z739" s="124"/>
      <c r="AA739" s="124"/>
      <c r="AB739" s="124"/>
      <c r="AC739" s="124"/>
      <c r="AD739" s="124"/>
      <c r="AE739" s="124"/>
      <c r="AF739" s="124"/>
      <c r="AG739" s="124"/>
      <c r="AH739" s="124"/>
    </row>
    <row r="740" spans="1:34" x14ac:dyDescent="0.3">
      <c r="A740" s="178" t="s">
        <v>1786</v>
      </c>
      <c r="B740" s="178" t="s">
        <v>1707</v>
      </c>
      <c r="C740" s="178">
        <v>144461</v>
      </c>
      <c r="D740" s="181">
        <v>44315</v>
      </c>
      <c r="E740" s="182">
        <v>11.6126</v>
      </c>
      <c r="F740" s="182">
        <v>6.0000000000000001E-3</v>
      </c>
      <c r="G740" s="182">
        <v>0.80730000000000002</v>
      </c>
      <c r="H740" s="182">
        <v>1.3519000000000001</v>
      </c>
      <c r="I740" s="182">
        <v>1.1383000000000001</v>
      </c>
      <c r="J740" s="182">
        <v>0.45939999999999998</v>
      </c>
      <c r="K740" s="182">
        <v>3.0061</v>
      </c>
      <c r="L740" s="182">
        <v>12.261900000000001</v>
      </c>
      <c r="M740" s="182">
        <v>15.281000000000001</v>
      </c>
      <c r="N740" s="182">
        <v>23.466100000000001</v>
      </c>
      <c r="O740" s="182"/>
      <c r="P740" s="182"/>
      <c r="Q740" s="182">
        <v>5.7504</v>
      </c>
      <c r="R740" s="182">
        <v>6.5865</v>
      </c>
      <c r="S740" s="120"/>
      <c r="T740" s="123"/>
      <c r="U740" s="124"/>
      <c r="V740" s="124"/>
      <c r="W740" s="124"/>
      <c r="X740" s="124"/>
      <c r="Y740" s="124"/>
      <c r="Z740" s="124"/>
      <c r="AA740" s="124"/>
      <c r="AB740" s="124"/>
      <c r="AC740" s="124"/>
      <c r="AD740" s="124"/>
      <c r="AE740" s="124"/>
      <c r="AF740" s="124"/>
      <c r="AG740" s="124"/>
      <c r="AH740" s="124"/>
    </row>
    <row r="741" spans="1:34" x14ac:dyDescent="0.3">
      <c r="A741" s="178" t="s">
        <v>1786</v>
      </c>
      <c r="B741" s="178" t="s">
        <v>1682</v>
      </c>
      <c r="C741" s="178">
        <v>144466</v>
      </c>
      <c r="D741" s="181">
        <v>44315</v>
      </c>
      <c r="E741" s="182">
        <v>12.1432</v>
      </c>
      <c r="F741" s="182">
        <v>1.0699999999999999E-2</v>
      </c>
      <c r="G741" s="182">
        <v>0.81950000000000001</v>
      </c>
      <c r="H741" s="182">
        <v>1.38</v>
      </c>
      <c r="I741" s="182">
        <v>1.1933</v>
      </c>
      <c r="J741" s="182">
        <v>0.58979999999999999</v>
      </c>
      <c r="K741" s="182">
        <v>3.3622000000000001</v>
      </c>
      <c r="L741" s="182">
        <v>13.0252</v>
      </c>
      <c r="M741" s="182">
        <v>16.421199999999999</v>
      </c>
      <c r="N741" s="182">
        <v>25.200500000000002</v>
      </c>
      <c r="O741" s="182"/>
      <c r="P741" s="182"/>
      <c r="Q741" s="182">
        <v>7.5321999999999996</v>
      </c>
      <c r="R741" s="182">
        <v>8.3297000000000008</v>
      </c>
      <c r="S741" s="120"/>
      <c r="T741" s="123"/>
      <c r="U741" s="124"/>
      <c r="V741" s="124"/>
      <c r="W741" s="124"/>
      <c r="X741" s="124"/>
      <c r="Y741" s="124"/>
      <c r="Z741" s="124"/>
      <c r="AA741" s="124"/>
      <c r="AB741" s="124"/>
      <c r="AC741" s="124"/>
      <c r="AD741" s="124"/>
      <c r="AE741" s="124"/>
      <c r="AF741" s="124"/>
      <c r="AG741" s="124"/>
      <c r="AH741" s="124"/>
    </row>
    <row r="742" spans="1:34" x14ac:dyDescent="0.3">
      <c r="A742" s="178" t="s">
        <v>1786</v>
      </c>
      <c r="B742" s="178" t="s">
        <v>1708</v>
      </c>
      <c r="C742" s="178">
        <v>101585</v>
      </c>
      <c r="D742" s="181">
        <v>44315</v>
      </c>
      <c r="E742" s="182">
        <v>43.031999999999996</v>
      </c>
      <c r="F742" s="182">
        <v>-0.15079999999999999</v>
      </c>
      <c r="G742" s="182">
        <v>0.89090000000000003</v>
      </c>
      <c r="H742" s="182">
        <v>0.99270000000000003</v>
      </c>
      <c r="I742" s="182">
        <v>0.92879999999999996</v>
      </c>
      <c r="J742" s="182">
        <v>1.1637</v>
      </c>
      <c r="K742" s="182">
        <v>5.1947000000000001</v>
      </c>
      <c r="L742" s="182">
        <v>16.400200000000002</v>
      </c>
      <c r="M742" s="182">
        <v>18.555299999999999</v>
      </c>
      <c r="N742" s="182">
        <v>25.596900000000002</v>
      </c>
      <c r="O742" s="182">
        <v>7.0968</v>
      </c>
      <c r="P742" s="182">
        <v>9.8480000000000008</v>
      </c>
      <c r="Q742" s="182">
        <v>9.1751000000000005</v>
      </c>
      <c r="R742" s="182">
        <v>8.0435999999999996</v>
      </c>
      <c r="S742" s="120"/>
      <c r="T742" s="123"/>
      <c r="U742" s="124"/>
      <c r="V742" s="124"/>
      <c r="W742" s="124"/>
      <c r="X742" s="124"/>
      <c r="Y742" s="124"/>
      <c r="Z742" s="124"/>
      <c r="AA742" s="124"/>
      <c r="AB742" s="124"/>
      <c r="AC742" s="124"/>
      <c r="AD742" s="124"/>
      <c r="AE742" s="124"/>
      <c r="AF742" s="124"/>
      <c r="AG742" s="124"/>
      <c r="AH742" s="124"/>
    </row>
    <row r="743" spans="1:34" x14ac:dyDescent="0.3">
      <c r="A743" s="178" t="s">
        <v>1786</v>
      </c>
      <c r="B743" s="178" t="s">
        <v>1683</v>
      </c>
      <c r="C743" s="178">
        <v>119128</v>
      </c>
      <c r="D743" s="181">
        <v>44315</v>
      </c>
      <c r="E743" s="182">
        <v>46.353999999999999</v>
      </c>
      <c r="F743" s="182">
        <v>-0.15079999999999999</v>
      </c>
      <c r="G743" s="182">
        <v>0.89900000000000002</v>
      </c>
      <c r="H743" s="182">
        <v>1.0066999999999999</v>
      </c>
      <c r="I743" s="182">
        <v>0.95609999999999995</v>
      </c>
      <c r="J743" s="182">
        <v>1.2317</v>
      </c>
      <c r="K743" s="182">
        <v>5.3883000000000001</v>
      </c>
      <c r="L743" s="182">
        <v>16.849</v>
      </c>
      <c r="M743" s="182">
        <v>19.241700000000002</v>
      </c>
      <c r="N743" s="182">
        <v>26.563800000000001</v>
      </c>
      <c r="O743" s="182">
        <v>8.1204000000000001</v>
      </c>
      <c r="P743" s="182">
        <v>11.137700000000001</v>
      </c>
      <c r="Q743" s="182">
        <v>9.9406999999999996</v>
      </c>
      <c r="R743" s="182">
        <v>8.8437999999999999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78" t="s">
        <v>1786</v>
      </c>
      <c r="B744" s="178" t="s">
        <v>1888</v>
      </c>
      <c r="C744" s="178"/>
      <c r="D744" s="181"/>
      <c r="E744" s="182"/>
      <c r="F744" s="182"/>
      <c r="G744" s="182"/>
      <c r="H744" s="182"/>
      <c r="I744" s="182"/>
      <c r="J744" s="182"/>
      <c r="K744" s="182"/>
      <c r="L744" s="182"/>
      <c r="M744" s="182"/>
      <c r="N744" s="182"/>
      <c r="O744" s="182"/>
      <c r="P744" s="182"/>
      <c r="Q744" s="182"/>
      <c r="R744" s="182"/>
      <c r="S744" s="120"/>
      <c r="T744" s="123"/>
      <c r="U744" s="124"/>
      <c r="V744" s="124"/>
      <c r="W744" s="124"/>
      <c r="X744" s="124"/>
      <c r="Y744" s="124"/>
      <c r="Z744" s="124"/>
      <c r="AA744" s="124"/>
      <c r="AB744" s="124"/>
      <c r="AC744" s="124"/>
      <c r="AD744" s="124"/>
      <c r="AE744" s="124"/>
      <c r="AF744" s="124"/>
      <c r="AG744" s="124"/>
      <c r="AH744" s="124"/>
    </row>
    <row r="745" spans="1:34" x14ac:dyDescent="0.3">
      <c r="A745" s="178" t="s">
        <v>1786</v>
      </c>
      <c r="B745" s="178" t="s">
        <v>1889</v>
      </c>
      <c r="C745" s="178"/>
      <c r="D745" s="181"/>
      <c r="E745" s="182"/>
      <c r="F745" s="182"/>
      <c r="G745" s="182"/>
      <c r="H745" s="182"/>
      <c r="I745" s="182"/>
      <c r="J745" s="182"/>
      <c r="K745" s="182"/>
      <c r="L745" s="182"/>
      <c r="M745" s="182"/>
      <c r="N745" s="182"/>
      <c r="O745" s="182"/>
      <c r="P745" s="182"/>
      <c r="Q745" s="182"/>
      <c r="R745" s="182"/>
      <c r="S745" s="120"/>
      <c r="T745" s="123"/>
      <c r="U745" s="124"/>
      <c r="V745" s="124"/>
      <c r="W745" s="124"/>
      <c r="X745" s="124"/>
      <c r="Y745" s="124"/>
      <c r="Z745" s="124"/>
      <c r="AA745" s="124"/>
      <c r="AB745" s="124"/>
      <c r="AC745" s="124"/>
      <c r="AD745" s="124"/>
      <c r="AE745" s="124"/>
      <c r="AF745" s="124"/>
      <c r="AG745" s="124"/>
      <c r="AH745" s="124"/>
    </row>
    <row r="746" spans="1:34" x14ac:dyDescent="0.3">
      <c r="A746" s="178" t="s">
        <v>1786</v>
      </c>
      <c r="B746" s="178" t="s">
        <v>1709</v>
      </c>
      <c r="C746" s="178">
        <v>133051</v>
      </c>
      <c r="D746" s="181">
        <v>44315</v>
      </c>
      <c r="E746" s="182">
        <v>16.010000000000002</v>
      </c>
      <c r="F746" s="182">
        <v>-0.12479999999999999</v>
      </c>
      <c r="G746" s="182">
        <v>0.18770000000000001</v>
      </c>
      <c r="H746" s="182">
        <v>0.31330000000000002</v>
      </c>
      <c r="I746" s="182">
        <v>0.2505</v>
      </c>
      <c r="J746" s="182">
        <v>1.1371</v>
      </c>
      <c r="K746" s="182">
        <v>3.8936000000000002</v>
      </c>
      <c r="L746" s="182">
        <v>11.3352</v>
      </c>
      <c r="M746" s="182">
        <v>12.6671</v>
      </c>
      <c r="N746" s="182">
        <v>21.012799999999999</v>
      </c>
      <c r="O746" s="182">
        <v>7.3057999999999996</v>
      </c>
      <c r="P746" s="182">
        <v>8.5714000000000006</v>
      </c>
      <c r="Q746" s="182">
        <v>7.6273</v>
      </c>
      <c r="R746" s="182">
        <v>7.7441000000000004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78" t="s">
        <v>1786</v>
      </c>
      <c r="B747" s="178" t="s">
        <v>1684</v>
      </c>
      <c r="C747" s="178">
        <v>133054</v>
      </c>
      <c r="D747" s="181">
        <v>44315</v>
      </c>
      <c r="E747" s="182">
        <v>16.82</v>
      </c>
      <c r="F747" s="182">
        <v>-0.1188</v>
      </c>
      <c r="G747" s="182">
        <v>0.2384</v>
      </c>
      <c r="H747" s="182">
        <v>0.35799999999999998</v>
      </c>
      <c r="I747" s="182">
        <v>0.2384</v>
      </c>
      <c r="J747" s="182">
        <v>1.2034</v>
      </c>
      <c r="K747" s="182">
        <v>4.0198</v>
      </c>
      <c r="L747" s="182">
        <v>11.6866</v>
      </c>
      <c r="M747" s="182">
        <v>13.266</v>
      </c>
      <c r="N747" s="182">
        <v>21.7958</v>
      </c>
      <c r="O747" s="182">
        <v>8.0103000000000009</v>
      </c>
      <c r="P747" s="182">
        <v>9.3812999999999995</v>
      </c>
      <c r="Q747" s="182">
        <v>8.4602000000000004</v>
      </c>
      <c r="R747" s="182">
        <v>8.4059000000000008</v>
      </c>
      <c r="S747" s="120"/>
      <c r="T747" s="123"/>
      <c r="U747" s="124"/>
      <c r="V747" s="124"/>
      <c r="W747" s="124"/>
      <c r="X747" s="124"/>
      <c r="Y747" s="124"/>
      <c r="Z747" s="124"/>
      <c r="AA747" s="124"/>
      <c r="AB747" s="124"/>
      <c r="AC747" s="124"/>
      <c r="AD747" s="124"/>
      <c r="AE747" s="124"/>
      <c r="AF747" s="124"/>
      <c r="AG747" s="124"/>
      <c r="AH747" s="124"/>
    </row>
    <row r="748" spans="1:34" x14ac:dyDescent="0.3">
      <c r="A748" s="178" t="s">
        <v>1786</v>
      </c>
      <c r="B748" s="178" t="s">
        <v>1710</v>
      </c>
      <c r="C748" s="178">
        <v>114982</v>
      </c>
      <c r="D748" s="181">
        <v>44315</v>
      </c>
      <c r="E748" s="182">
        <v>19.520499999999998</v>
      </c>
      <c r="F748" s="182">
        <v>-0.12379999999999999</v>
      </c>
      <c r="G748" s="182">
        <v>0.91139999999999999</v>
      </c>
      <c r="H748" s="182">
        <v>1.4157</v>
      </c>
      <c r="I748" s="182">
        <v>1.0556000000000001</v>
      </c>
      <c r="J748" s="182">
        <v>0.89049999999999996</v>
      </c>
      <c r="K748" s="182">
        <v>4.3330000000000002</v>
      </c>
      <c r="L748" s="182">
        <v>12.085000000000001</v>
      </c>
      <c r="M748" s="182">
        <v>15.790900000000001</v>
      </c>
      <c r="N748" s="182">
        <v>20.401</v>
      </c>
      <c r="O748" s="182">
        <v>6.5279999999999996</v>
      </c>
      <c r="P748" s="182">
        <v>6.0258000000000003</v>
      </c>
      <c r="Q748" s="182">
        <v>6.8095999999999997</v>
      </c>
      <c r="R748" s="182">
        <v>9.0892999999999997</v>
      </c>
      <c r="S748" s="120"/>
      <c r="T748" s="123"/>
      <c r="U748" s="124"/>
      <c r="V748" s="124"/>
      <c r="W748" s="124"/>
      <c r="X748" s="124"/>
      <c r="Y748" s="124"/>
      <c r="Z748" s="124"/>
      <c r="AA748" s="124"/>
      <c r="AB748" s="124"/>
      <c r="AC748" s="124"/>
      <c r="AD748" s="124"/>
      <c r="AE748" s="124"/>
      <c r="AF748" s="124"/>
      <c r="AG748" s="124"/>
      <c r="AH748" s="124"/>
    </row>
    <row r="749" spans="1:34" x14ac:dyDescent="0.3">
      <c r="A749" s="178" t="s">
        <v>1786</v>
      </c>
      <c r="B749" s="178" t="s">
        <v>1685</v>
      </c>
      <c r="C749" s="178">
        <v>118452</v>
      </c>
      <c r="D749" s="181">
        <v>44315</v>
      </c>
      <c r="E749" s="182">
        <v>21.124300000000002</v>
      </c>
      <c r="F749" s="182">
        <v>-0.121</v>
      </c>
      <c r="G749" s="182">
        <v>0.91969999999999996</v>
      </c>
      <c r="H749" s="182">
        <v>1.4348000000000001</v>
      </c>
      <c r="I749" s="182">
        <v>1.093</v>
      </c>
      <c r="J749" s="182">
        <v>0.95099999999999996</v>
      </c>
      <c r="K749" s="182">
        <v>4.5499000000000001</v>
      </c>
      <c r="L749" s="182">
        <v>12.5777</v>
      </c>
      <c r="M749" s="182">
        <v>16.6264</v>
      </c>
      <c r="N749" s="182">
        <v>21.578700000000001</v>
      </c>
      <c r="O749" s="182">
        <v>7.9466000000000001</v>
      </c>
      <c r="P749" s="182">
        <v>7.3795999999999999</v>
      </c>
      <c r="Q749" s="182">
        <v>7.4981999999999998</v>
      </c>
      <c r="R749" s="182">
        <v>10.1571</v>
      </c>
      <c r="S749" s="120"/>
      <c r="T749" s="123"/>
      <c r="U749" s="124"/>
      <c r="V749" s="124"/>
      <c r="W749" s="124"/>
      <c r="X749" s="124"/>
      <c r="Y749" s="124"/>
      <c r="Z749" s="124"/>
      <c r="AA749" s="124"/>
      <c r="AB749" s="124"/>
      <c r="AC749" s="124"/>
      <c r="AD749" s="124"/>
      <c r="AE749" s="124"/>
      <c r="AF749" s="124"/>
      <c r="AG749" s="124"/>
      <c r="AH749" s="124"/>
    </row>
    <row r="750" spans="1:34" x14ac:dyDescent="0.3">
      <c r="A750" s="178" t="s">
        <v>1786</v>
      </c>
      <c r="B750" s="178" t="s">
        <v>1686</v>
      </c>
      <c r="C750" s="178">
        <v>118477</v>
      </c>
      <c r="D750" s="181">
        <v>44315</v>
      </c>
      <c r="E750" s="182">
        <v>24.66</v>
      </c>
      <c r="F750" s="182">
        <v>0</v>
      </c>
      <c r="G750" s="182">
        <v>0.8589</v>
      </c>
      <c r="H750" s="182">
        <v>1.2315</v>
      </c>
      <c r="I750" s="182">
        <v>0.9415</v>
      </c>
      <c r="J750" s="182">
        <v>1.0242</v>
      </c>
      <c r="K750" s="182">
        <v>2.4937999999999998</v>
      </c>
      <c r="L750" s="182">
        <v>8.8261000000000003</v>
      </c>
      <c r="M750" s="182">
        <v>11.989100000000001</v>
      </c>
      <c r="N750" s="182">
        <v>19.883299999999998</v>
      </c>
      <c r="O750" s="182">
        <v>7.4659000000000004</v>
      </c>
      <c r="P750" s="182">
        <v>7.1622000000000003</v>
      </c>
      <c r="Q750" s="182">
        <v>7.5597000000000003</v>
      </c>
      <c r="R750" s="182">
        <v>8.7037999999999993</v>
      </c>
      <c r="S750" s="120"/>
      <c r="T750" s="123"/>
      <c r="U750" s="124"/>
      <c r="V750" s="124"/>
      <c r="W750" s="124"/>
      <c r="X750" s="124"/>
      <c r="Y750" s="124"/>
      <c r="Z750" s="124"/>
      <c r="AA750" s="124"/>
      <c r="AB750" s="124"/>
      <c r="AC750" s="124"/>
      <c r="AD750" s="124"/>
      <c r="AE750" s="124"/>
      <c r="AF750" s="124"/>
      <c r="AG750" s="124"/>
      <c r="AH750" s="124"/>
    </row>
    <row r="751" spans="1:34" x14ac:dyDescent="0.3">
      <c r="A751" s="178" t="s">
        <v>1786</v>
      </c>
      <c r="B751" s="178" t="s">
        <v>1711</v>
      </c>
      <c r="C751" s="178">
        <v>108995</v>
      </c>
      <c r="D751" s="181">
        <v>44315</v>
      </c>
      <c r="E751" s="182">
        <v>23.18</v>
      </c>
      <c r="F751" s="182">
        <v>4.3200000000000002E-2</v>
      </c>
      <c r="G751" s="182">
        <v>0.87029999999999996</v>
      </c>
      <c r="H751" s="182">
        <v>1.2668999999999999</v>
      </c>
      <c r="I751" s="182">
        <v>0.91420000000000001</v>
      </c>
      <c r="J751" s="182">
        <v>0.95820000000000005</v>
      </c>
      <c r="K751" s="182">
        <v>2.2496999999999998</v>
      </c>
      <c r="L751" s="182">
        <v>8.2672000000000008</v>
      </c>
      <c r="M751" s="182">
        <v>11.1218</v>
      </c>
      <c r="N751" s="182">
        <v>18.6892</v>
      </c>
      <c r="O751" s="182">
        <v>6.3128000000000002</v>
      </c>
      <c r="P751" s="182">
        <v>6.1599000000000004</v>
      </c>
      <c r="Q751" s="182">
        <v>6.7363999999999997</v>
      </c>
      <c r="R751" s="182">
        <v>7.6403999999999996</v>
      </c>
      <c r="S751" s="120"/>
      <c r="T751" s="123"/>
      <c r="U751" s="124"/>
      <c r="V751" s="124"/>
      <c r="W751" s="124"/>
      <c r="X751" s="124"/>
      <c r="Y751" s="124"/>
      <c r="Z751" s="124"/>
      <c r="AA751" s="124"/>
      <c r="AB751" s="124"/>
      <c r="AC751" s="124"/>
      <c r="AD751" s="124"/>
      <c r="AE751" s="124"/>
      <c r="AF751" s="124"/>
      <c r="AG751" s="124"/>
      <c r="AH751" s="124"/>
    </row>
    <row r="752" spans="1:34" x14ac:dyDescent="0.3">
      <c r="A752" s="178" t="s">
        <v>1786</v>
      </c>
      <c r="B752" s="178" t="s">
        <v>1687</v>
      </c>
      <c r="C752" s="178">
        <v>146457</v>
      </c>
      <c r="D752" s="181">
        <v>44315</v>
      </c>
      <c r="E752" s="182">
        <v>12.1882</v>
      </c>
      <c r="F752" s="182">
        <v>-8.2000000000000007E-3</v>
      </c>
      <c r="G752" s="182">
        <v>0.69399999999999995</v>
      </c>
      <c r="H752" s="182">
        <v>0.95340000000000003</v>
      </c>
      <c r="I752" s="182">
        <v>0.90990000000000004</v>
      </c>
      <c r="J752" s="182">
        <v>1.2569999999999999</v>
      </c>
      <c r="K752" s="182">
        <v>3.0994000000000002</v>
      </c>
      <c r="L752" s="182">
        <v>8.0830000000000002</v>
      </c>
      <c r="M752" s="182">
        <v>10.667</v>
      </c>
      <c r="N752" s="182">
        <v>17.151399999999999</v>
      </c>
      <c r="O752" s="182"/>
      <c r="P752" s="182"/>
      <c r="Q752" s="182">
        <v>9.6503999999999994</v>
      </c>
      <c r="R752" s="182">
        <v>9.4323999999999995</v>
      </c>
      <c r="S752" s="120"/>
      <c r="T752" s="123"/>
      <c r="U752" s="124"/>
      <c r="V752" s="124"/>
      <c r="W752" s="124"/>
      <c r="X752" s="124"/>
      <c r="Y752" s="124"/>
      <c r="Z752" s="124"/>
      <c r="AA752" s="124"/>
      <c r="AB752" s="124"/>
      <c r="AC752" s="124"/>
      <c r="AD752" s="124"/>
      <c r="AE752" s="124"/>
      <c r="AF752" s="124"/>
      <c r="AG752" s="124"/>
      <c r="AH752" s="124"/>
    </row>
    <row r="753" spans="1:34" x14ac:dyDescent="0.3">
      <c r="A753" s="178" t="s">
        <v>1786</v>
      </c>
      <c r="B753" s="178" t="s">
        <v>1712</v>
      </c>
      <c r="C753" s="178">
        <v>146456</v>
      </c>
      <c r="D753" s="181">
        <v>44315</v>
      </c>
      <c r="E753" s="182">
        <v>11.7263</v>
      </c>
      <c r="F753" s="182">
        <v>-1.2800000000000001E-2</v>
      </c>
      <c r="G753" s="182">
        <v>0.68089999999999995</v>
      </c>
      <c r="H753" s="182">
        <v>0.92179999999999995</v>
      </c>
      <c r="I753" s="182">
        <v>0.84450000000000003</v>
      </c>
      <c r="J753" s="182">
        <v>1.0905</v>
      </c>
      <c r="K753" s="182">
        <v>2.6543000000000001</v>
      </c>
      <c r="L753" s="182">
        <v>7.1501999999999999</v>
      </c>
      <c r="M753" s="182">
        <v>9.2403999999999993</v>
      </c>
      <c r="N753" s="182">
        <v>15.142099999999999</v>
      </c>
      <c r="O753" s="182"/>
      <c r="P753" s="182"/>
      <c r="Q753" s="182">
        <v>7.6958000000000002</v>
      </c>
      <c r="R753" s="182">
        <v>7.5058999999999996</v>
      </c>
      <c r="S753" s="120"/>
      <c r="T753" s="123"/>
      <c r="U753" s="124"/>
      <c r="V753" s="124"/>
      <c r="W753" s="124"/>
      <c r="X753" s="124"/>
      <c r="Y753" s="124"/>
      <c r="Z753" s="124"/>
      <c r="AA753" s="124"/>
      <c r="AB753" s="124"/>
      <c r="AC753" s="124"/>
      <c r="AD753" s="124"/>
      <c r="AE753" s="124"/>
      <c r="AF753" s="124"/>
      <c r="AG753" s="124"/>
      <c r="AH753" s="124"/>
    </row>
    <row r="754" spans="1:34" x14ac:dyDescent="0.3">
      <c r="A754" s="178" t="s">
        <v>1786</v>
      </c>
      <c r="B754" s="178" t="s">
        <v>1713</v>
      </c>
      <c r="C754" s="178">
        <v>131372</v>
      </c>
      <c r="D754" s="181">
        <v>44315</v>
      </c>
      <c r="E754" s="182">
        <v>16.853300000000001</v>
      </c>
      <c r="F754" s="182">
        <v>1.1999999999999999E-3</v>
      </c>
      <c r="G754" s="182">
        <v>0.72189999999999999</v>
      </c>
      <c r="H754" s="182">
        <v>0.87749999999999995</v>
      </c>
      <c r="I754" s="182">
        <v>0.70569999999999999</v>
      </c>
      <c r="J754" s="182">
        <v>0.95179999999999998</v>
      </c>
      <c r="K754" s="182">
        <v>2.7953999999999999</v>
      </c>
      <c r="L754" s="182">
        <v>8.5342000000000002</v>
      </c>
      <c r="M754" s="182">
        <v>11.5197</v>
      </c>
      <c r="N754" s="182">
        <v>19.498999999999999</v>
      </c>
      <c r="O754" s="182">
        <v>7.7483000000000004</v>
      </c>
      <c r="P754" s="182">
        <v>8.7848000000000006</v>
      </c>
      <c r="Q754" s="182">
        <v>8.2977000000000007</v>
      </c>
      <c r="R754" s="182">
        <v>8.6074000000000002</v>
      </c>
      <c r="S754" s="120"/>
      <c r="T754" s="123"/>
      <c r="U754" s="124"/>
      <c r="V754" s="124"/>
      <c r="W754" s="124"/>
      <c r="X754" s="124"/>
      <c r="Y754" s="124"/>
      <c r="Z754" s="124"/>
      <c r="AA754" s="124"/>
      <c r="AB754" s="124"/>
      <c r="AC754" s="124"/>
      <c r="AD754" s="124"/>
      <c r="AE754" s="124"/>
      <c r="AF754" s="124"/>
      <c r="AG754" s="124"/>
      <c r="AH754" s="124"/>
    </row>
    <row r="755" spans="1:34" x14ac:dyDescent="0.3">
      <c r="A755" s="178" t="s">
        <v>1786</v>
      </c>
      <c r="B755" s="178" t="s">
        <v>1688</v>
      </c>
      <c r="C755" s="178">
        <v>131373</v>
      </c>
      <c r="D755" s="181">
        <v>44315</v>
      </c>
      <c r="E755" s="182">
        <v>17.704999999999998</v>
      </c>
      <c r="F755" s="182">
        <v>4.0000000000000001E-3</v>
      </c>
      <c r="G755" s="182">
        <v>0.72989999999999999</v>
      </c>
      <c r="H755" s="182">
        <v>0.89639999999999997</v>
      </c>
      <c r="I755" s="182">
        <v>0.74309999999999998</v>
      </c>
      <c r="J755" s="182">
        <v>1.0427</v>
      </c>
      <c r="K755" s="182">
        <v>3.0390999999999999</v>
      </c>
      <c r="L755" s="182">
        <v>9.0551999999999992</v>
      </c>
      <c r="M755" s="182">
        <v>12.324299999999999</v>
      </c>
      <c r="N755" s="182">
        <v>20.645700000000001</v>
      </c>
      <c r="O755" s="182">
        <v>8.6390999999999991</v>
      </c>
      <c r="P755" s="182">
        <v>9.6440999999999999</v>
      </c>
      <c r="Q755" s="182">
        <v>9.1161999999999992</v>
      </c>
      <c r="R755" s="182">
        <v>9.6020000000000003</v>
      </c>
      <c r="S755" s="120"/>
      <c r="T755" s="123"/>
      <c r="U755" s="124"/>
      <c r="V755" s="124"/>
      <c r="W755" s="124"/>
      <c r="X755" s="124"/>
      <c r="Y755" s="124"/>
      <c r="Z755" s="124"/>
      <c r="AA755" s="124"/>
      <c r="AB755" s="124"/>
      <c r="AC755" s="124"/>
      <c r="AD755" s="124"/>
      <c r="AE755" s="124"/>
      <c r="AF755" s="124"/>
      <c r="AG755" s="124"/>
      <c r="AH755" s="124"/>
    </row>
    <row r="756" spans="1:34" x14ac:dyDescent="0.3">
      <c r="A756" s="178" t="s">
        <v>1786</v>
      </c>
      <c r="B756" s="178" t="s">
        <v>1689</v>
      </c>
      <c r="C756" s="178">
        <v>119802</v>
      </c>
      <c r="D756" s="181">
        <v>44315</v>
      </c>
      <c r="E756" s="182">
        <v>22.186</v>
      </c>
      <c r="F756" s="182">
        <v>7.22E-2</v>
      </c>
      <c r="G756" s="182">
        <v>1.1580999999999999</v>
      </c>
      <c r="H756" s="182">
        <v>1.3012999999999999</v>
      </c>
      <c r="I756" s="182">
        <v>0.85919999999999996</v>
      </c>
      <c r="J756" s="182">
        <v>1.8407</v>
      </c>
      <c r="K756" s="182">
        <v>5.9858000000000002</v>
      </c>
      <c r="L756" s="182">
        <v>14.520200000000001</v>
      </c>
      <c r="M756" s="182">
        <v>19.588200000000001</v>
      </c>
      <c r="N756" s="182">
        <v>31.706700000000001</v>
      </c>
      <c r="O756" s="182">
        <v>6.8868999999999998</v>
      </c>
      <c r="P756" s="182">
        <v>8.3104999999999993</v>
      </c>
      <c r="Q756" s="182">
        <v>8.6957000000000004</v>
      </c>
      <c r="R756" s="182">
        <v>8.7247000000000003</v>
      </c>
      <c r="S756" s="120" t="s">
        <v>2024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78" t="s">
        <v>1786</v>
      </c>
      <c r="B757" s="178" t="s">
        <v>1714</v>
      </c>
      <c r="C757" s="178">
        <v>115887</v>
      </c>
      <c r="D757" s="181">
        <v>44315</v>
      </c>
      <c r="E757" s="182">
        <v>20.765999999999998</v>
      </c>
      <c r="F757" s="182">
        <v>7.2300000000000003E-2</v>
      </c>
      <c r="G757" s="182">
        <v>1.1495</v>
      </c>
      <c r="H757" s="182">
        <v>1.2877000000000001</v>
      </c>
      <c r="I757" s="182">
        <v>0.82540000000000002</v>
      </c>
      <c r="J757" s="182">
        <v>1.7592000000000001</v>
      </c>
      <c r="K757" s="182">
        <v>5.7763</v>
      </c>
      <c r="L757" s="182">
        <v>14.067600000000001</v>
      </c>
      <c r="M757" s="182">
        <v>18.839400000000001</v>
      </c>
      <c r="N757" s="182">
        <v>30.5791</v>
      </c>
      <c r="O757" s="182">
        <v>5.9619999999999997</v>
      </c>
      <c r="P757" s="182">
        <v>7.4211999999999998</v>
      </c>
      <c r="Q757" s="182">
        <v>7.9633000000000003</v>
      </c>
      <c r="R757" s="182">
        <v>7.7546999999999997</v>
      </c>
      <c r="S757" s="120" t="s">
        <v>2024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78" t="s">
        <v>1786</v>
      </c>
      <c r="B758" s="178" t="s">
        <v>1690</v>
      </c>
      <c r="C758" s="178">
        <v>140444</v>
      </c>
      <c r="D758" s="181">
        <v>44315</v>
      </c>
      <c r="E758" s="182">
        <v>15.187099999999999</v>
      </c>
      <c r="F758" s="182">
        <v>6.6E-3</v>
      </c>
      <c r="G758" s="182">
        <v>1.3257000000000001</v>
      </c>
      <c r="H758" s="182">
        <v>1.7009000000000001</v>
      </c>
      <c r="I758" s="182">
        <v>1.2364999999999999</v>
      </c>
      <c r="J758" s="182">
        <v>1.6125</v>
      </c>
      <c r="K758" s="182">
        <v>5.5429000000000004</v>
      </c>
      <c r="L758" s="182">
        <v>16.031300000000002</v>
      </c>
      <c r="M758" s="182">
        <v>19.751300000000001</v>
      </c>
      <c r="N758" s="182">
        <v>32.671999999999997</v>
      </c>
      <c r="O758" s="182">
        <v>10.258900000000001</v>
      </c>
      <c r="P758" s="182"/>
      <c r="Q758" s="182">
        <v>10.3544</v>
      </c>
      <c r="R758" s="182">
        <v>13.493399999999999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78" t="s">
        <v>1786</v>
      </c>
      <c r="B759" s="178" t="s">
        <v>1715</v>
      </c>
      <c r="C759" s="178">
        <v>140447</v>
      </c>
      <c r="D759" s="181">
        <v>44315</v>
      </c>
      <c r="E759" s="182">
        <v>14.0062</v>
      </c>
      <c r="F759" s="182">
        <v>1.4E-3</v>
      </c>
      <c r="G759" s="182">
        <v>1.3113999999999999</v>
      </c>
      <c r="H759" s="182">
        <v>1.6673</v>
      </c>
      <c r="I759" s="182">
        <v>1.1701999999999999</v>
      </c>
      <c r="J759" s="182">
        <v>1.4544999999999999</v>
      </c>
      <c r="K759" s="182">
        <v>5.1177000000000001</v>
      </c>
      <c r="L759" s="182">
        <v>15.107799999999999</v>
      </c>
      <c r="M759" s="182">
        <v>18.308599999999998</v>
      </c>
      <c r="N759" s="182">
        <v>30.522099999999998</v>
      </c>
      <c r="O759" s="182">
        <v>8.3573000000000004</v>
      </c>
      <c r="P759" s="182"/>
      <c r="Q759" s="182">
        <v>8.2681000000000004</v>
      </c>
      <c r="R759" s="182">
        <v>11.6654</v>
      </c>
      <c r="S759" s="120"/>
      <c r="T759" s="123"/>
      <c r="U759" s="124"/>
      <c r="V759" s="124"/>
      <c r="W759" s="124"/>
      <c r="X759" s="124"/>
      <c r="Y759" s="124"/>
      <c r="Z759" s="124"/>
      <c r="AA759" s="124"/>
      <c r="AB759" s="124"/>
      <c r="AC759" s="124"/>
      <c r="AD759" s="124"/>
      <c r="AE759" s="124"/>
      <c r="AF759" s="124"/>
      <c r="AG759" s="124"/>
      <c r="AH759" s="124"/>
    </row>
    <row r="760" spans="1:34" x14ac:dyDescent="0.3">
      <c r="A760" s="178" t="s">
        <v>1786</v>
      </c>
      <c r="B760" s="178" t="s">
        <v>1691</v>
      </c>
      <c r="C760" s="178">
        <v>145693</v>
      </c>
      <c r="D760" s="181">
        <v>44315</v>
      </c>
      <c r="E760" s="182">
        <v>13.638999999999999</v>
      </c>
      <c r="F760" s="182">
        <v>9.5399999999999999E-2</v>
      </c>
      <c r="G760" s="182">
        <v>1.2471000000000001</v>
      </c>
      <c r="H760" s="182">
        <v>1.6849000000000001</v>
      </c>
      <c r="I760" s="182">
        <v>1.3373999999999999</v>
      </c>
      <c r="J760" s="182">
        <v>1.9053</v>
      </c>
      <c r="K760" s="182">
        <v>5.7942999999999998</v>
      </c>
      <c r="L760" s="182">
        <v>14.219900000000001</v>
      </c>
      <c r="M760" s="182">
        <v>19.5669</v>
      </c>
      <c r="N760" s="182">
        <v>30.829699999999999</v>
      </c>
      <c r="O760" s="182"/>
      <c r="P760" s="182"/>
      <c r="Q760" s="182">
        <v>14.0091</v>
      </c>
      <c r="R760" s="182">
        <v>14.318899999999999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78" t="s">
        <v>1786</v>
      </c>
      <c r="B761" s="178" t="s">
        <v>1716</v>
      </c>
      <c r="C761" s="178">
        <v>145695</v>
      </c>
      <c r="D761" s="181">
        <v>44315</v>
      </c>
      <c r="E761" s="182">
        <v>13.285</v>
      </c>
      <c r="F761" s="182">
        <v>9.0399999999999994E-2</v>
      </c>
      <c r="G761" s="182">
        <v>1.2422</v>
      </c>
      <c r="H761" s="182">
        <v>1.6682999999999999</v>
      </c>
      <c r="I761" s="182">
        <v>1.2962</v>
      </c>
      <c r="J761" s="182">
        <v>1.8008</v>
      </c>
      <c r="K761" s="182">
        <v>5.5286</v>
      </c>
      <c r="L761" s="182">
        <v>13.634399999999999</v>
      </c>
      <c r="M761" s="182">
        <v>18.6373</v>
      </c>
      <c r="N761" s="182">
        <v>29.470800000000001</v>
      </c>
      <c r="O761" s="182"/>
      <c r="P761" s="182"/>
      <c r="Q761" s="182">
        <v>12.749499999999999</v>
      </c>
      <c r="R761" s="182">
        <v>13.0876</v>
      </c>
      <c r="S761" s="120"/>
      <c r="T761" s="123"/>
      <c r="U761" s="124"/>
      <c r="V761" s="124"/>
      <c r="W761" s="124"/>
      <c r="X761" s="124"/>
      <c r="Y761" s="124"/>
      <c r="Z761" s="124"/>
      <c r="AA761" s="124"/>
      <c r="AB761" s="124"/>
      <c r="AC761" s="124"/>
      <c r="AD761" s="124"/>
      <c r="AE761" s="124"/>
      <c r="AF761" s="124"/>
      <c r="AG761" s="124"/>
      <c r="AH761" s="124"/>
    </row>
    <row r="762" spans="1:34" x14ac:dyDescent="0.3">
      <c r="A762" s="178" t="s">
        <v>1786</v>
      </c>
      <c r="B762" s="178" t="s">
        <v>1717</v>
      </c>
      <c r="C762" s="178">
        <v>134593</v>
      </c>
      <c r="D762" s="181">
        <v>44315</v>
      </c>
      <c r="E762" s="182">
        <v>11.4405</v>
      </c>
      <c r="F762" s="182">
        <v>-4.4600000000000001E-2</v>
      </c>
      <c r="G762" s="182">
        <v>1.1163000000000001</v>
      </c>
      <c r="H762" s="182">
        <v>1.2254</v>
      </c>
      <c r="I762" s="182">
        <v>0.6139</v>
      </c>
      <c r="J762" s="182">
        <v>0.45040000000000002</v>
      </c>
      <c r="K762" s="182">
        <v>4.5873999999999997</v>
      </c>
      <c r="L762" s="182">
        <v>11.975099999999999</v>
      </c>
      <c r="M762" s="182">
        <v>13.671799999999999</v>
      </c>
      <c r="N762" s="182">
        <v>19.1843</v>
      </c>
      <c r="O762" s="182">
        <v>-3.2433999999999998</v>
      </c>
      <c r="P762" s="182">
        <v>2.2898000000000001</v>
      </c>
      <c r="Q762" s="182">
        <v>2.2989999999999999</v>
      </c>
      <c r="R762" s="182">
        <v>-5.1605999999999996</v>
      </c>
      <c r="S762" s="120"/>
      <c r="T762" s="123"/>
      <c r="U762" s="124"/>
      <c r="V762" s="124"/>
      <c r="W762" s="124"/>
      <c r="X762" s="124"/>
      <c r="Y762" s="124"/>
      <c r="Z762" s="124"/>
      <c r="AA762" s="124"/>
      <c r="AB762" s="124"/>
      <c r="AC762" s="124"/>
      <c r="AD762" s="124"/>
      <c r="AE762" s="124"/>
      <c r="AF762" s="124"/>
      <c r="AG762" s="124"/>
      <c r="AH762" s="124"/>
    </row>
    <row r="763" spans="1:34" x14ac:dyDescent="0.3">
      <c r="A763" s="178" t="s">
        <v>1786</v>
      </c>
      <c r="B763" s="178" t="s">
        <v>1692</v>
      </c>
      <c r="C763" s="178">
        <v>134594</v>
      </c>
      <c r="D763" s="181">
        <v>44315</v>
      </c>
      <c r="E763" s="182">
        <v>12.136200000000001</v>
      </c>
      <c r="F763" s="182">
        <v>-4.2000000000000003E-2</v>
      </c>
      <c r="G763" s="182">
        <v>1.1232</v>
      </c>
      <c r="H763" s="182">
        <v>1.2404999999999999</v>
      </c>
      <c r="I763" s="182">
        <v>0.6452</v>
      </c>
      <c r="J763" s="182">
        <v>0.52759999999999996</v>
      </c>
      <c r="K763" s="182">
        <v>4.7986000000000004</v>
      </c>
      <c r="L763" s="182">
        <v>12.4316</v>
      </c>
      <c r="M763" s="182">
        <v>14.368399999999999</v>
      </c>
      <c r="N763" s="182">
        <v>20.1556</v>
      </c>
      <c r="O763" s="182">
        <v>-2.4228999999999998</v>
      </c>
      <c r="P763" s="182">
        <v>3.2963</v>
      </c>
      <c r="Q763" s="182">
        <v>3.3241999999999998</v>
      </c>
      <c r="R763" s="182">
        <v>-4.3936000000000002</v>
      </c>
      <c r="S763" s="120"/>
      <c r="T763" s="123"/>
      <c r="U763" s="124"/>
      <c r="V763" s="124"/>
      <c r="W763" s="124"/>
      <c r="X763" s="124"/>
      <c r="Y763" s="124"/>
      <c r="Z763" s="124"/>
      <c r="AA763" s="124"/>
      <c r="AB763" s="124"/>
      <c r="AC763" s="124"/>
      <c r="AD763" s="124"/>
      <c r="AE763" s="124"/>
      <c r="AF763" s="124"/>
      <c r="AG763" s="124"/>
      <c r="AH763" s="124"/>
    </row>
    <row r="764" spans="1:34" x14ac:dyDescent="0.3">
      <c r="A764" s="178" t="s">
        <v>1786</v>
      </c>
      <c r="B764" s="178" t="s">
        <v>1718</v>
      </c>
      <c r="C764" s="178">
        <v>147700</v>
      </c>
      <c r="D764" s="181">
        <v>44315</v>
      </c>
      <c r="E764" s="182">
        <v>0.28849999999999998</v>
      </c>
      <c r="F764" s="182">
        <v>0</v>
      </c>
      <c r="G764" s="182">
        <v>0</v>
      </c>
      <c r="H764" s="182">
        <v>0</v>
      </c>
      <c r="I764" s="182">
        <v>0</v>
      </c>
      <c r="J764" s="182">
        <v>0</v>
      </c>
      <c r="K764" s="182">
        <v>0</v>
      </c>
      <c r="L764" s="182">
        <v>0</v>
      </c>
      <c r="M764" s="182">
        <v>0</v>
      </c>
      <c r="N764" s="182">
        <v>0</v>
      </c>
      <c r="O764" s="182"/>
      <c r="P764" s="182"/>
      <c r="Q764" s="182">
        <v>0</v>
      </c>
      <c r="R764" s="182"/>
      <c r="S764" s="120"/>
      <c r="T764" s="123"/>
      <c r="U764" s="124"/>
      <c r="V764" s="124"/>
      <c r="W764" s="124"/>
      <c r="X764" s="124"/>
      <c r="Y764" s="124"/>
      <c r="Z764" s="124"/>
      <c r="AA764" s="124"/>
      <c r="AB764" s="124"/>
      <c r="AC764" s="124"/>
      <c r="AD764" s="124"/>
      <c r="AE764" s="124"/>
      <c r="AF764" s="124"/>
      <c r="AG764" s="124"/>
      <c r="AH764" s="124"/>
    </row>
    <row r="765" spans="1:34" x14ac:dyDescent="0.3">
      <c r="A765" s="178" t="s">
        <v>1786</v>
      </c>
      <c r="B765" s="178" t="s">
        <v>1693</v>
      </c>
      <c r="C765" s="178">
        <v>147697</v>
      </c>
      <c r="D765" s="181">
        <v>44315</v>
      </c>
      <c r="E765" s="182">
        <v>0.30209999999999998</v>
      </c>
      <c r="F765" s="182">
        <v>0</v>
      </c>
      <c r="G765" s="182">
        <v>0</v>
      </c>
      <c r="H765" s="182">
        <v>0</v>
      </c>
      <c r="I765" s="182">
        <v>0</v>
      </c>
      <c r="J765" s="182">
        <v>0</v>
      </c>
      <c r="K765" s="182">
        <v>0</v>
      </c>
      <c r="L765" s="182">
        <v>0</v>
      </c>
      <c r="M765" s="182">
        <v>0</v>
      </c>
      <c r="N765" s="182">
        <v>0</v>
      </c>
      <c r="O765" s="182"/>
      <c r="P765" s="182"/>
      <c r="Q765" s="182">
        <v>0</v>
      </c>
      <c r="R765" s="182"/>
      <c r="S765" s="120"/>
      <c r="T765" s="123"/>
      <c r="U765" s="124"/>
      <c r="V765" s="124"/>
      <c r="W765" s="124"/>
      <c r="X765" s="124"/>
      <c r="Y765" s="124"/>
      <c r="Z765" s="124"/>
      <c r="AA765" s="124"/>
      <c r="AB765" s="124"/>
      <c r="AC765" s="124"/>
      <c r="AD765" s="124"/>
      <c r="AE765" s="124"/>
      <c r="AF765" s="124"/>
      <c r="AG765" s="124"/>
      <c r="AH765" s="124"/>
    </row>
    <row r="766" spans="1:34" x14ac:dyDescent="0.3">
      <c r="A766" s="178" t="s">
        <v>1786</v>
      </c>
      <c r="B766" s="178" t="s">
        <v>1719</v>
      </c>
      <c r="C766" s="178">
        <v>148280</v>
      </c>
      <c r="D766" s="181"/>
      <c r="E766" s="182"/>
      <c r="F766" s="182"/>
      <c r="G766" s="182"/>
      <c r="H766" s="182"/>
      <c r="I766" s="182"/>
      <c r="J766" s="182"/>
      <c r="K766" s="182"/>
      <c r="L766" s="182"/>
      <c r="M766" s="182"/>
      <c r="N766" s="182"/>
      <c r="O766" s="182"/>
      <c r="P766" s="182"/>
      <c r="Q766" s="182"/>
      <c r="R766" s="182"/>
      <c r="S766" s="120"/>
      <c r="T766" s="123"/>
      <c r="U766" s="124"/>
      <c r="V766" s="124"/>
      <c r="W766" s="124"/>
      <c r="X766" s="124"/>
      <c r="Y766" s="124"/>
      <c r="Z766" s="124"/>
      <c r="AA766" s="124"/>
      <c r="AB766" s="124"/>
      <c r="AC766" s="124"/>
      <c r="AD766" s="124"/>
      <c r="AE766" s="124"/>
      <c r="AF766" s="124"/>
      <c r="AG766" s="124"/>
      <c r="AH766" s="124"/>
    </row>
    <row r="767" spans="1:34" x14ac:dyDescent="0.3">
      <c r="A767" s="178" t="s">
        <v>1786</v>
      </c>
      <c r="B767" s="178" t="s">
        <v>1694</v>
      </c>
      <c r="C767" s="178">
        <v>148274</v>
      </c>
      <c r="D767" s="181"/>
      <c r="E767" s="182"/>
      <c r="F767" s="182"/>
      <c r="G767" s="182"/>
      <c r="H767" s="182"/>
      <c r="I767" s="182"/>
      <c r="J767" s="182"/>
      <c r="K767" s="182"/>
      <c r="L767" s="182"/>
      <c r="M767" s="182"/>
      <c r="N767" s="182"/>
      <c r="O767" s="182"/>
      <c r="P767" s="182"/>
      <c r="Q767" s="182"/>
      <c r="R767" s="182"/>
      <c r="S767" s="120"/>
      <c r="T767" s="123"/>
      <c r="U767" s="124"/>
      <c r="V767" s="124"/>
      <c r="W767" s="124"/>
      <c r="X767" s="124"/>
      <c r="Y767" s="124"/>
      <c r="Z767" s="124"/>
      <c r="AA767" s="124"/>
      <c r="AB767" s="124"/>
      <c r="AC767" s="124"/>
      <c r="AD767" s="124"/>
      <c r="AE767" s="124"/>
      <c r="AF767" s="124"/>
      <c r="AG767" s="124"/>
      <c r="AH767" s="124"/>
    </row>
    <row r="768" spans="1:34" x14ac:dyDescent="0.3">
      <c r="A768" s="178" t="s">
        <v>1786</v>
      </c>
      <c r="B768" s="178" t="s">
        <v>1720</v>
      </c>
      <c r="C768" s="178">
        <v>138372</v>
      </c>
      <c r="D768" s="181">
        <v>44315</v>
      </c>
      <c r="E768" s="182">
        <v>36.596400000000003</v>
      </c>
      <c r="F768" s="182">
        <v>0.1245</v>
      </c>
      <c r="G768" s="182">
        <v>0.9456</v>
      </c>
      <c r="H768" s="182">
        <v>1.2244999999999999</v>
      </c>
      <c r="I768" s="182">
        <v>1.2301</v>
      </c>
      <c r="J768" s="182">
        <v>1.7948999999999999</v>
      </c>
      <c r="K768" s="182">
        <v>4.5190000000000001</v>
      </c>
      <c r="L768" s="182">
        <v>10.6464</v>
      </c>
      <c r="M768" s="182">
        <v>13.9056</v>
      </c>
      <c r="N768" s="182">
        <v>18.9651</v>
      </c>
      <c r="O768" s="182">
        <v>6.6882999999999999</v>
      </c>
      <c r="P768" s="182">
        <v>7.2873000000000001</v>
      </c>
      <c r="Q768" s="182">
        <v>7.8151999999999999</v>
      </c>
      <c r="R768" s="182">
        <v>7.0705999999999998</v>
      </c>
      <c r="S768" s="120"/>
      <c r="T768" s="123"/>
      <c r="U768" s="124"/>
      <c r="V768" s="124"/>
      <c r="W768" s="124"/>
      <c r="X768" s="124"/>
      <c r="Y768" s="124"/>
      <c r="Z768" s="124"/>
      <c r="AA768" s="124"/>
      <c r="AB768" s="124"/>
      <c r="AC768" s="124"/>
      <c r="AD768" s="124"/>
      <c r="AE768" s="124"/>
      <c r="AF768" s="124"/>
      <c r="AG768" s="124"/>
      <c r="AH768" s="124"/>
    </row>
    <row r="769" spans="1:34" x14ac:dyDescent="0.3">
      <c r="A769" s="178" t="s">
        <v>1786</v>
      </c>
      <c r="B769" s="178" t="s">
        <v>1695</v>
      </c>
      <c r="C769" s="178">
        <v>138376</v>
      </c>
      <c r="D769" s="181">
        <v>44315</v>
      </c>
      <c r="E769" s="182">
        <v>39.9711</v>
      </c>
      <c r="F769" s="182">
        <v>0.1285</v>
      </c>
      <c r="G769" s="182">
        <v>0.95799999999999996</v>
      </c>
      <c r="H769" s="182">
        <v>1.2528999999999999</v>
      </c>
      <c r="I769" s="182">
        <v>1.2867999999999999</v>
      </c>
      <c r="J769" s="182">
        <v>1.9330000000000001</v>
      </c>
      <c r="K769" s="182">
        <v>4.8944999999999999</v>
      </c>
      <c r="L769" s="182">
        <v>11.4307</v>
      </c>
      <c r="M769" s="182">
        <v>15.0764</v>
      </c>
      <c r="N769" s="182">
        <v>20.536799999999999</v>
      </c>
      <c r="O769" s="182">
        <v>7.8684000000000003</v>
      </c>
      <c r="P769" s="182">
        <v>8.5763999999999996</v>
      </c>
      <c r="Q769" s="182">
        <v>9.4077000000000002</v>
      </c>
      <c r="R769" s="182">
        <v>8.3223000000000003</v>
      </c>
      <c r="S769" s="120"/>
      <c r="T769" s="123"/>
      <c r="U769" s="124"/>
      <c r="V769" s="124"/>
      <c r="W769" s="124"/>
      <c r="X769" s="124"/>
      <c r="Y769" s="124"/>
      <c r="Z769" s="124"/>
      <c r="AA769" s="124"/>
      <c r="AB769" s="124"/>
      <c r="AC769" s="124"/>
      <c r="AD769" s="124"/>
      <c r="AE769" s="124"/>
      <c r="AF769" s="124"/>
      <c r="AG769" s="124"/>
      <c r="AH769" s="124"/>
    </row>
    <row r="770" spans="1:34" x14ac:dyDescent="0.3">
      <c r="A770" s="178" t="s">
        <v>1786</v>
      </c>
      <c r="B770" s="178" t="s">
        <v>1721</v>
      </c>
      <c r="C770" s="178">
        <v>101498</v>
      </c>
      <c r="D770" s="181">
        <v>44315</v>
      </c>
      <c r="E770" s="182">
        <v>44.331899999999997</v>
      </c>
      <c r="F770" s="182">
        <v>-9.2399999999999996E-2</v>
      </c>
      <c r="G770" s="182">
        <v>1.2241</v>
      </c>
      <c r="H770" s="182">
        <v>1.5820000000000001</v>
      </c>
      <c r="I770" s="182">
        <v>1.4899</v>
      </c>
      <c r="J770" s="182">
        <v>1.3722000000000001</v>
      </c>
      <c r="K770" s="182">
        <v>4.3032000000000004</v>
      </c>
      <c r="L770" s="182">
        <v>13.505100000000001</v>
      </c>
      <c r="M770" s="182">
        <v>16.665700000000001</v>
      </c>
      <c r="N770" s="182">
        <v>26.933499999999999</v>
      </c>
      <c r="O770" s="182">
        <v>8.3056999999999999</v>
      </c>
      <c r="P770" s="182">
        <v>8.8110999999999997</v>
      </c>
      <c r="Q770" s="182">
        <v>8.1760999999999999</v>
      </c>
      <c r="R770" s="182">
        <v>11.045400000000001</v>
      </c>
      <c r="S770" s="120" t="s">
        <v>2024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78" t="s">
        <v>1786</v>
      </c>
      <c r="B771" s="178" t="s">
        <v>1696</v>
      </c>
      <c r="C771" s="178">
        <v>119472</v>
      </c>
      <c r="D771" s="181">
        <v>44315</v>
      </c>
      <c r="E771" s="182">
        <v>48.034300000000002</v>
      </c>
      <c r="F771" s="182">
        <v>-8.8599999999999998E-2</v>
      </c>
      <c r="G771" s="182">
        <v>1.2359</v>
      </c>
      <c r="H771" s="182">
        <v>1.6091</v>
      </c>
      <c r="I771" s="182">
        <v>1.5448999999999999</v>
      </c>
      <c r="J771" s="182">
        <v>1.5076000000000001</v>
      </c>
      <c r="K771" s="182">
        <v>4.6900000000000004</v>
      </c>
      <c r="L771" s="182">
        <v>14.295299999999999</v>
      </c>
      <c r="M771" s="182">
        <v>17.854800000000001</v>
      </c>
      <c r="N771" s="182">
        <v>28.5746</v>
      </c>
      <c r="O771" s="182">
        <v>9.7317999999999998</v>
      </c>
      <c r="P771" s="182">
        <v>10.028700000000001</v>
      </c>
      <c r="Q771" s="182">
        <v>8.5791000000000004</v>
      </c>
      <c r="R771" s="182">
        <v>12.4016</v>
      </c>
      <c r="S771" s="120" t="s">
        <v>2024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78" t="s">
        <v>1786</v>
      </c>
      <c r="B772" s="178" t="s">
        <v>1890</v>
      </c>
      <c r="C772" s="178"/>
      <c r="D772" s="181">
        <v>44315</v>
      </c>
      <c r="E772" s="182">
        <v>44.331899999999997</v>
      </c>
      <c r="F772" s="182">
        <v>-9.2399999999999996E-2</v>
      </c>
      <c r="G772" s="182">
        <v>1.2241</v>
      </c>
      <c r="H772" s="182">
        <v>1.5820000000000001</v>
      </c>
      <c r="I772" s="182">
        <v>1.4899</v>
      </c>
      <c r="J772" s="182">
        <v>1.3722000000000001</v>
      </c>
      <c r="K772" s="182">
        <v>4.3032000000000004</v>
      </c>
      <c r="L772" s="182">
        <v>13.505100000000001</v>
      </c>
      <c r="M772" s="182">
        <v>16.665700000000001</v>
      </c>
      <c r="N772" s="182">
        <v>26.933499999999999</v>
      </c>
      <c r="O772" s="182">
        <v>8.3056999999999999</v>
      </c>
      <c r="P772" s="182">
        <v>8.8110999999999997</v>
      </c>
      <c r="Q772" s="182">
        <v>8.1760999999999999</v>
      </c>
      <c r="R772" s="182">
        <v>11.045400000000001</v>
      </c>
      <c r="S772" s="120" t="s">
        <v>2024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78" t="s">
        <v>1786</v>
      </c>
      <c r="B773" s="178" t="s">
        <v>1891</v>
      </c>
      <c r="C773" s="178"/>
      <c r="D773" s="181">
        <v>44315</v>
      </c>
      <c r="E773" s="182">
        <v>44.331899999999997</v>
      </c>
      <c r="F773" s="182">
        <v>-9.2399999999999996E-2</v>
      </c>
      <c r="G773" s="182">
        <v>1.2241</v>
      </c>
      <c r="H773" s="182">
        <v>1.5820000000000001</v>
      </c>
      <c r="I773" s="182">
        <v>1.4899</v>
      </c>
      <c r="J773" s="182">
        <v>1.3722000000000001</v>
      </c>
      <c r="K773" s="182">
        <v>4.3032000000000004</v>
      </c>
      <c r="L773" s="182">
        <v>13.505100000000001</v>
      </c>
      <c r="M773" s="182">
        <v>16.665700000000001</v>
      </c>
      <c r="N773" s="182">
        <v>26.933499999999999</v>
      </c>
      <c r="O773" s="182">
        <v>8.3056999999999999</v>
      </c>
      <c r="P773" s="182">
        <v>8.8110999999999997</v>
      </c>
      <c r="Q773" s="182">
        <v>8.1760999999999999</v>
      </c>
      <c r="R773" s="182">
        <v>11.045400000000001</v>
      </c>
      <c r="S773" s="120" t="s">
        <v>2024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78" t="s">
        <v>1786</v>
      </c>
      <c r="B774" s="178" t="s">
        <v>1697</v>
      </c>
      <c r="C774" s="178">
        <v>134643</v>
      </c>
      <c r="D774" s="181">
        <v>44315</v>
      </c>
      <c r="E774" s="182">
        <v>17.198399999999999</v>
      </c>
      <c r="F774" s="182">
        <v>0.16070000000000001</v>
      </c>
      <c r="G774" s="182">
        <v>1.2618</v>
      </c>
      <c r="H774" s="182">
        <v>1.6172</v>
      </c>
      <c r="I774" s="182">
        <v>1.673</v>
      </c>
      <c r="J774" s="182">
        <v>1.9000999999999999</v>
      </c>
      <c r="K774" s="182">
        <v>4.7717999999999998</v>
      </c>
      <c r="L774" s="182">
        <v>14.478199999999999</v>
      </c>
      <c r="M774" s="182">
        <v>18.762</v>
      </c>
      <c r="N774" s="182">
        <v>28.898399999999999</v>
      </c>
      <c r="O774" s="182">
        <v>9.1105999999999998</v>
      </c>
      <c r="P774" s="182">
        <v>9.9207999999999998</v>
      </c>
      <c r="Q774" s="182">
        <v>9.577</v>
      </c>
      <c r="R774" s="182">
        <v>11.207800000000001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78" t="s">
        <v>1786</v>
      </c>
      <c r="B775" s="178" t="s">
        <v>1722</v>
      </c>
      <c r="C775" s="178">
        <v>134644</v>
      </c>
      <c r="D775" s="181">
        <v>44315</v>
      </c>
      <c r="E775" s="182">
        <v>15.9542</v>
      </c>
      <c r="F775" s="182">
        <v>0.1588</v>
      </c>
      <c r="G775" s="182">
        <v>1.2565999999999999</v>
      </c>
      <c r="H775" s="182">
        <v>1.6042000000000001</v>
      </c>
      <c r="I775" s="182">
        <v>1.6463000000000001</v>
      </c>
      <c r="J775" s="182">
        <v>1.8358000000000001</v>
      </c>
      <c r="K775" s="182">
        <v>4.5910000000000002</v>
      </c>
      <c r="L775" s="182">
        <v>14.0808</v>
      </c>
      <c r="M775" s="182">
        <v>18.144300000000001</v>
      </c>
      <c r="N775" s="182">
        <v>28.014600000000002</v>
      </c>
      <c r="O775" s="182">
        <v>8.0930999999999997</v>
      </c>
      <c r="P775" s="182">
        <v>8.6708999999999996</v>
      </c>
      <c r="Q775" s="182">
        <v>8.1979000000000006</v>
      </c>
      <c r="R775" s="182">
        <v>10.4838</v>
      </c>
      <c r="S775" s="120"/>
      <c r="T775" s="123"/>
      <c r="U775" s="124"/>
      <c r="V775" s="124"/>
      <c r="W775" s="124"/>
      <c r="X775" s="124"/>
      <c r="Y775" s="124"/>
      <c r="Z775" s="124"/>
      <c r="AA775" s="124"/>
      <c r="AB775" s="124"/>
      <c r="AC775" s="124"/>
      <c r="AD775" s="124"/>
      <c r="AE775" s="124"/>
      <c r="AF775" s="124"/>
      <c r="AG775" s="124"/>
      <c r="AH775" s="124"/>
    </row>
    <row r="776" spans="1:34" x14ac:dyDescent="0.3">
      <c r="A776" s="178" t="s">
        <v>1786</v>
      </c>
      <c r="B776" s="178" t="s">
        <v>1698</v>
      </c>
      <c r="C776" s="178">
        <v>145478</v>
      </c>
      <c r="D776" s="181">
        <v>44315</v>
      </c>
      <c r="E776" s="182">
        <v>12.313800000000001</v>
      </c>
      <c r="F776" s="182">
        <v>-1.14E-2</v>
      </c>
      <c r="G776" s="182">
        <v>0.879</v>
      </c>
      <c r="H776" s="182">
        <v>1.0835999999999999</v>
      </c>
      <c r="I776" s="182">
        <v>0.64649999999999996</v>
      </c>
      <c r="J776" s="182">
        <v>0.93610000000000004</v>
      </c>
      <c r="K776" s="182">
        <v>3.5695999999999999</v>
      </c>
      <c r="L776" s="182">
        <v>9.1890999999999998</v>
      </c>
      <c r="M776" s="182">
        <v>11.669499999999999</v>
      </c>
      <c r="N776" s="182">
        <v>19.148900000000001</v>
      </c>
      <c r="O776" s="182"/>
      <c r="P776" s="182"/>
      <c r="Q776" s="182">
        <v>9.0810999999999993</v>
      </c>
      <c r="R776" s="182">
        <v>8.6425999999999998</v>
      </c>
      <c r="S776" s="120"/>
      <c r="T776" s="123"/>
      <c r="U776" s="124"/>
      <c r="V776" s="124"/>
      <c r="W776" s="124"/>
      <c r="X776" s="124"/>
      <c r="Y776" s="124"/>
      <c r="Z776" s="124"/>
      <c r="AA776" s="124"/>
      <c r="AB776" s="124"/>
      <c r="AC776" s="124"/>
      <c r="AD776" s="124"/>
      <c r="AE776" s="124"/>
      <c r="AF776" s="124"/>
      <c r="AG776" s="124"/>
      <c r="AH776" s="124"/>
    </row>
    <row r="777" spans="1:34" x14ac:dyDescent="0.3">
      <c r="A777" s="178" t="s">
        <v>1786</v>
      </c>
      <c r="B777" s="178" t="s">
        <v>1723</v>
      </c>
      <c r="C777" s="178">
        <v>145475</v>
      </c>
      <c r="D777" s="181">
        <v>44315</v>
      </c>
      <c r="E777" s="182">
        <v>11.808</v>
      </c>
      <c r="F777" s="182">
        <v>-1.6899999999999998E-2</v>
      </c>
      <c r="G777" s="182">
        <v>0.86270000000000002</v>
      </c>
      <c r="H777" s="182">
        <v>1.0474000000000001</v>
      </c>
      <c r="I777" s="182">
        <v>0.57840000000000003</v>
      </c>
      <c r="J777" s="182">
        <v>0.77659999999999996</v>
      </c>
      <c r="K777" s="182">
        <v>3.1383000000000001</v>
      </c>
      <c r="L777" s="182">
        <v>8.2866</v>
      </c>
      <c r="M777" s="182">
        <v>10.3118</v>
      </c>
      <c r="N777" s="182">
        <v>17.245200000000001</v>
      </c>
      <c r="O777" s="182"/>
      <c r="P777" s="182"/>
      <c r="Q777" s="182">
        <v>7.1870000000000003</v>
      </c>
      <c r="R777" s="182">
        <v>6.7885</v>
      </c>
      <c r="S777" s="120"/>
      <c r="T777" s="123"/>
      <c r="U777" s="124"/>
      <c r="V777" s="124"/>
      <c r="W777" s="124"/>
      <c r="X777" s="124"/>
      <c r="Y777" s="124"/>
      <c r="Z777" s="124"/>
      <c r="AA777" s="124"/>
      <c r="AB777" s="124"/>
      <c r="AC777" s="124"/>
      <c r="AD777" s="124"/>
      <c r="AE777" s="124"/>
      <c r="AF777" s="124"/>
      <c r="AG777" s="124"/>
      <c r="AH777" s="124"/>
    </row>
    <row r="778" spans="1:34" x14ac:dyDescent="0.3">
      <c r="A778" s="178" t="s">
        <v>1786</v>
      </c>
      <c r="B778" s="178" t="s">
        <v>1699</v>
      </c>
      <c r="C778" s="178">
        <v>119960</v>
      </c>
      <c r="D778" s="181">
        <v>44315</v>
      </c>
      <c r="E778" s="182">
        <v>41.661999999999999</v>
      </c>
      <c r="F778" s="182">
        <v>-4.9700000000000001E-2</v>
      </c>
      <c r="G778" s="182">
        <v>0.95720000000000005</v>
      </c>
      <c r="H778" s="182">
        <v>1.1705000000000001</v>
      </c>
      <c r="I778" s="182">
        <v>0.70099999999999996</v>
      </c>
      <c r="J778" s="182">
        <v>0.94740000000000002</v>
      </c>
      <c r="K778" s="182">
        <v>4.0454999999999997</v>
      </c>
      <c r="L778" s="182">
        <v>10.6493</v>
      </c>
      <c r="M778" s="182">
        <v>14.1447</v>
      </c>
      <c r="N778" s="182">
        <v>21.585100000000001</v>
      </c>
      <c r="O778" s="182">
        <v>8.1005000000000003</v>
      </c>
      <c r="P778" s="182">
        <v>8.3862000000000005</v>
      </c>
      <c r="Q778" s="182">
        <v>8.2100000000000009</v>
      </c>
      <c r="R778" s="182">
        <v>9.3362999999999996</v>
      </c>
      <c r="S778" s="120"/>
      <c r="T778" s="123"/>
      <c r="U778" s="124"/>
      <c r="V778" s="124"/>
      <c r="W778" s="124"/>
      <c r="X778" s="124"/>
      <c r="Y778" s="124"/>
      <c r="Z778" s="124"/>
      <c r="AA778" s="124"/>
      <c r="AB778" s="124"/>
      <c r="AC778" s="124"/>
      <c r="AD778" s="124"/>
      <c r="AE778" s="124"/>
      <c r="AF778" s="124"/>
      <c r="AG778" s="124"/>
      <c r="AH778" s="124"/>
    </row>
    <row r="779" spans="1:34" x14ac:dyDescent="0.3">
      <c r="A779" s="178" t="s">
        <v>1786</v>
      </c>
      <c r="B779" s="178" t="s">
        <v>1724</v>
      </c>
      <c r="C779" s="178">
        <v>101906</v>
      </c>
      <c r="D779" s="181">
        <v>44315</v>
      </c>
      <c r="E779" s="182">
        <v>50.544493622535697</v>
      </c>
      <c r="F779" s="182">
        <v>-5.2699999999999997E-2</v>
      </c>
      <c r="G779" s="182">
        <v>0.94750000000000001</v>
      </c>
      <c r="H779" s="182">
        <v>1.1496999999999999</v>
      </c>
      <c r="I779" s="182">
        <v>0.66090000000000004</v>
      </c>
      <c r="J779" s="182">
        <v>0.84919999999999995</v>
      </c>
      <c r="K779" s="182">
        <v>3.7652000000000001</v>
      </c>
      <c r="L779" s="182">
        <v>10.0327</v>
      </c>
      <c r="M779" s="182">
        <v>13.191599999999999</v>
      </c>
      <c r="N779" s="182">
        <v>20.231000000000002</v>
      </c>
      <c r="O779" s="182">
        <v>6.9675000000000002</v>
      </c>
      <c r="P779" s="182">
        <v>7.2316000000000003</v>
      </c>
      <c r="Q779" s="182">
        <v>7.7708000000000004</v>
      </c>
      <c r="R779" s="182">
        <v>8.1501000000000001</v>
      </c>
      <c r="S779" s="120"/>
      <c r="T779" s="123"/>
      <c r="U779" s="124"/>
      <c r="V779" s="124"/>
      <c r="W779" s="124"/>
      <c r="X779" s="124"/>
      <c r="Y779" s="124"/>
      <c r="Z779" s="124"/>
      <c r="AA779" s="124"/>
      <c r="AB779" s="124"/>
      <c r="AC779" s="124"/>
      <c r="AD779" s="124"/>
      <c r="AE779" s="124"/>
      <c r="AF779" s="124"/>
      <c r="AG779" s="124"/>
      <c r="AH779" s="124"/>
    </row>
    <row r="780" spans="1:34" x14ac:dyDescent="0.3">
      <c r="A780" s="178" t="s">
        <v>1786</v>
      </c>
      <c r="B780" s="178" t="s">
        <v>1700</v>
      </c>
      <c r="C780" s="178">
        <v>144312</v>
      </c>
      <c r="D780" s="181">
        <v>44315</v>
      </c>
      <c r="E780" s="182">
        <v>12.65</v>
      </c>
      <c r="F780" s="182">
        <v>0</v>
      </c>
      <c r="G780" s="182">
        <v>0.71660000000000001</v>
      </c>
      <c r="H780" s="182">
        <v>0.87719999999999998</v>
      </c>
      <c r="I780" s="182">
        <v>0.63639999999999997</v>
      </c>
      <c r="J780" s="182">
        <v>0.79679999999999995</v>
      </c>
      <c r="K780" s="182">
        <v>2.6785999999999999</v>
      </c>
      <c r="L780" s="182">
        <v>8.7704000000000004</v>
      </c>
      <c r="M780" s="182">
        <v>11.1599</v>
      </c>
      <c r="N780" s="182">
        <v>19.565200000000001</v>
      </c>
      <c r="O780" s="182"/>
      <c r="P780" s="182"/>
      <c r="Q780" s="182">
        <v>9.0153999999999996</v>
      </c>
      <c r="R780" s="182">
        <v>9.6539999999999999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78" t="s">
        <v>1786</v>
      </c>
      <c r="B781" s="178" t="s">
        <v>1725</v>
      </c>
      <c r="C781" s="178">
        <v>144310</v>
      </c>
      <c r="D781" s="181">
        <v>44315</v>
      </c>
      <c r="E781" s="182">
        <v>12.45</v>
      </c>
      <c r="F781" s="182">
        <v>0</v>
      </c>
      <c r="G781" s="182">
        <v>0.72819999999999996</v>
      </c>
      <c r="H781" s="182">
        <v>0.89139999999999997</v>
      </c>
      <c r="I781" s="182">
        <v>0.64670000000000005</v>
      </c>
      <c r="J781" s="182">
        <v>0.80969999999999998</v>
      </c>
      <c r="K781" s="182">
        <v>2.5535000000000001</v>
      </c>
      <c r="L781" s="182">
        <v>8.5440000000000005</v>
      </c>
      <c r="M781" s="182">
        <v>10.7651</v>
      </c>
      <c r="N781" s="182">
        <v>19.024899999999999</v>
      </c>
      <c r="O781" s="182"/>
      <c r="P781" s="182"/>
      <c r="Q781" s="182">
        <v>8.3793000000000006</v>
      </c>
      <c r="R781" s="182">
        <v>9.0985999999999994</v>
      </c>
      <c r="S781" s="120"/>
      <c r="T781" s="123"/>
      <c r="U781" s="124"/>
      <c r="V781" s="124"/>
      <c r="W781" s="124"/>
      <c r="X781" s="124"/>
      <c r="Y781" s="124"/>
      <c r="Z781" s="124"/>
      <c r="AA781" s="124"/>
      <c r="AB781" s="124"/>
      <c r="AC781" s="124"/>
      <c r="AD781" s="124"/>
      <c r="AE781" s="124"/>
      <c r="AF781" s="124"/>
      <c r="AG781" s="124"/>
      <c r="AH781" s="124"/>
    </row>
    <row r="782" spans="1:34" x14ac:dyDescent="0.3">
      <c r="A782" s="178" t="s">
        <v>1786</v>
      </c>
      <c r="B782" s="178" t="s">
        <v>1701</v>
      </c>
      <c r="C782" s="178">
        <v>144490</v>
      </c>
      <c r="D782" s="181">
        <v>44315</v>
      </c>
      <c r="E782" s="182">
        <v>12.378399999999999</v>
      </c>
      <c r="F782" s="182">
        <v>6.0600000000000001E-2</v>
      </c>
      <c r="G782" s="182">
        <v>1.0307999999999999</v>
      </c>
      <c r="H782" s="182">
        <v>1.2464999999999999</v>
      </c>
      <c r="I782" s="182">
        <v>1.5613999999999999</v>
      </c>
      <c r="J782" s="182">
        <v>1.9057999999999999</v>
      </c>
      <c r="K782" s="182">
        <v>5.4341999999999997</v>
      </c>
      <c r="L782" s="182">
        <v>14.7583</v>
      </c>
      <c r="M782" s="182">
        <v>17.346399999999999</v>
      </c>
      <c r="N782" s="182">
        <v>25.279800000000002</v>
      </c>
      <c r="O782" s="182"/>
      <c r="P782" s="182"/>
      <c r="Q782" s="182">
        <v>8.3331</v>
      </c>
      <c r="R782" s="182">
        <v>9.7344000000000008</v>
      </c>
      <c r="S782" s="120"/>
      <c r="T782" s="123"/>
      <c r="U782" s="124"/>
      <c r="V782" s="124"/>
      <c r="W782" s="124"/>
      <c r="X782" s="124"/>
      <c r="Y782" s="124"/>
      <c r="Z782" s="124"/>
      <c r="AA782" s="124"/>
      <c r="AB782" s="124"/>
      <c r="AC782" s="124"/>
      <c r="AD782" s="124"/>
      <c r="AE782" s="124"/>
      <c r="AF782" s="124"/>
      <c r="AG782" s="124"/>
      <c r="AH782" s="124"/>
    </row>
    <row r="783" spans="1:34" x14ac:dyDescent="0.3">
      <c r="A783" s="178" t="s">
        <v>1786</v>
      </c>
      <c r="B783" s="178" t="s">
        <v>1726</v>
      </c>
      <c r="C783" s="178">
        <v>144484</v>
      </c>
      <c r="D783" s="181">
        <v>44315</v>
      </c>
      <c r="E783" s="182">
        <v>12.0694</v>
      </c>
      <c r="F783" s="182">
        <v>5.8900000000000001E-2</v>
      </c>
      <c r="G783" s="182">
        <v>1.0245</v>
      </c>
      <c r="H783" s="182">
        <v>1.2303999999999999</v>
      </c>
      <c r="I783" s="182">
        <v>1.5293000000000001</v>
      </c>
      <c r="J783" s="182">
        <v>1.8273999999999999</v>
      </c>
      <c r="K783" s="182">
        <v>5.2165999999999997</v>
      </c>
      <c r="L783" s="182">
        <v>14.2784</v>
      </c>
      <c r="M783" s="182">
        <v>16.6035</v>
      </c>
      <c r="N783" s="182">
        <v>24.255199999999999</v>
      </c>
      <c r="O783" s="182"/>
      <c r="P783" s="182"/>
      <c r="Q783" s="182">
        <v>7.3106</v>
      </c>
      <c r="R783" s="182">
        <v>8.8480000000000008</v>
      </c>
      <c r="S783" s="120"/>
      <c r="T783" s="123"/>
      <c r="U783" s="124"/>
      <c r="V783" s="124"/>
      <c r="W783" s="124"/>
      <c r="X783" s="124"/>
      <c r="Y783" s="124"/>
      <c r="Z783" s="124"/>
      <c r="AA783" s="124"/>
      <c r="AB783" s="124"/>
      <c r="AC783" s="124"/>
      <c r="AD783" s="124"/>
      <c r="AE783" s="124"/>
      <c r="AF783" s="124"/>
      <c r="AG783" s="124"/>
      <c r="AH783" s="124"/>
    </row>
    <row r="784" spans="1:34" x14ac:dyDescent="0.3">
      <c r="A784" s="183" t="s">
        <v>27</v>
      </c>
      <c r="B784" s="178"/>
      <c r="C784" s="178"/>
      <c r="D784" s="178"/>
      <c r="E784" s="178"/>
      <c r="F784" s="184">
        <v>-7.3440000000000007E-3</v>
      </c>
      <c r="G784" s="184">
        <v>0.90248600000000001</v>
      </c>
      <c r="H784" s="184">
        <v>1.1593559999999998</v>
      </c>
      <c r="I784" s="184">
        <v>0.95132800000000017</v>
      </c>
      <c r="J784" s="184">
        <v>1.168736</v>
      </c>
      <c r="K784" s="184">
        <v>3.9684720000000011</v>
      </c>
      <c r="L784" s="184">
        <v>11.277538</v>
      </c>
      <c r="M784" s="184">
        <v>14.402095999999998</v>
      </c>
      <c r="N784" s="184">
        <v>22.261856000000009</v>
      </c>
      <c r="O784" s="184">
        <v>7.2790382352941183</v>
      </c>
      <c r="P784" s="184">
        <v>8.337996875</v>
      </c>
      <c r="Q784" s="184">
        <v>8.0371279999999992</v>
      </c>
      <c r="R784" s="184">
        <v>8.9610282608695666</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3" t="s">
        <v>408</v>
      </c>
      <c r="B785" s="178"/>
      <c r="C785" s="178"/>
      <c r="D785" s="178"/>
      <c r="E785" s="178"/>
      <c r="F785" s="184">
        <v>0</v>
      </c>
      <c r="G785" s="184">
        <v>0.91554999999999997</v>
      </c>
      <c r="H785" s="184">
        <v>1.23095</v>
      </c>
      <c r="I785" s="184">
        <v>0.92149999999999999</v>
      </c>
      <c r="J785" s="184">
        <v>1.1503999999999999</v>
      </c>
      <c r="K785" s="184">
        <v>4.3032000000000004</v>
      </c>
      <c r="L785" s="184">
        <v>12.030049999999999</v>
      </c>
      <c r="M785" s="184">
        <v>15.2721</v>
      </c>
      <c r="N785" s="184">
        <v>21.690449999999998</v>
      </c>
      <c r="O785" s="184">
        <v>7.9784500000000005</v>
      </c>
      <c r="P785" s="184">
        <v>8.7979500000000002</v>
      </c>
      <c r="Q785" s="184">
        <v>8.2390500000000007</v>
      </c>
      <c r="R785" s="184">
        <v>9.0939499999999995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6"/>
      <c r="B786" s="126"/>
      <c r="C786" s="126"/>
      <c r="D786" s="128"/>
      <c r="E786" s="129"/>
      <c r="F786" s="129"/>
      <c r="G786" s="129"/>
      <c r="H786" s="129"/>
      <c r="I786" s="129"/>
      <c r="J786" s="129"/>
      <c r="K786" s="129"/>
      <c r="L786" s="129"/>
      <c r="M786" s="129"/>
      <c r="N786" s="129"/>
      <c r="O786" s="129"/>
      <c r="P786" s="129"/>
      <c r="Q786" s="129"/>
      <c r="R786" s="129"/>
      <c r="S786" s="119"/>
      <c r="T786" s="119"/>
      <c r="U786" s="119"/>
      <c r="V786" s="119"/>
      <c r="W786" s="119"/>
      <c r="X786" s="119"/>
      <c r="Y786" s="119"/>
      <c r="Z786" s="119"/>
      <c r="AA786" s="119"/>
      <c r="AB786" s="119"/>
      <c r="AC786" s="119"/>
      <c r="AD786" s="119"/>
      <c r="AE786" s="119"/>
      <c r="AF786" s="119"/>
      <c r="AG786" s="119"/>
      <c r="AH786" s="119"/>
    </row>
    <row r="787" spans="1:34" x14ac:dyDescent="0.3">
      <c r="A787" s="180" t="s">
        <v>1796</v>
      </c>
      <c r="B787" s="180"/>
      <c r="C787" s="180"/>
      <c r="D787" s="180"/>
      <c r="E787" s="180"/>
      <c r="F787" s="180"/>
      <c r="G787" s="180"/>
      <c r="H787" s="180"/>
      <c r="I787" s="180"/>
      <c r="J787" s="180"/>
      <c r="K787" s="180"/>
      <c r="L787" s="180"/>
      <c r="M787" s="180"/>
      <c r="N787" s="180"/>
      <c r="O787" s="180"/>
      <c r="P787" s="180"/>
      <c r="Q787" s="180"/>
      <c r="R787" s="180"/>
      <c r="S787" s="122"/>
      <c r="T787" s="122"/>
      <c r="U787" s="122"/>
      <c r="V787" s="122"/>
      <c r="W787" s="122"/>
      <c r="X787" s="122"/>
      <c r="Y787" s="122"/>
      <c r="Z787" s="122"/>
      <c r="AA787" s="122"/>
      <c r="AB787" s="122"/>
      <c r="AC787" s="122"/>
      <c r="AD787" s="122"/>
      <c r="AE787" s="122"/>
      <c r="AF787" s="122"/>
      <c r="AG787" s="122"/>
      <c r="AH787" s="122"/>
    </row>
    <row r="788" spans="1:34" x14ac:dyDescent="0.3">
      <c r="A788" s="178" t="s">
        <v>1797</v>
      </c>
      <c r="B788" s="178" t="s">
        <v>1822</v>
      </c>
      <c r="C788" s="178">
        <v>103166</v>
      </c>
      <c r="D788" s="181">
        <v>44315</v>
      </c>
      <c r="E788" s="182">
        <v>969.49</v>
      </c>
      <c r="F788" s="182">
        <v>0.48299999999999998</v>
      </c>
      <c r="G788" s="182">
        <v>3.0769000000000002</v>
      </c>
      <c r="H788" s="182">
        <v>3.6899000000000002</v>
      </c>
      <c r="I788" s="182">
        <v>3.9121999999999999</v>
      </c>
      <c r="J788" s="182">
        <v>4.8483000000000001</v>
      </c>
      <c r="K788" s="182">
        <v>11.5023</v>
      </c>
      <c r="L788" s="182">
        <v>31.670500000000001</v>
      </c>
      <c r="M788" s="182">
        <v>41.461199999999998</v>
      </c>
      <c r="N788" s="182">
        <v>60.235700000000001</v>
      </c>
      <c r="O788" s="182">
        <v>9.9809999999999999</v>
      </c>
      <c r="P788" s="182">
        <v>15.0585</v>
      </c>
      <c r="Q788" s="182">
        <v>22.337700000000002</v>
      </c>
      <c r="R788" s="182">
        <v>15.214</v>
      </c>
      <c r="S788" s="120"/>
      <c r="T788" s="123"/>
      <c r="U788" s="124"/>
      <c r="V788" s="124"/>
      <c r="W788" s="124"/>
      <c r="X788" s="124"/>
      <c r="Y788" s="124"/>
      <c r="Z788" s="124"/>
      <c r="AA788" s="124"/>
      <c r="AB788" s="124"/>
      <c r="AC788" s="124"/>
      <c r="AD788" s="124"/>
      <c r="AE788" s="124"/>
      <c r="AF788" s="124"/>
      <c r="AG788" s="124"/>
      <c r="AH788" s="124"/>
    </row>
    <row r="789" spans="1:34" x14ac:dyDescent="0.3">
      <c r="A789" s="178" t="s">
        <v>1797</v>
      </c>
      <c r="B789" s="178" t="s">
        <v>1823</v>
      </c>
      <c r="C789" s="178">
        <v>120564</v>
      </c>
      <c r="D789" s="181">
        <v>44315</v>
      </c>
      <c r="E789" s="182">
        <v>1046.0999999999999</v>
      </c>
      <c r="F789" s="182">
        <v>0.48609999999999998</v>
      </c>
      <c r="G789" s="182">
        <v>3.0844</v>
      </c>
      <c r="H789" s="182">
        <v>3.7046999999999999</v>
      </c>
      <c r="I789" s="182">
        <v>3.9417</v>
      </c>
      <c r="J789" s="182">
        <v>4.9153000000000002</v>
      </c>
      <c r="K789" s="182">
        <v>11.698399999999999</v>
      </c>
      <c r="L789" s="182">
        <v>32.186799999999998</v>
      </c>
      <c r="M789" s="182">
        <v>42.347799999999999</v>
      </c>
      <c r="N789" s="182">
        <v>61.6372</v>
      </c>
      <c r="O789" s="182">
        <v>10.9895</v>
      </c>
      <c r="P789" s="182">
        <v>16.193300000000001</v>
      </c>
      <c r="Q789" s="182">
        <v>17.218</v>
      </c>
      <c r="R789" s="182">
        <v>16.210799999999999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78" t="s">
        <v>1797</v>
      </c>
      <c r="B790" s="178" t="s">
        <v>1824</v>
      </c>
      <c r="C790" s="178">
        <v>141925</v>
      </c>
      <c r="D790" s="181">
        <v>44315</v>
      </c>
      <c r="E790" s="182">
        <v>16.64</v>
      </c>
      <c r="F790" s="182">
        <v>0.18060000000000001</v>
      </c>
      <c r="G790" s="182">
        <v>3.4182999999999999</v>
      </c>
      <c r="H790" s="182">
        <v>4.0650000000000004</v>
      </c>
      <c r="I790" s="182">
        <v>3.0979000000000001</v>
      </c>
      <c r="J790" s="182">
        <v>3.1617999999999999</v>
      </c>
      <c r="K790" s="182">
        <v>9.9075000000000006</v>
      </c>
      <c r="L790" s="182">
        <v>25.301200000000001</v>
      </c>
      <c r="M790" s="182">
        <v>33.654600000000002</v>
      </c>
      <c r="N790" s="182">
        <v>45.074100000000001</v>
      </c>
      <c r="O790" s="182">
        <v>15.810700000000001</v>
      </c>
      <c r="P790" s="182"/>
      <c r="Q790" s="182">
        <v>15.9085</v>
      </c>
      <c r="R790" s="182">
        <v>18.9909</v>
      </c>
      <c r="S790" s="120"/>
      <c r="T790" s="123"/>
      <c r="U790" s="124"/>
      <c r="V790" s="124"/>
      <c r="W790" s="124"/>
      <c r="X790" s="124"/>
      <c r="Y790" s="124"/>
      <c r="Z790" s="124"/>
      <c r="AA790" s="124"/>
      <c r="AB790" s="124"/>
      <c r="AC790" s="124"/>
      <c r="AD790" s="124"/>
      <c r="AE790" s="124"/>
      <c r="AF790" s="124"/>
      <c r="AG790" s="124"/>
      <c r="AH790" s="124"/>
    </row>
    <row r="791" spans="1:34" x14ac:dyDescent="0.3">
      <c r="A791" s="178" t="s">
        <v>1797</v>
      </c>
      <c r="B791" s="178" t="s">
        <v>1825</v>
      </c>
      <c r="C791" s="178">
        <v>141927</v>
      </c>
      <c r="D791" s="181">
        <v>44315</v>
      </c>
      <c r="E791" s="182">
        <v>15.79</v>
      </c>
      <c r="F791" s="182">
        <v>0.19040000000000001</v>
      </c>
      <c r="G791" s="182">
        <v>3.4054000000000002</v>
      </c>
      <c r="H791" s="182">
        <v>4.0183999999999997</v>
      </c>
      <c r="I791" s="182">
        <v>3.0007000000000001</v>
      </c>
      <c r="J791" s="182">
        <v>3.0678999999999998</v>
      </c>
      <c r="K791" s="182">
        <v>9.5767000000000007</v>
      </c>
      <c r="L791" s="182">
        <v>24.526800000000001</v>
      </c>
      <c r="M791" s="182">
        <v>32.355400000000003</v>
      </c>
      <c r="N791" s="182">
        <v>43.025399999999998</v>
      </c>
      <c r="O791" s="182">
        <v>14.0939</v>
      </c>
      <c r="P791" s="182"/>
      <c r="Q791" s="182">
        <v>14.1599</v>
      </c>
      <c r="R791" s="182">
        <v>17.329699999999999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78" t="s">
        <v>1797</v>
      </c>
      <c r="B792" s="178" t="s">
        <v>1892</v>
      </c>
      <c r="C792" s="178">
        <v>148404</v>
      </c>
      <c r="D792" s="181">
        <v>44315</v>
      </c>
      <c r="E792" s="182">
        <v>15.83</v>
      </c>
      <c r="F792" s="182">
        <v>6.3200000000000006E-2</v>
      </c>
      <c r="G792" s="182">
        <v>2.7254999999999998</v>
      </c>
      <c r="H792" s="182">
        <v>3.7353000000000001</v>
      </c>
      <c r="I792" s="182">
        <v>4.7651000000000003</v>
      </c>
      <c r="J792" s="182">
        <v>7.1041999999999996</v>
      </c>
      <c r="K792" s="182">
        <v>16.140899999999998</v>
      </c>
      <c r="L792" s="182">
        <v>35.646999999999998</v>
      </c>
      <c r="M792" s="182">
        <v>49.058399999999999</v>
      </c>
      <c r="N792" s="182"/>
      <c r="O792" s="182"/>
      <c r="P792" s="182"/>
      <c r="Q792" s="182">
        <v>58.3</v>
      </c>
      <c r="R792" s="182"/>
      <c r="S792" s="120"/>
      <c r="T792" s="123"/>
      <c r="U792" s="124"/>
      <c r="V792" s="124"/>
      <c r="W792" s="124"/>
      <c r="X792" s="124"/>
      <c r="Y792" s="124"/>
      <c r="Z792" s="124"/>
      <c r="AA792" s="124"/>
      <c r="AB792" s="124"/>
      <c r="AC792" s="124"/>
      <c r="AD792" s="124"/>
      <c r="AE792" s="124"/>
      <c r="AF792" s="124"/>
      <c r="AG792" s="124"/>
      <c r="AH792" s="124"/>
    </row>
    <row r="793" spans="1:34" x14ac:dyDescent="0.3">
      <c r="A793" s="178" t="s">
        <v>1797</v>
      </c>
      <c r="B793" s="178" t="s">
        <v>1836</v>
      </c>
      <c r="C793" s="178">
        <v>148405</v>
      </c>
      <c r="D793" s="181">
        <v>44315</v>
      </c>
      <c r="E793" s="182">
        <v>15.58</v>
      </c>
      <c r="F793" s="182">
        <v>6.4199999999999993E-2</v>
      </c>
      <c r="G793" s="182">
        <v>2.7027000000000001</v>
      </c>
      <c r="H793" s="182">
        <v>3.6593</v>
      </c>
      <c r="I793" s="182">
        <v>4.6340000000000003</v>
      </c>
      <c r="J793" s="182">
        <v>6.9321000000000002</v>
      </c>
      <c r="K793" s="182">
        <v>15.5786</v>
      </c>
      <c r="L793" s="182">
        <v>34.426200000000001</v>
      </c>
      <c r="M793" s="182">
        <v>46.842599999999997</v>
      </c>
      <c r="N793" s="182"/>
      <c r="O793" s="182"/>
      <c r="P793" s="182"/>
      <c r="Q793" s="182">
        <v>55.8</v>
      </c>
      <c r="R793" s="182"/>
      <c r="S793" s="120"/>
      <c r="T793" s="123"/>
      <c r="U793" s="124"/>
      <c r="V793" s="124"/>
      <c r="W793" s="124"/>
      <c r="X793" s="124"/>
      <c r="Y793" s="124"/>
      <c r="Z793" s="124"/>
      <c r="AA793" s="124"/>
      <c r="AB793" s="124"/>
      <c r="AC793" s="124"/>
      <c r="AD793" s="124"/>
      <c r="AE793" s="124"/>
      <c r="AF793" s="124"/>
      <c r="AG793" s="124"/>
      <c r="AH793" s="124"/>
    </row>
    <row r="794" spans="1:34" x14ac:dyDescent="0.3">
      <c r="A794" s="178" t="s">
        <v>1797</v>
      </c>
      <c r="B794" s="178" t="s">
        <v>1845</v>
      </c>
      <c r="C794" s="178">
        <v>118275</v>
      </c>
      <c r="D794" s="181">
        <v>44315</v>
      </c>
      <c r="E794" s="182">
        <v>198.95</v>
      </c>
      <c r="F794" s="182">
        <v>0.15609999999999999</v>
      </c>
      <c r="G794" s="182">
        <v>2.8165</v>
      </c>
      <c r="H794" s="182">
        <v>3.5766</v>
      </c>
      <c r="I794" s="182">
        <v>2.9708999999999999</v>
      </c>
      <c r="J794" s="182">
        <v>3.3559999999999999</v>
      </c>
      <c r="K794" s="182">
        <v>10.540100000000001</v>
      </c>
      <c r="L794" s="182">
        <v>26.735900000000001</v>
      </c>
      <c r="M794" s="182">
        <v>35.755699999999997</v>
      </c>
      <c r="N794" s="182">
        <v>53.073799999999999</v>
      </c>
      <c r="O794" s="182">
        <v>15.238799999999999</v>
      </c>
      <c r="P794" s="182">
        <v>17.4999</v>
      </c>
      <c r="Q794" s="182">
        <v>14.603300000000001</v>
      </c>
      <c r="R794" s="182">
        <v>19.238700000000001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78" t="s">
        <v>1797</v>
      </c>
      <c r="B795" s="178" t="s">
        <v>1846</v>
      </c>
      <c r="C795" s="178">
        <v>101922</v>
      </c>
      <c r="D795" s="181">
        <v>44315</v>
      </c>
      <c r="E795" s="182">
        <v>186.92</v>
      </c>
      <c r="F795" s="182">
        <v>0.15540000000000001</v>
      </c>
      <c r="G795" s="182">
        <v>2.8050000000000002</v>
      </c>
      <c r="H795" s="182">
        <v>3.5510000000000002</v>
      </c>
      <c r="I795" s="182">
        <v>2.9182000000000001</v>
      </c>
      <c r="J795" s="182">
        <v>3.2364999999999999</v>
      </c>
      <c r="K795" s="182">
        <v>10.1928</v>
      </c>
      <c r="L795" s="182">
        <v>25.939900000000002</v>
      </c>
      <c r="M795" s="182">
        <v>34.4651</v>
      </c>
      <c r="N795" s="182">
        <v>51.070900000000002</v>
      </c>
      <c r="O795" s="182">
        <v>14.0421</v>
      </c>
      <c r="P795" s="182">
        <v>16.440000000000001</v>
      </c>
      <c r="Q795" s="182">
        <v>18.067299999999999</v>
      </c>
      <c r="R795" s="182">
        <v>17.751100000000001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78" t="s">
        <v>1797</v>
      </c>
      <c r="B796" s="178" t="s">
        <v>1893</v>
      </c>
      <c r="C796" s="178">
        <v>119076</v>
      </c>
      <c r="D796" s="181">
        <v>44315</v>
      </c>
      <c r="E796" s="182">
        <v>59.435000000000002</v>
      </c>
      <c r="F796" s="182">
        <v>0.19719999999999999</v>
      </c>
      <c r="G796" s="182">
        <v>2.7097000000000002</v>
      </c>
      <c r="H796" s="182">
        <v>3.6463999999999999</v>
      </c>
      <c r="I796" s="182">
        <v>3.0194000000000001</v>
      </c>
      <c r="J796" s="182">
        <v>3.5308999999999999</v>
      </c>
      <c r="K796" s="182">
        <v>11.1662</v>
      </c>
      <c r="L796" s="182">
        <v>33.098199999999999</v>
      </c>
      <c r="M796" s="182">
        <v>41.758299999999998</v>
      </c>
      <c r="N796" s="182">
        <v>58.607500000000002</v>
      </c>
      <c r="O796" s="182">
        <v>14.2811</v>
      </c>
      <c r="P796" s="182">
        <v>17.4252</v>
      </c>
      <c r="Q796" s="182">
        <v>15.5436</v>
      </c>
      <c r="R796" s="182">
        <v>20.3871</v>
      </c>
      <c r="S796" s="120"/>
      <c r="T796" s="123"/>
      <c r="U796" s="124"/>
      <c r="V796" s="124"/>
      <c r="W796" s="124"/>
      <c r="X796" s="124"/>
      <c r="Y796" s="124"/>
      <c r="Z796" s="124"/>
      <c r="AA796" s="124"/>
      <c r="AB796" s="124"/>
      <c r="AC796" s="124"/>
      <c r="AD796" s="124"/>
      <c r="AE796" s="124"/>
      <c r="AF796" s="124"/>
      <c r="AG796" s="124"/>
      <c r="AH796" s="124"/>
    </row>
    <row r="797" spans="1:34" x14ac:dyDescent="0.3">
      <c r="A797" s="178" t="s">
        <v>1797</v>
      </c>
      <c r="B797" s="178" t="s">
        <v>2000</v>
      </c>
      <c r="C797" s="178">
        <v>119077</v>
      </c>
      <c r="D797" s="181">
        <v>44315</v>
      </c>
      <c r="E797" s="182">
        <v>164.241169317789</v>
      </c>
      <c r="F797" s="182">
        <v>0.1973</v>
      </c>
      <c r="G797" s="182">
        <v>2.7094</v>
      </c>
      <c r="H797" s="182">
        <v>3.6463999999999999</v>
      </c>
      <c r="I797" s="182">
        <v>3.0203000000000002</v>
      </c>
      <c r="J797" s="182">
        <v>3.5312999999999999</v>
      </c>
      <c r="K797" s="182">
        <v>11.1648</v>
      </c>
      <c r="L797" s="182">
        <v>33.099600000000002</v>
      </c>
      <c r="M797" s="182">
        <v>41.759</v>
      </c>
      <c r="N797" s="182">
        <v>58.607700000000001</v>
      </c>
      <c r="O797" s="182">
        <v>13.2439</v>
      </c>
      <c r="P797" s="182">
        <v>16.785399999999999</v>
      </c>
      <c r="Q797" s="182">
        <v>15.1675</v>
      </c>
      <c r="R797" s="182">
        <v>19.532</v>
      </c>
      <c r="S797" s="120"/>
      <c r="T797" s="123"/>
      <c r="U797" s="124"/>
      <c r="V797" s="124"/>
      <c r="W797" s="124"/>
      <c r="X797" s="124"/>
      <c r="Y797" s="124"/>
      <c r="Z797" s="124"/>
      <c r="AA797" s="124"/>
      <c r="AB797" s="124"/>
      <c r="AC797" s="124"/>
      <c r="AD797" s="124"/>
      <c r="AE797" s="124"/>
      <c r="AF797" s="124"/>
      <c r="AG797" s="124"/>
      <c r="AH797" s="124"/>
    </row>
    <row r="798" spans="1:34" x14ac:dyDescent="0.3">
      <c r="A798" s="178" t="s">
        <v>1797</v>
      </c>
      <c r="B798" s="178" t="s">
        <v>1894</v>
      </c>
      <c r="C798" s="178">
        <v>105875</v>
      </c>
      <c r="D798" s="181">
        <v>44315</v>
      </c>
      <c r="E798" s="182">
        <v>55.923000000000002</v>
      </c>
      <c r="F798" s="182">
        <v>0.19350000000000001</v>
      </c>
      <c r="G798" s="182">
        <v>2.7014999999999998</v>
      </c>
      <c r="H798" s="182">
        <v>3.6263999999999998</v>
      </c>
      <c r="I798" s="182">
        <v>2.9794999999999998</v>
      </c>
      <c r="J798" s="182">
        <v>3.4327999999999999</v>
      </c>
      <c r="K798" s="182">
        <v>10.8901</v>
      </c>
      <c r="L798" s="182">
        <v>32.424799999999998</v>
      </c>
      <c r="M798" s="182">
        <v>40.693899999999999</v>
      </c>
      <c r="N798" s="182">
        <v>57.034100000000002</v>
      </c>
      <c r="O798" s="182">
        <v>13.264699999999999</v>
      </c>
      <c r="P798" s="182">
        <v>16.458300000000001</v>
      </c>
      <c r="Q798" s="182">
        <v>13.179500000000001</v>
      </c>
      <c r="R798" s="182">
        <v>19.235900000000001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78" t="s">
        <v>1797</v>
      </c>
      <c r="B799" s="178" t="s">
        <v>2001</v>
      </c>
      <c r="C799" s="178">
        <v>100080</v>
      </c>
      <c r="D799" s="181">
        <v>44315</v>
      </c>
      <c r="E799" s="182">
        <v>697.46887018305802</v>
      </c>
      <c r="F799" s="182">
        <v>0.1951</v>
      </c>
      <c r="G799" s="182">
        <v>2.7018</v>
      </c>
      <c r="H799" s="182">
        <v>3.6257000000000001</v>
      </c>
      <c r="I799" s="182">
        <v>2.9784999999999999</v>
      </c>
      <c r="J799" s="182">
        <v>3.4321999999999999</v>
      </c>
      <c r="K799" s="182">
        <v>10.8939</v>
      </c>
      <c r="L799" s="182">
        <v>32.429699999999997</v>
      </c>
      <c r="M799" s="182">
        <v>40.697400000000002</v>
      </c>
      <c r="N799" s="182">
        <v>57.038899999999998</v>
      </c>
      <c r="O799" s="182">
        <v>12.229699999999999</v>
      </c>
      <c r="P799" s="182">
        <v>15.8169</v>
      </c>
      <c r="Q799" s="182">
        <v>19.333100000000002</v>
      </c>
      <c r="R799" s="182">
        <v>18.3843</v>
      </c>
      <c r="S799" s="120"/>
      <c r="T799" s="123"/>
      <c r="U799" s="124"/>
      <c r="V799" s="124"/>
      <c r="W799" s="124"/>
      <c r="X799" s="124"/>
      <c r="Y799" s="124"/>
      <c r="Z799" s="124"/>
      <c r="AA799" s="124"/>
      <c r="AB799" s="124"/>
      <c r="AC799" s="124"/>
      <c r="AD799" s="124"/>
      <c r="AE799" s="124"/>
      <c r="AF799" s="124"/>
      <c r="AG799" s="124"/>
      <c r="AH799" s="124"/>
    </row>
    <row r="800" spans="1:34" x14ac:dyDescent="0.3">
      <c r="A800" s="178" t="s">
        <v>1797</v>
      </c>
      <c r="B800" s="178" t="s">
        <v>1806</v>
      </c>
      <c r="C800" s="178">
        <v>140353</v>
      </c>
      <c r="D800" s="181">
        <v>44315</v>
      </c>
      <c r="E800" s="182">
        <v>20.396999999999998</v>
      </c>
      <c r="F800" s="182">
        <v>0.12759999999999999</v>
      </c>
      <c r="G800" s="182">
        <v>2.5748000000000002</v>
      </c>
      <c r="H800" s="182">
        <v>3.2759</v>
      </c>
      <c r="I800" s="182">
        <v>2.7608000000000001</v>
      </c>
      <c r="J800" s="182">
        <v>2.4769000000000001</v>
      </c>
      <c r="K800" s="182">
        <v>11.868600000000001</v>
      </c>
      <c r="L800" s="182">
        <v>30.624400000000001</v>
      </c>
      <c r="M800" s="182">
        <v>39.219200000000001</v>
      </c>
      <c r="N800" s="182">
        <v>58.067300000000003</v>
      </c>
      <c r="O800" s="182">
        <v>10.693</v>
      </c>
      <c r="P800" s="182">
        <v>16.335699999999999</v>
      </c>
      <c r="Q800" s="182">
        <v>12.1045</v>
      </c>
      <c r="R800" s="182">
        <v>15.850300000000001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78" t="s">
        <v>1797</v>
      </c>
      <c r="B801" s="178" t="s">
        <v>1807</v>
      </c>
      <c r="C801" s="178">
        <v>140355</v>
      </c>
      <c r="D801" s="181">
        <v>44315</v>
      </c>
      <c r="E801" s="182">
        <v>18.891999999999999</v>
      </c>
      <c r="F801" s="182">
        <v>0.12189999999999999</v>
      </c>
      <c r="G801" s="182">
        <v>2.5569000000000002</v>
      </c>
      <c r="H801" s="182">
        <v>3.2406000000000001</v>
      </c>
      <c r="I801" s="182">
        <v>2.6907000000000001</v>
      </c>
      <c r="J801" s="182">
        <v>2.3069000000000002</v>
      </c>
      <c r="K801" s="182">
        <v>11.378399999999999</v>
      </c>
      <c r="L801" s="182">
        <v>29.485900000000001</v>
      </c>
      <c r="M801" s="182">
        <v>37.376399999999997</v>
      </c>
      <c r="N801" s="182">
        <v>55.298000000000002</v>
      </c>
      <c r="O801" s="182">
        <v>8.8359000000000005</v>
      </c>
      <c r="P801" s="182">
        <v>14.866</v>
      </c>
      <c r="Q801" s="182">
        <v>10.7355</v>
      </c>
      <c r="R801" s="182">
        <v>13.8127</v>
      </c>
      <c r="S801" s="120"/>
      <c r="T801" s="123"/>
      <c r="U801" s="124"/>
      <c r="V801" s="124"/>
      <c r="W801" s="124"/>
      <c r="X801" s="124"/>
      <c r="Y801" s="124"/>
      <c r="Z801" s="124"/>
      <c r="AA801" s="124"/>
      <c r="AB801" s="124"/>
      <c r="AC801" s="124"/>
      <c r="AD801" s="124"/>
      <c r="AE801" s="124"/>
      <c r="AF801" s="124"/>
      <c r="AG801" s="124"/>
      <c r="AH801" s="124"/>
    </row>
    <row r="802" spans="1:34" x14ac:dyDescent="0.3">
      <c r="A802" s="178" t="s">
        <v>1797</v>
      </c>
      <c r="B802" s="178" t="s">
        <v>1847</v>
      </c>
      <c r="C802" s="178">
        <v>143793</v>
      </c>
      <c r="D802" s="181">
        <v>44315</v>
      </c>
      <c r="E802" s="182">
        <v>14.1534</v>
      </c>
      <c r="F802" s="182">
        <v>0.67859999999999998</v>
      </c>
      <c r="G802" s="182">
        <v>3.7723</v>
      </c>
      <c r="H802" s="182">
        <v>4.5303000000000004</v>
      </c>
      <c r="I802" s="182">
        <v>4.5334000000000003</v>
      </c>
      <c r="J802" s="182">
        <v>5.2539999999999996</v>
      </c>
      <c r="K802" s="182">
        <v>13.108700000000001</v>
      </c>
      <c r="L802" s="182">
        <v>30.6098</v>
      </c>
      <c r="M802" s="182">
        <v>37.2318</v>
      </c>
      <c r="N802" s="182">
        <v>55.586599999999997</v>
      </c>
      <c r="O802" s="182"/>
      <c r="P802" s="182"/>
      <c r="Q802" s="182">
        <v>13.167400000000001</v>
      </c>
      <c r="R802" s="182">
        <v>14.094799999999999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78" t="s">
        <v>1797</v>
      </c>
      <c r="B803" s="178" t="s">
        <v>1848</v>
      </c>
      <c r="C803" s="178">
        <v>143787</v>
      </c>
      <c r="D803" s="181">
        <v>44315</v>
      </c>
      <c r="E803" s="182">
        <v>13.3383</v>
      </c>
      <c r="F803" s="182">
        <v>0.67249999999999999</v>
      </c>
      <c r="G803" s="182">
        <v>3.754</v>
      </c>
      <c r="H803" s="182">
        <v>4.4870999999999999</v>
      </c>
      <c r="I803" s="182">
        <v>4.4470000000000001</v>
      </c>
      <c r="J803" s="182">
        <v>5.0434000000000001</v>
      </c>
      <c r="K803" s="182">
        <v>12.531000000000001</v>
      </c>
      <c r="L803" s="182">
        <v>29.2972</v>
      </c>
      <c r="M803" s="182">
        <v>35.057699999999997</v>
      </c>
      <c r="N803" s="182">
        <v>52.333300000000001</v>
      </c>
      <c r="O803" s="182"/>
      <c r="P803" s="182"/>
      <c r="Q803" s="182">
        <v>10.802099999999999</v>
      </c>
      <c r="R803" s="182">
        <v>11.8232</v>
      </c>
      <c r="S803" s="120"/>
      <c r="T803" s="123"/>
      <c r="U803" s="124"/>
      <c r="V803" s="124"/>
      <c r="W803" s="124"/>
      <c r="X803" s="124"/>
      <c r="Y803" s="124"/>
      <c r="Z803" s="124"/>
      <c r="AA803" s="124"/>
      <c r="AB803" s="124"/>
      <c r="AC803" s="124"/>
      <c r="AD803" s="124"/>
      <c r="AE803" s="124"/>
      <c r="AF803" s="124"/>
      <c r="AG803" s="124"/>
      <c r="AH803" s="124"/>
    </row>
    <row r="804" spans="1:34" x14ac:dyDescent="0.3">
      <c r="A804" s="178" t="s">
        <v>1797</v>
      </c>
      <c r="B804" s="178" t="s">
        <v>1812</v>
      </c>
      <c r="C804" s="178">
        <v>100520</v>
      </c>
      <c r="D804" s="181">
        <v>44315</v>
      </c>
      <c r="E804" s="182">
        <v>770.19069999999999</v>
      </c>
      <c r="F804" s="182">
        <v>-0.31330000000000002</v>
      </c>
      <c r="G804" s="182">
        <v>2.1181999999999999</v>
      </c>
      <c r="H804" s="182">
        <v>2.7071999999999998</v>
      </c>
      <c r="I804" s="182">
        <v>1.8523000000000001</v>
      </c>
      <c r="J804" s="182">
        <v>1.2571000000000001</v>
      </c>
      <c r="K804" s="182">
        <v>8.9450000000000003</v>
      </c>
      <c r="L804" s="182">
        <v>36.636499999999998</v>
      </c>
      <c r="M804" s="182">
        <v>44.2316</v>
      </c>
      <c r="N804" s="182">
        <v>68.510000000000005</v>
      </c>
      <c r="O804" s="182">
        <v>9.3770000000000007</v>
      </c>
      <c r="P804" s="182">
        <v>11.7112</v>
      </c>
      <c r="Q804" s="182">
        <v>17.740200000000002</v>
      </c>
      <c r="R804" s="182">
        <v>12.9056</v>
      </c>
      <c r="S804" s="120"/>
      <c r="T804" s="123"/>
      <c r="U804" s="124"/>
      <c r="V804" s="124"/>
      <c r="W804" s="124"/>
      <c r="X804" s="124"/>
      <c r="Y804" s="124"/>
      <c r="Z804" s="124"/>
      <c r="AA804" s="124"/>
      <c r="AB804" s="124"/>
      <c r="AC804" s="124"/>
      <c r="AD804" s="124"/>
      <c r="AE804" s="124"/>
      <c r="AF804" s="124"/>
      <c r="AG804" s="124"/>
      <c r="AH804" s="124"/>
    </row>
    <row r="805" spans="1:34" x14ac:dyDescent="0.3">
      <c r="A805" s="178" t="s">
        <v>1797</v>
      </c>
      <c r="B805" s="178" t="s">
        <v>1813</v>
      </c>
      <c r="C805" s="178">
        <v>118535</v>
      </c>
      <c r="D805" s="181">
        <v>44315</v>
      </c>
      <c r="E805" s="182">
        <v>830.50509999999997</v>
      </c>
      <c r="F805" s="182">
        <v>-0.31119999999999998</v>
      </c>
      <c r="G805" s="182">
        <v>2.1246</v>
      </c>
      <c r="H805" s="182">
        <v>2.7221000000000002</v>
      </c>
      <c r="I805" s="182">
        <v>1.8816999999999999</v>
      </c>
      <c r="J805" s="182">
        <v>1.3273999999999999</v>
      </c>
      <c r="K805" s="182">
        <v>9.15</v>
      </c>
      <c r="L805" s="182">
        <v>37.148299999999999</v>
      </c>
      <c r="M805" s="182">
        <v>45.042900000000003</v>
      </c>
      <c r="N805" s="182">
        <v>69.774699999999996</v>
      </c>
      <c r="O805" s="182">
        <v>10.2926</v>
      </c>
      <c r="P805" s="182">
        <v>12.7697</v>
      </c>
      <c r="Q805" s="182">
        <v>15.3024</v>
      </c>
      <c r="R805" s="182">
        <v>13.7758</v>
      </c>
      <c r="S805" s="120"/>
      <c r="T805" s="123"/>
      <c r="U805" s="124"/>
      <c r="V805" s="124"/>
      <c r="W805" s="124"/>
      <c r="X805" s="124"/>
      <c r="Y805" s="124"/>
      <c r="Z805" s="124"/>
      <c r="AA805" s="124"/>
      <c r="AB805" s="124"/>
      <c r="AC805" s="124"/>
      <c r="AD805" s="124"/>
      <c r="AE805" s="124"/>
      <c r="AF805" s="124"/>
      <c r="AG805" s="124"/>
      <c r="AH805" s="124"/>
    </row>
    <row r="806" spans="1:34" x14ac:dyDescent="0.3">
      <c r="A806" s="178" t="s">
        <v>1797</v>
      </c>
      <c r="B806" s="178" t="s">
        <v>1814</v>
      </c>
      <c r="C806" s="178">
        <v>101762</v>
      </c>
      <c r="D806" s="181">
        <v>44315</v>
      </c>
      <c r="E806" s="182">
        <v>801.053</v>
      </c>
      <c r="F806" s="182">
        <v>-0.30930000000000002</v>
      </c>
      <c r="G806" s="182">
        <v>1.9088000000000001</v>
      </c>
      <c r="H806" s="182">
        <v>3.0377999999999998</v>
      </c>
      <c r="I806" s="182">
        <v>2.1543999999999999</v>
      </c>
      <c r="J806" s="182">
        <v>1.6761999999999999</v>
      </c>
      <c r="K806" s="182">
        <v>11.4239</v>
      </c>
      <c r="L806" s="182">
        <v>40.567900000000002</v>
      </c>
      <c r="M806" s="182">
        <v>42.459800000000001</v>
      </c>
      <c r="N806" s="182">
        <v>58.061300000000003</v>
      </c>
      <c r="O806" s="182">
        <v>8.9247999999999994</v>
      </c>
      <c r="P806" s="182">
        <v>13.302099999999999</v>
      </c>
      <c r="Q806" s="182">
        <v>18.104299999999999</v>
      </c>
      <c r="R806" s="182">
        <v>8.8363999999999994</v>
      </c>
      <c r="S806" s="120"/>
      <c r="T806" s="123"/>
      <c r="U806" s="124"/>
      <c r="V806" s="124"/>
      <c r="W806" s="124"/>
      <c r="X806" s="124"/>
      <c r="Y806" s="124"/>
      <c r="Z806" s="124"/>
      <c r="AA806" s="124"/>
      <c r="AB806" s="124"/>
      <c r="AC806" s="124"/>
      <c r="AD806" s="124"/>
      <c r="AE806" s="124"/>
      <c r="AF806" s="124"/>
      <c r="AG806" s="124"/>
      <c r="AH806" s="124"/>
    </row>
    <row r="807" spans="1:34" x14ac:dyDescent="0.3">
      <c r="A807" s="178" t="s">
        <v>1797</v>
      </c>
      <c r="B807" s="178" t="s">
        <v>1815</v>
      </c>
      <c r="C807" s="178">
        <v>118955</v>
      </c>
      <c r="D807" s="181">
        <v>44315</v>
      </c>
      <c r="E807" s="182">
        <v>851.95299999999997</v>
      </c>
      <c r="F807" s="182">
        <v>-0.3075</v>
      </c>
      <c r="G807" s="182">
        <v>1.9138999999999999</v>
      </c>
      <c r="H807" s="182">
        <v>3.0503999999999998</v>
      </c>
      <c r="I807" s="182">
        <v>2.1798000000000002</v>
      </c>
      <c r="J807" s="182">
        <v>1.7352000000000001</v>
      </c>
      <c r="K807" s="182">
        <v>11.5899</v>
      </c>
      <c r="L807" s="182">
        <v>40.972000000000001</v>
      </c>
      <c r="M807" s="182">
        <v>43.079099999999997</v>
      </c>
      <c r="N807" s="182">
        <v>58.986199999999997</v>
      </c>
      <c r="O807" s="182">
        <v>9.6385000000000005</v>
      </c>
      <c r="P807" s="182">
        <v>14.1465</v>
      </c>
      <c r="Q807" s="182">
        <v>13.648400000000001</v>
      </c>
      <c r="R807" s="182">
        <v>9.4499999999999993</v>
      </c>
      <c r="S807" s="120"/>
      <c r="T807" s="123"/>
      <c r="U807" s="124"/>
      <c r="V807" s="124"/>
      <c r="W807" s="124"/>
      <c r="X807" s="124"/>
      <c r="Y807" s="124"/>
      <c r="Z807" s="124"/>
      <c r="AA807" s="124"/>
      <c r="AB807" s="124"/>
      <c r="AC807" s="124"/>
      <c r="AD807" s="124"/>
      <c r="AE807" s="124"/>
      <c r="AF807" s="124"/>
      <c r="AG807" s="124"/>
      <c r="AH807" s="124"/>
    </row>
    <row r="808" spans="1:34" x14ac:dyDescent="0.3">
      <c r="A808" s="178" t="s">
        <v>1797</v>
      </c>
      <c r="B808" s="178" t="s">
        <v>1808</v>
      </c>
      <c r="C808" s="178">
        <v>102252</v>
      </c>
      <c r="D808" s="181">
        <v>44315</v>
      </c>
      <c r="E808" s="182">
        <v>108.31910000000001</v>
      </c>
      <c r="F808" s="182">
        <v>2.2100000000000002E-2</v>
      </c>
      <c r="G808" s="182">
        <v>2.9577</v>
      </c>
      <c r="H808" s="182">
        <v>3.7481</v>
      </c>
      <c r="I808" s="182">
        <v>2.6225000000000001</v>
      </c>
      <c r="J808" s="182">
        <v>2.4609000000000001</v>
      </c>
      <c r="K808" s="182">
        <v>9.0244</v>
      </c>
      <c r="L808" s="182">
        <v>26.1633</v>
      </c>
      <c r="M808" s="182">
        <v>35.580199999999998</v>
      </c>
      <c r="N808" s="182">
        <v>54.728999999999999</v>
      </c>
      <c r="O808" s="182">
        <v>6.4116</v>
      </c>
      <c r="P808" s="182">
        <v>11.5709</v>
      </c>
      <c r="Q808" s="182">
        <v>14.867100000000001</v>
      </c>
      <c r="R808" s="182">
        <v>11.059100000000001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78" t="s">
        <v>1797</v>
      </c>
      <c r="B809" s="178" t="s">
        <v>1809</v>
      </c>
      <c r="C809" s="178">
        <v>120046</v>
      </c>
      <c r="D809" s="181">
        <v>44315</v>
      </c>
      <c r="E809" s="182">
        <v>116.16289999999999</v>
      </c>
      <c r="F809" s="182">
        <v>2.52E-2</v>
      </c>
      <c r="G809" s="182">
        <v>2.9674</v>
      </c>
      <c r="H809" s="182">
        <v>3.7709000000000001</v>
      </c>
      <c r="I809" s="182">
        <v>2.6676000000000002</v>
      </c>
      <c r="J809" s="182">
        <v>2.5718000000000001</v>
      </c>
      <c r="K809" s="182">
        <v>9.3398000000000003</v>
      </c>
      <c r="L809" s="182">
        <v>26.895600000000002</v>
      </c>
      <c r="M809" s="182">
        <v>36.768799999999999</v>
      </c>
      <c r="N809" s="182">
        <v>56.529699999999998</v>
      </c>
      <c r="O809" s="182">
        <v>7.4922000000000004</v>
      </c>
      <c r="P809" s="182">
        <v>12.5808</v>
      </c>
      <c r="Q809" s="182">
        <v>14.2621</v>
      </c>
      <c r="R809" s="182">
        <v>12.341799999999999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78" t="s">
        <v>1797</v>
      </c>
      <c r="B810" s="178" t="s">
        <v>1816</v>
      </c>
      <c r="C810" s="178">
        <v>128235</v>
      </c>
      <c r="D810" s="181">
        <v>44315</v>
      </c>
      <c r="E810" s="182">
        <v>27.52</v>
      </c>
      <c r="F810" s="182">
        <v>-0.2175</v>
      </c>
      <c r="G810" s="182">
        <v>2.7633000000000001</v>
      </c>
      <c r="H810" s="182">
        <v>3.4975999999999998</v>
      </c>
      <c r="I810" s="182">
        <v>2.8016000000000001</v>
      </c>
      <c r="J810" s="182">
        <v>3.6924999999999999</v>
      </c>
      <c r="K810" s="182">
        <v>10.08</v>
      </c>
      <c r="L810" s="182">
        <v>25.261700000000001</v>
      </c>
      <c r="M810" s="182">
        <v>33.917299999999997</v>
      </c>
      <c r="N810" s="182">
        <v>49.891100000000002</v>
      </c>
      <c r="O810" s="182">
        <v>7.5312999999999999</v>
      </c>
      <c r="P810" s="182">
        <v>10.9961</v>
      </c>
      <c r="Q810" s="182">
        <v>15.3406</v>
      </c>
      <c r="R810" s="182">
        <v>15.0474</v>
      </c>
      <c r="S810" s="120"/>
      <c r="T810" s="123"/>
      <c r="U810" s="124"/>
      <c r="V810" s="124"/>
      <c r="W810" s="124"/>
      <c r="X810" s="124"/>
      <c r="Y810" s="124"/>
      <c r="Z810" s="124"/>
      <c r="AA810" s="124"/>
      <c r="AB810" s="124"/>
      <c r="AC810" s="124"/>
      <c r="AD810" s="124"/>
      <c r="AE810" s="124"/>
      <c r="AF810" s="124"/>
      <c r="AG810" s="124"/>
      <c r="AH810" s="124"/>
    </row>
    <row r="811" spans="1:34" x14ac:dyDescent="0.3">
      <c r="A811" s="178" t="s">
        <v>1797</v>
      </c>
      <c r="B811" s="178" t="s">
        <v>1817</v>
      </c>
      <c r="C811" s="178">
        <v>128236</v>
      </c>
      <c r="D811" s="181">
        <v>44315</v>
      </c>
      <c r="E811" s="182">
        <v>30.17</v>
      </c>
      <c r="F811" s="182">
        <v>-0.19850000000000001</v>
      </c>
      <c r="G811" s="182">
        <v>2.7938999999999998</v>
      </c>
      <c r="H811" s="182">
        <v>3.5347</v>
      </c>
      <c r="I811" s="182">
        <v>2.8639999999999999</v>
      </c>
      <c r="J811" s="182">
        <v>3.7839999999999998</v>
      </c>
      <c r="K811" s="182">
        <v>10.391500000000001</v>
      </c>
      <c r="L811" s="182">
        <v>26.0761</v>
      </c>
      <c r="M811" s="182">
        <v>35.230800000000002</v>
      </c>
      <c r="N811" s="182">
        <v>51.6843</v>
      </c>
      <c r="O811" s="182">
        <v>9.1879000000000008</v>
      </c>
      <c r="P811" s="182">
        <v>12.7799</v>
      </c>
      <c r="Q811" s="182">
        <v>16.845199999999998</v>
      </c>
      <c r="R811" s="182">
        <v>16.6098</v>
      </c>
      <c r="S811" s="120"/>
      <c r="T811" s="123"/>
      <c r="U811" s="124"/>
      <c r="V811" s="124"/>
      <c r="W811" s="124"/>
      <c r="X811" s="124"/>
      <c r="Y811" s="124"/>
      <c r="Z811" s="124"/>
      <c r="AA811" s="124"/>
      <c r="AB811" s="124"/>
      <c r="AC811" s="124"/>
      <c r="AD811" s="124"/>
      <c r="AE811" s="124"/>
      <c r="AF811" s="124"/>
      <c r="AG811" s="124"/>
      <c r="AH811" s="124"/>
    </row>
    <row r="812" spans="1:34" x14ac:dyDescent="0.3">
      <c r="A812" s="178" t="s">
        <v>1797</v>
      </c>
      <c r="B812" s="178" t="s">
        <v>1839</v>
      </c>
      <c r="C812" s="178">
        <v>118424</v>
      </c>
      <c r="D812" s="181">
        <v>44315</v>
      </c>
      <c r="E812" s="182">
        <v>120.18</v>
      </c>
      <c r="F812" s="182">
        <v>-5.8200000000000002E-2</v>
      </c>
      <c r="G812" s="182">
        <v>2.0983999999999998</v>
      </c>
      <c r="H812" s="182">
        <v>3.0880000000000001</v>
      </c>
      <c r="I812" s="182">
        <v>2.6478000000000002</v>
      </c>
      <c r="J812" s="182">
        <v>2.2200000000000002</v>
      </c>
      <c r="K812" s="182">
        <v>8.3679000000000006</v>
      </c>
      <c r="L812" s="182">
        <v>26.611899999999999</v>
      </c>
      <c r="M812" s="182">
        <v>35.246499999999997</v>
      </c>
      <c r="N812" s="182">
        <v>46.901400000000002</v>
      </c>
      <c r="O812" s="182">
        <v>6.4996</v>
      </c>
      <c r="P812" s="182">
        <v>10.7235</v>
      </c>
      <c r="Q812" s="182">
        <v>13.970599999999999</v>
      </c>
      <c r="R812" s="182">
        <v>11.0733</v>
      </c>
      <c r="S812" s="120"/>
      <c r="T812" s="123"/>
      <c r="U812" s="124"/>
      <c r="V812" s="124"/>
      <c r="W812" s="124"/>
      <c r="X812" s="124"/>
      <c r="Y812" s="124"/>
      <c r="Z812" s="124"/>
      <c r="AA812" s="124"/>
      <c r="AB812" s="124"/>
      <c r="AC812" s="124"/>
      <c r="AD812" s="124"/>
      <c r="AE812" s="124"/>
      <c r="AF812" s="124"/>
      <c r="AG812" s="124"/>
      <c r="AH812" s="124"/>
    </row>
    <row r="813" spans="1:34" x14ac:dyDescent="0.3">
      <c r="A813" s="178" t="s">
        <v>1797</v>
      </c>
      <c r="B813" s="178" t="s">
        <v>1840</v>
      </c>
      <c r="C813" s="178">
        <v>108594</v>
      </c>
      <c r="D813" s="181">
        <v>44315</v>
      </c>
      <c r="E813" s="182">
        <v>113.28</v>
      </c>
      <c r="F813" s="182">
        <v>-5.2900000000000003E-2</v>
      </c>
      <c r="G813" s="182">
        <v>2.0908000000000002</v>
      </c>
      <c r="H813" s="182">
        <v>3.0754999999999999</v>
      </c>
      <c r="I813" s="182">
        <v>2.6179999999999999</v>
      </c>
      <c r="J813" s="182">
        <v>2.1553</v>
      </c>
      <c r="K813" s="182">
        <v>8.1844999999999999</v>
      </c>
      <c r="L813" s="182">
        <v>26.161000000000001</v>
      </c>
      <c r="M813" s="182">
        <v>34.536799999999999</v>
      </c>
      <c r="N813" s="182">
        <v>45.885399999999997</v>
      </c>
      <c r="O813" s="182">
        <v>5.7592999999999996</v>
      </c>
      <c r="P813" s="182">
        <v>9.9261999999999997</v>
      </c>
      <c r="Q813" s="182">
        <v>16.8416</v>
      </c>
      <c r="R813" s="182">
        <v>10.3185</v>
      </c>
      <c r="S813" s="120"/>
      <c r="T813" s="123"/>
      <c r="U813" s="124"/>
      <c r="V813" s="124"/>
      <c r="W813" s="124"/>
      <c r="X813" s="124"/>
      <c r="Y813" s="124"/>
      <c r="Z813" s="124"/>
      <c r="AA813" s="124"/>
      <c r="AB813" s="124"/>
      <c r="AC813" s="124"/>
      <c r="AD813" s="124"/>
      <c r="AE813" s="124"/>
      <c r="AF813" s="124"/>
      <c r="AG813" s="124"/>
      <c r="AH813" s="124"/>
    </row>
    <row r="814" spans="1:34" x14ac:dyDescent="0.3">
      <c r="A814" s="178" t="s">
        <v>1797</v>
      </c>
      <c r="B814" s="178" t="s">
        <v>1818</v>
      </c>
      <c r="C814" s="178">
        <v>109522</v>
      </c>
      <c r="D814" s="181">
        <v>44315</v>
      </c>
      <c r="E814" s="182">
        <v>42.407200000000003</v>
      </c>
      <c r="F814" s="182">
        <v>6.8199999999999997E-2</v>
      </c>
      <c r="G814" s="182">
        <v>2.6858</v>
      </c>
      <c r="H814" s="182">
        <v>2.9342999999999999</v>
      </c>
      <c r="I814" s="182">
        <v>1.798</v>
      </c>
      <c r="J814" s="182">
        <v>1.1152</v>
      </c>
      <c r="K814" s="182">
        <v>10.755000000000001</v>
      </c>
      <c r="L814" s="182">
        <v>35.023800000000001</v>
      </c>
      <c r="M814" s="182">
        <v>35.989400000000003</v>
      </c>
      <c r="N814" s="182">
        <v>51.2517</v>
      </c>
      <c r="O814" s="182">
        <v>11.665800000000001</v>
      </c>
      <c r="P814" s="182">
        <v>16.039100000000001</v>
      </c>
      <c r="Q814" s="182">
        <v>12.143800000000001</v>
      </c>
      <c r="R814" s="182">
        <v>16.224799999999998</v>
      </c>
      <c r="S814" s="120"/>
      <c r="T814" s="123"/>
      <c r="U814" s="124"/>
      <c r="V814" s="124"/>
      <c r="W814" s="124"/>
      <c r="X814" s="124"/>
      <c r="Y814" s="124"/>
      <c r="Z814" s="124"/>
      <c r="AA814" s="124"/>
      <c r="AB814" s="124"/>
      <c r="AC814" s="124"/>
      <c r="AD814" s="124"/>
      <c r="AE814" s="124"/>
      <c r="AF814" s="124"/>
      <c r="AG814" s="124"/>
      <c r="AH814" s="124"/>
    </row>
    <row r="815" spans="1:34" x14ac:dyDescent="0.3">
      <c r="A815" s="178" t="s">
        <v>1797</v>
      </c>
      <c r="B815" s="178" t="s">
        <v>1819</v>
      </c>
      <c r="C815" s="178">
        <v>120492</v>
      </c>
      <c r="D815" s="181">
        <v>44315</v>
      </c>
      <c r="E815" s="182">
        <v>46.079500000000003</v>
      </c>
      <c r="F815" s="182">
        <v>7.0099999999999996E-2</v>
      </c>
      <c r="G815" s="182">
        <v>2.6924000000000001</v>
      </c>
      <c r="H815" s="182">
        <v>2.9496000000000002</v>
      </c>
      <c r="I815" s="182">
        <v>1.8284</v>
      </c>
      <c r="J815" s="182">
        <v>1.1884999999999999</v>
      </c>
      <c r="K815" s="182">
        <v>10.9681</v>
      </c>
      <c r="L815" s="182">
        <v>35.5503</v>
      </c>
      <c r="M815" s="182">
        <v>36.787999999999997</v>
      </c>
      <c r="N815" s="182">
        <v>52.436300000000003</v>
      </c>
      <c r="O815" s="182">
        <v>12.539300000000001</v>
      </c>
      <c r="P815" s="182">
        <v>17.1936</v>
      </c>
      <c r="Q815" s="182">
        <v>15.643599999999999</v>
      </c>
      <c r="R815" s="182">
        <v>17.133400000000002</v>
      </c>
      <c r="S815" s="120"/>
      <c r="T815" s="123"/>
      <c r="U815" s="124"/>
      <c r="V815" s="124"/>
      <c r="W815" s="124"/>
      <c r="X815" s="124"/>
      <c r="Y815" s="124"/>
      <c r="Z815" s="124"/>
      <c r="AA815" s="124"/>
      <c r="AB815" s="124"/>
      <c r="AC815" s="124"/>
      <c r="AD815" s="124"/>
      <c r="AE815" s="124"/>
      <c r="AF815" s="124"/>
      <c r="AG815" s="124"/>
      <c r="AH815" s="124"/>
    </row>
    <row r="816" spans="1:34" x14ac:dyDescent="0.3">
      <c r="A816" s="178" t="s">
        <v>1797</v>
      </c>
      <c r="B816" s="178" t="s">
        <v>1826</v>
      </c>
      <c r="C816" s="178">
        <v>112090</v>
      </c>
      <c r="D816" s="181">
        <v>44315</v>
      </c>
      <c r="E816" s="182">
        <v>45.530999999999999</v>
      </c>
      <c r="F816" s="182">
        <v>-6.1499999999999999E-2</v>
      </c>
      <c r="G816" s="182">
        <v>2.2296</v>
      </c>
      <c r="H816" s="182">
        <v>3.1349999999999998</v>
      </c>
      <c r="I816" s="182">
        <v>2.0714000000000001</v>
      </c>
      <c r="J816" s="182">
        <v>2.9483999999999999</v>
      </c>
      <c r="K816" s="182">
        <v>9.8005999999999993</v>
      </c>
      <c r="L816" s="182">
        <v>27.5914</v>
      </c>
      <c r="M816" s="182">
        <v>32.999400000000001</v>
      </c>
      <c r="N816" s="182">
        <v>53.024799999999999</v>
      </c>
      <c r="O816" s="182">
        <v>11.0192</v>
      </c>
      <c r="P816" s="182">
        <v>15.0746</v>
      </c>
      <c r="Q816" s="182">
        <v>13.910500000000001</v>
      </c>
      <c r="R816" s="182">
        <v>12.958600000000001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78" t="s">
        <v>1797</v>
      </c>
      <c r="B817" s="178" t="s">
        <v>1827</v>
      </c>
      <c r="C817" s="178">
        <v>120166</v>
      </c>
      <c r="D817" s="181">
        <v>44315</v>
      </c>
      <c r="E817" s="182">
        <v>49.387</v>
      </c>
      <c r="F817" s="182">
        <v>-6.0699999999999997E-2</v>
      </c>
      <c r="G817" s="182">
        <v>2.2378</v>
      </c>
      <c r="H817" s="182">
        <v>3.1539000000000001</v>
      </c>
      <c r="I817" s="182">
        <v>2.1110000000000002</v>
      </c>
      <c r="J817" s="182">
        <v>3.0440999999999998</v>
      </c>
      <c r="K817" s="182">
        <v>10.074199999999999</v>
      </c>
      <c r="L817" s="182">
        <v>28.214600000000001</v>
      </c>
      <c r="M817" s="182">
        <v>33.963500000000003</v>
      </c>
      <c r="N817" s="182">
        <v>54.4985</v>
      </c>
      <c r="O817" s="182">
        <v>12.1104</v>
      </c>
      <c r="P817" s="182">
        <v>16.288499999999999</v>
      </c>
      <c r="Q817" s="182">
        <v>16.974799999999998</v>
      </c>
      <c r="R817" s="182">
        <v>14.0436</v>
      </c>
      <c r="S817" s="120"/>
      <c r="T817" s="123"/>
      <c r="U817" s="124"/>
      <c r="V817" s="124"/>
      <c r="W817" s="124"/>
      <c r="X817" s="124"/>
      <c r="Y817" s="124"/>
      <c r="Z817" s="124"/>
      <c r="AA817" s="124"/>
      <c r="AB817" s="124"/>
      <c r="AC817" s="124"/>
      <c r="AD817" s="124"/>
      <c r="AE817" s="124"/>
      <c r="AF817" s="124"/>
      <c r="AG817" s="124"/>
      <c r="AH817" s="124"/>
    </row>
    <row r="818" spans="1:34" x14ac:dyDescent="0.3">
      <c r="A818" s="178" t="s">
        <v>1797</v>
      </c>
      <c r="B818" s="178" t="s">
        <v>1841</v>
      </c>
      <c r="C818" s="178">
        <v>119291</v>
      </c>
      <c r="D818" s="181">
        <v>44315</v>
      </c>
      <c r="E818" s="182">
        <v>108.91200000000001</v>
      </c>
      <c r="F818" s="182">
        <v>0.37790000000000001</v>
      </c>
      <c r="G818" s="182">
        <v>2.8431999999999999</v>
      </c>
      <c r="H818" s="182">
        <v>3.1040999999999999</v>
      </c>
      <c r="I818" s="182">
        <v>2.4773999999999998</v>
      </c>
      <c r="J818" s="182">
        <v>4.5511999999999997</v>
      </c>
      <c r="K818" s="182">
        <v>11.5387</v>
      </c>
      <c r="L818" s="182">
        <v>25.5962</v>
      </c>
      <c r="M818" s="182">
        <v>31.9634</v>
      </c>
      <c r="N818" s="182">
        <v>53.984900000000003</v>
      </c>
      <c r="O818" s="182">
        <v>7.4196999999999997</v>
      </c>
      <c r="P818" s="182">
        <v>12.762700000000001</v>
      </c>
      <c r="Q818" s="182">
        <v>13.4634</v>
      </c>
      <c r="R818" s="182">
        <v>12.5162</v>
      </c>
      <c r="S818" s="120"/>
      <c r="T818" s="123"/>
      <c r="U818" s="124"/>
      <c r="V818" s="124"/>
      <c r="W818" s="124"/>
      <c r="X818" s="124"/>
      <c r="Y818" s="124"/>
      <c r="Z818" s="124"/>
      <c r="AA818" s="124"/>
      <c r="AB818" s="124"/>
      <c r="AC818" s="124"/>
      <c r="AD818" s="124"/>
      <c r="AE818" s="124"/>
      <c r="AF818" s="124"/>
      <c r="AG818" s="124"/>
      <c r="AH818" s="124"/>
    </row>
    <row r="819" spans="1:34" x14ac:dyDescent="0.3">
      <c r="A819" s="178" t="s">
        <v>1797</v>
      </c>
      <c r="B819" s="178" t="s">
        <v>1842</v>
      </c>
      <c r="C819" s="178">
        <v>118043</v>
      </c>
      <c r="D819" s="181">
        <v>44315</v>
      </c>
      <c r="E819" s="182">
        <v>102.84399999999999</v>
      </c>
      <c r="F819" s="182">
        <v>0.37480000000000002</v>
      </c>
      <c r="G819" s="182">
        <v>2.8368000000000002</v>
      </c>
      <c r="H819" s="182">
        <v>3.0882999999999998</v>
      </c>
      <c r="I819" s="182">
        <v>2.4474999999999998</v>
      </c>
      <c r="J819" s="182">
        <v>4.4790999999999999</v>
      </c>
      <c r="K819" s="182">
        <v>11.3476</v>
      </c>
      <c r="L819" s="182">
        <v>25.1722</v>
      </c>
      <c r="M819" s="182">
        <v>31.275700000000001</v>
      </c>
      <c r="N819" s="182">
        <v>52.896099999999997</v>
      </c>
      <c r="O819" s="182">
        <v>6.6637000000000004</v>
      </c>
      <c r="P819" s="182">
        <v>11.961399999999999</v>
      </c>
      <c r="Q819" s="182">
        <v>15.718400000000001</v>
      </c>
      <c r="R819" s="182">
        <v>11.751099999999999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78" t="s">
        <v>1797</v>
      </c>
      <c r="B820" s="178" t="s">
        <v>1843</v>
      </c>
      <c r="C820" s="178">
        <v>100313</v>
      </c>
      <c r="D820" s="181">
        <v>44315</v>
      </c>
      <c r="E820" s="182">
        <v>57.135199999999998</v>
      </c>
      <c r="F820" s="182">
        <v>-0.1203</v>
      </c>
      <c r="G820" s="182">
        <v>1.4096</v>
      </c>
      <c r="H820" s="182">
        <v>1.7511000000000001</v>
      </c>
      <c r="I820" s="182">
        <v>0.66369999999999996</v>
      </c>
      <c r="J820" s="182">
        <v>1.4041999999999999</v>
      </c>
      <c r="K820" s="182">
        <v>5.5754000000000001</v>
      </c>
      <c r="L820" s="182">
        <v>19.354700000000001</v>
      </c>
      <c r="M820" s="182">
        <v>25.023700000000002</v>
      </c>
      <c r="N820" s="182">
        <v>35.697299999999998</v>
      </c>
      <c r="O820" s="182">
        <v>8.0396000000000001</v>
      </c>
      <c r="P820" s="182">
        <v>9.3321000000000005</v>
      </c>
      <c r="Q820" s="182">
        <v>8.8148999999999997</v>
      </c>
      <c r="R820" s="182">
        <v>10.8743</v>
      </c>
      <c r="S820" s="120"/>
      <c r="T820" s="123"/>
      <c r="U820" s="124"/>
      <c r="V820" s="124"/>
      <c r="W820" s="124"/>
      <c r="X820" s="124"/>
      <c r="Y820" s="124"/>
      <c r="Z820" s="124"/>
      <c r="AA820" s="124"/>
      <c r="AB820" s="124"/>
      <c r="AC820" s="124"/>
      <c r="AD820" s="124"/>
      <c r="AE820" s="124"/>
      <c r="AF820" s="124"/>
      <c r="AG820" s="124"/>
      <c r="AH820" s="124"/>
    </row>
    <row r="821" spans="1:34" x14ac:dyDescent="0.3">
      <c r="A821" s="178" t="s">
        <v>1797</v>
      </c>
      <c r="B821" s="178" t="s">
        <v>1844</v>
      </c>
      <c r="C821" s="178">
        <v>120264</v>
      </c>
      <c r="D821" s="181">
        <v>44315</v>
      </c>
      <c r="E821" s="182">
        <v>60.617199999999997</v>
      </c>
      <c r="F821" s="182">
        <v>-0.11749999999999999</v>
      </c>
      <c r="G821" s="182">
        <v>1.4178999999999999</v>
      </c>
      <c r="H821" s="182">
        <v>1.7706</v>
      </c>
      <c r="I821" s="182">
        <v>0.70189999999999997</v>
      </c>
      <c r="J821" s="182">
        <v>1.4976</v>
      </c>
      <c r="K821" s="182">
        <v>5.8304</v>
      </c>
      <c r="L821" s="182">
        <v>19.9132</v>
      </c>
      <c r="M821" s="182">
        <v>25.8566</v>
      </c>
      <c r="N821" s="182">
        <v>36.933599999999998</v>
      </c>
      <c r="O821" s="182">
        <v>8.9511000000000003</v>
      </c>
      <c r="P821" s="182">
        <v>10.231400000000001</v>
      </c>
      <c r="Q821" s="182">
        <v>9.9672999999999998</v>
      </c>
      <c r="R821" s="182">
        <v>11.7477</v>
      </c>
      <c r="S821" s="120"/>
      <c r="T821" s="123"/>
      <c r="U821" s="124"/>
      <c r="V821" s="124"/>
      <c r="W821" s="124"/>
      <c r="X821" s="124"/>
      <c r="Y821" s="124"/>
      <c r="Z821" s="124"/>
      <c r="AA821" s="124"/>
      <c r="AB821" s="124"/>
      <c r="AC821" s="124"/>
      <c r="AD821" s="124"/>
      <c r="AE821" s="124"/>
      <c r="AF821" s="124"/>
      <c r="AG821" s="124"/>
      <c r="AH821" s="124"/>
    </row>
    <row r="822" spans="1:34" x14ac:dyDescent="0.3">
      <c r="A822" s="178" t="s">
        <v>1797</v>
      </c>
      <c r="B822" s="178" t="s">
        <v>1837</v>
      </c>
      <c r="C822" s="178">
        <v>129046</v>
      </c>
      <c r="D822" s="181">
        <v>44315</v>
      </c>
      <c r="E822" s="182">
        <v>33.6633</v>
      </c>
      <c r="F822" s="182">
        <v>-0.46039999999999998</v>
      </c>
      <c r="G822" s="182">
        <v>1.8209</v>
      </c>
      <c r="H822" s="182">
        <v>2.5994999999999999</v>
      </c>
      <c r="I822" s="182">
        <v>1.1709000000000001</v>
      </c>
      <c r="J822" s="182">
        <v>1.4220999999999999</v>
      </c>
      <c r="K822" s="182">
        <v>7.6102999999999996</v>
      </c>
      <c r="L822" s="182">
        <v>22.561699999999998</v>
      </c>
      <c r="M822" s="182">
        <v>25.993400000000001</v>
      </c>
      <c r="N822" s="182">
        <v>48.874299999999998</v>
      </c>
      <c r="O822" s="182">
        <v>5.7728000000000002</v>
      </c>
      <c r="P822" s="182">
        <v>13.7759</v>
      </c>
      <c r="Q822" s="182">
        <v>18.910399999999999</v>
      </c>
      <c r="R822" s="182">
        <v>11.3011</v>
      </c>
      <c r="S822" s="120"/>
      <c r="T822" s="123"/>
      <c r="U822" s="124"/>
      <c r="V822" s="124"/>
      <c r="W822" s="124"/>
      <c r="X822" s="124"/>
      <c r="Y822" s="124"/>
      <c r="Z822" s="124"/>
      <c r="AA822" s="124"/>
      <c r="AB822" s="124"/>
      <c r="AC822" s="124"/>
      <c r="AD822" s="124"/>
      <c r="AE822" s="124"/>
      <c r="AF822" s="124"/>
      <c r="AG822" s="124"/>
      <c r="AH822" s="124"/>
    </row>
    <row r="823" spans="1:34" x14ac:dyDescent="0.3">
      <c r="A823" s="178" t="s">
        <v>1797</v>
      </c>
      <c r="B823" s="178" t="s">
        <v>1838</v>
      </c>
      <c r="C823" s="178">
        <v>129048</v>
      </c>
      <c r="D823" s="181">
        <v>44315</v>
      </c>
      <c r="E823" s="182">
        <v>31.499600000000001</v>
      </c>
      <c r="F823" s="182">
        <v>-0.46289999999999998</v>
      </c>
      <c r="G823" s="182">
        <v>1.8132999999999999</v>
      </c>
      <c r="H823" s="182">
        <v>2.5821999999999998</v>
      </c>
      <c r="I823" s="182">
        <v>1.1235999999999999</v>
      </c>
      <c r="J823" s="182">
        <v>1.3279000000000001</v>
      </c>
      <c r="K823" s="182">
        <v>7.3734000000000002</v>
      </c>
      <c r="L823" s="182">
        <v>22.034700000000001</v>
      </c>
      <c r="M823" s="182">
        <v>25.1389</v>
      </c>
      <c r="N823" s="182">
        <v>47.487299999999998</v>
      </c>
      <c r="O823" s="182">
        <v>4.8052000000000001</v>
      </c>
      <c r="P823" s="182">
        <v>12.745100000000001</v>
      </c>
      <c r="Q823" s="182">
        <v>17.788499999999999</v>
      </c>
      <c r="R823" s="182">
        <v>10.2981</v>
      </c>
      <c r="S823" s="120"/>
      <c r="T823" s="123"/>
      <c r="U823" s="124"/>
      <c r="V823" s="124"/>
      <c r="W823" s="124"/>
      <c r="X823" s="124"/>
      <c r="Y823" s="124"/>
      <c r="Z823" s="124"/>
      <c r="AA823" s="124"/>
      <c r="AB823" s="124"/>
      <c r="AC823" s="124"/>
      <c r="AD823" s="124"/>
      <c r="AE823" s="124"/>
      <c r="AF823" s="124"/>
      <c r="AG823" s="124"/>
      <c r="AH823" s="124"/>
    </row>
    <row r="824" spans="1:34" x14ac:dyDescent="0.3">
      <c r="A824" s="178" t="s">
        <v>1797</v>
      </c>
      <c r="B824" s="178" t="s">
        <v>1799</v>
      </c>
      <c r="C824" s="178">
        <v>122639</v>
      </c>
      <c r="D824" s="181">
        <v>44315</v>
      </c>
      <c r="E824" s="182">
        <v>42.006399999999999</v>
      </c>
      <c r="F824" s="182">
        <v>0.29970000000000002</v>
      </c>
      <c r="G824" s="182">
        <v>1.5882000000000001</v>
      </c>
      <c r="H824" s="182">
        <v>2.4916</v>
      </c>
      <c r="I824" s="182">
        <v>2.8401999999999998</v>
      </c>
      <c r="J824" s="182">
        <v>6.5182000000000002</v>
      </c>
      <c r="K824" s="182">
        <v>12.1448</v>
      </c>
      <c r="L824" s="182">
        <v>30.1511</v>
      </c>
      <c r="M824" s="182">
        <v>38.756799999999998</v>
      </c>
      <c r="N824" s="182">
        <v>72.2273</v>
      </c>
      <c r="O824" s="182">
        <v>20.4815</v>
      </c>
      <c r="P824" s="182">
        <v>19.604900000000001</v>
      </c>
      <c r="Q824" s="182">
        <v>19.8522</v>
      </c>
      <c r="R824" s="182">
        <v>26.459599999999998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78" t="s">
        <v>1797</v>
      </c>
      <c r="B825" s="178" t="s">
        <v>1798</v>
      </c>
      <c r="C825" s="178">
        <v>122640</v>
      </c>
      <c r="D825" s="181">
        <v>44315</v>
      </c>
      <c r="E825" s="182">
        <v>39.943399999999997</v>
      </c>
      <c r="F825" s="182">
        <v>0.29630000000000001</v>
      </c>
      <c r="G825" s="182">
        <v>1.5785</v>
      </c>
      <c r="H825" s="182">
        <v>2.4691999999999998</v>
      </c>
      <c r="I825" s="182">
        <v>2.7948</v>
      </c>
      <c r="J825" s="182">
        <v>6.4101999999999997</v>
      </c>
      <c r="K825" s="182">
        <v>11.876200000000001</v>
      </c>
      <c r="L825" s="182">
        <v>29.519400000000001</v>
      </c>
      <c r="M825" s="182">
        <v>37.733499999999999</v>
      </c>
      <c r="N825" s="182">
        <v>70.552499999999995</v>
      </c>
      <c r="O825" s="182">
        <v>19.501000000000001</v>
      </c>
      <c r="P825" s="182">
        <v>18.7502</v>
      </c>
      <c r="Q825" s="182">
        <v>19.093299999999999</v>
      </c>
      <c r="R825" s="182">
        <v>25.335599999999999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78" t="s">
        <v>1797</v>
      </c>
      <c r="B826" s="178" t="s">
        <v>1828</v>
      </c>
      <c r="C826" s="178">
        <v>133839</v>
      </c>
      <c r="D826" s="181">
        <v>44315</v>
      </c>
      <c r="E826" s="182">
        <v>23.26</v>
      </c>
      <c r="F826" s="182">
        <v>8.6099999999999996E-2</v>
      </c>
      <c r="G826" s="182">
        <v>2.5121000000000002</v>
      </c>
      <c r="H826" s="182">
        <v>3.9784999999999999</v>
      </c>
      <c r="I826" s="182">
        <v>3.7928999999999999</v>
      </c>
      <c r="J826" s="182">
        <v>6.5506000000000002</v>
      </c>
      <c r="K826" s="182">
        <v>14.0755</v>
      </c>
      <c r="L826" s="182">
        <v>36.502299999999998</v>
      </c>
      <c r="M826" s="182">
        <v>46.381399999999999</v>
      </c>
      <c r="N826" s="182">
        <v>81.435299999999998</v>
      </c>
      <c r="O826" s="182">
        <v>18.5532</v>
      </c>
      <c r="P826" s="182">
        <v>19.350899999999999</v>
      </c>
      <c r="Q826" s="182">
        <v>14.6899</v>
      </c>
      <c r="R826" s="182">
        <v>28.082899999999999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78" t="s">
        <v>1797</v>
      </c>
      <c r="B827" s="178" t="s">
        <v>1829</v>
      </c>
      <c r="C827" s="178">
        <v>133836</v>
      </c>
      <c r="D827" s="181">
        <v>44315</v>
      </c>
      <c r="E827" s="182">
        <v>21.23</v>
      </c>
      <c r="F827" s="182">
        <v>4.7100000000000003E-2</v>
      </c>
      <c r="G827" s="182">
        <v>2.4613999999999998</v>
      </c>
      <c r="H827" s="182">
        <v>3.8650000000000002</v>
      </c>
      <c r="I827" s="182">
        <v>3.7128000000000001</v>
      </c>
      <c r="J827" s="182">
        <v>6.3094999999999999</v>
      </c>
      <c r="K827" s="182">
        <v>13.4687</v>
      </c>
      <c r="L827" s="182">
        <v>35.050899999999999</v>
      </c>
      <c r="M827" s="182">
        <v>44.127600000000001</v>
      </c>
      <c r="N827" s="182">
        <v>77.805700000000002</v>
      </c>
      <c r="O827" s="182">
        <v>16.241099999999999</v>
      </c>
      <c r="P827" s="182">
        <v>17.338999999999999</v>
      </c>
      <c r="Q827" s="182">
        <v>13.001899999999999</v>
      </c>
      <c r="R827" s="182">
        <v>25.665800000000001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78" t="s">
        <v>1797</v>
      </c>
      <c r="B828" s="178" t="s">
        <v>1830</v>
      </c>
      <c r="C828" s="178">
        <v>119718</v>
      </c>
      <c r="D828" s="181">
        <v>44315</v>
      </c>
      <c r="E828" s="182">
        <v>68.537400000000005</v>
      </c>
      <c r="F828" s="182">
        <v>1.46E-2</v>
      </c>
      <c r="G828" s="182">
        <v>2.6756000000000002</v>
      </c>
      <c r="H828" s="182">
        <v>3.4161999999999999</v>
      </c>
      <c r="I828" s="182">
        <v>2.8509000000000002</v>
      </c>
      <c r="J828" s="182">
        <v>2.8161999999999998</v>
      </c>
      <c r="K828" s="182">
        <v>9.7774999999999999</v>
      </c>
      <c r="L828" s="182">
        <v>33.227200000000003</v>
      </c>
      <c r="M828" s="182">
        <v>40.977600000000002</v>
      </c>
      <c r="N828" s="182">
        <v>57.869</v>
      </c>
      <c r="O828" s="182">
        <v>10.803599999999999</v>
      </c>
      <c r="P828" s="182">
        <v>15.135400000000001</v>
      </c>
      <c r="Q828" s="182">
        <v>16.656400000000001</v>
      </c>
      <c r="R828" s="182">
        <v>15.065</v>
      </c>
      <c r="S828" s="120"/>
      <c r="T828" s="123"/>
      <c r="U828" s="124"/>
      <c r="V828" s="124"/>
      <c r="W828" s="124"/>
      <c r="X828" s="124"/>
      <c r="Y828" s="124"/>
      <c r="Z828" s="124"/>
      <c r="AA828" s="124"/>
      <c r="AB828" s="124"/>
      <c r="AC828" s="124"/>
      <c r="AD828" s="124"/>
      <c r="AE828" s="124"/>
      <c r="AF828" s="124"/>
      <c r="AG828" s="124"/>
      <c r="AH828" s="124"/>
    </row>
    <row r="829" spans="1:34" x14ac:dyDescent="0.3">
      <c r="A829" s="178" t="s">
        <v>1797</v>
      </c>
      <c r="B829" s="178" t="s">
        <v>1831</v>
      </c>
      <c r="C829" s="178">
        <v>103215</v>
      </c>
      <c r="D829" s="181">
        <v>44315</v>
      </c>
      <c r="E829" s="182">
        <v>63.680799999999998</v>
      </c>
      <c r="F829" s="182">
        <v>1.1900000000000001E-2</v>
      </c>
      <c r="G829" s="182">
        <v>2.6673</v>
      </c>
      <c r="H829" s="182">
        <v>3.3963999999999999</v>
      </c>
      <c r="I829" s="182">
        <v>2.8115999999999999</v>
      </c>
      <c r="J829" s="182">
        <v>2.7219000000000002</v>
      </c>
      <c r="K829" s="182">
        <v>9.5078999999999994</v>
      </c>
      <c r="L829" s="182">
        <v>32.588000000000001</v>
      </c>
      <c r="M829" s="182">
        <v>39.988300000000002</v>
      </c>
      <c r="N829" s="182">
        <v>56.361699999999999</v>
      </c>
      <c r="O829" s="182">
        <v>9.7301000000000002</v>
      </c>
      <c r="P829" s="182">
        <v>13.9505</v>
      </c>
      <c r="Q829" s="182">
        <v>12.576700000000001</v>
      </c>
      <c r="R829" s="182">
        <v>13.995100000000001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78" t="s">
        <v>1797</v>
      </c>
      <c r="B830" s="178" t="s">
        <v>1832</v>
      </c>
      <c r="C830" s="178">
        <v>144905</v>
      </c>
      <c r="D830" s="181">
        <v>44315</v>
      </c>
      <c r="E830" s="182">
        <v>13.176500000000001</v>
      </c>
      <c r="F830" s="182">
        <v>-0.22720000000000001</v>
      </c>
      <c r="G830" s="182">
        <v>2.2711000000000001</v>
      </c>
      <c r="H830" s="182">
        <v>2.5575999999999999</v>
      </c>
      <c r="I830" s="182">
        <v>1.4896</v>
      </c>
      <c r="J830" s="182">
        <v>2.2265999999999999</v>
      </c>
      <c r="K830" s="182">
        <v>7.8484999999999996</v>
      </c>
      <c r="L830" s="182">
        <v>21.091999999999999</v>
      </c>
      <c r="M830" s="182">
        <v>25.782800000000002</v>
      </c>
      <c r="N830" s="182">
        <v>42.896599999999999</v>
      </c>
      <c r="O830" s="182"/>
      <c r="P830" s="182"/>
      <c r="Q830" s="182">
        <v>11.2554</v>
      </c>
      <c r="R830" s="182">
        <v>10.994899999999999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78" t="s">
        <v>1797</v>
      </c>
      <c r="B831" s="178" t="s">
        <v>1833</v>
      </c>
      <c r="C831" s="178">
        <v>144902</v>
      </c>
      <c r="D831" s="181">
        <v>44315</v>
      </c>
      <c r="E831" s="182">
        <v>12.573499999999999</v>
      </c>
      <c r="F831" s="182">
        <v>-0.23250000000000001</v>
      </c>
      <c r="G831" s="182">
        <v>2.2559999999999998</v>
      </c>
      <c r="H831" s="182">
        <v>2.5211000000000001</v>
      </c>
      <c r="I831" s="182">
        <v>1.4172</v>
      </c>
      <c r="J831" s="182">
        <v>2.0510000000000002</v>
      </c>
      <c r="K831" s="182">
        <v>7.3639999999999999</v>
      </c>
      <c r="L831" s="182">
        <v>20.002500000000001</v>
      </c>
      <c r="M831" s="182">
        <v>24.085899999999999</v>
      </c>
      <c r="N831" s="182">
        <v>40.355899999999998</v>
      </c>
      <c r="O831" s="182"/>
      <c r="P831" s="182"/>
      <c r="Q831" s="182">
        <v>9.2584</v>
      </c>
      <c r="R831" s="182">
        <v>8.9891000000000005</v>
      </c>
      <c r="S831" s="120"/>
      <c r="T831" s="123"/>
      <c r="U831" s="124"/>
      <c r="V831" s="124"/>
      <c r="W831" s="124"/>
      <c r="X831" s="124"/>
      <c r="Y831" s="124"/>
      <c r="Z831" s="124"/>
      <c r="AA831" s="124"/>
      <c r="AB831" s="124"/>
      <c r="AC831" s="124"/>
      <c r="AD831" s="124"/>
      <c r="AE831" s="124"/>
      <c r="AF831" s="124"/>
      <c r="AG831" s="124"/>
      <c r="AH831" s="124"/>
    </row>
    <row r="832" spans="1:34" x14ac:dyDescent="0.3">
      <c r="A832" s="178" t="s">
        <v>1797</v>
      </c>
      <c r="B832" s="178" t="s">
        <v>1810</v>
      </c>
      <c r="C832" s="178">
        <v>144546</v>
      </c>
      <c r="D832" s="181">
        <v>44315</v>
      </c>
      <c r="E832" s="182">
        <v>14.2516</v>
      </c>
      <c r="F832" s="182">
        <v>5.1200000000000002E-2</v>
      </c>
      <c r="G832" s="182">
        <v>2.2845</v>
      </c>
      <c r="H832" s="182">
        <v>3.2185999999999999</v>
      </c>
      <c r="I832" s="182">
        <v>3.3309000000000002</v>
      </c>
      <c r="J832" s="182">
        <v>2.8134999999999999</v>
      </c>
      <c r="K832" s="182">
        <v>8.9163999999999994</v>
      </c>
      <c r="L832" s="182">
        <v>22.247399999999999</v>
      </c>
      <c r="M832" s="182">
        <v>31.144500000000001</v>
      </c>
      <c r="N832" s="182">
        <v>45.8919</v>
      </c>
      <c r="O832" s="182"/>
      <c r="P832" s="182"/>
      <c r="Q832" s="182">
        <v>14.3239</v>
      </c>
      <c r="R832" s="182">
        <v>15.965400000000001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78" t="s">
        <v>1797</v>
      </c>
      <c r="B833" s="178" t="s">
        <v>1811</v>
      </c>
      <c r="C833" s="178">
        <v>144548</v>
      </c>
      <c r="D833" s="181">
        <v>44315</v>
      </c>
      <c r="E833" s="182">
        <v>13.5731</v>
      </c>
      <c r="F833" s="182">
        <v>4.7899999999999998E-2</v>
      </c>
      <c r="G833" s="182">
        <v>2.2725</v>
      </c>
      <c r="H833" s="182">
        <v>3.1907999999999999</v>
      </c>
      <c r="I833" s="182">
        <v>3.274</v>
      </c>
      <c r="J833" s="182">
        <v>2.6880000000000002</v>
      </c>
      <c r="K833" s="182">
        <v>8.5553000000000008</v>
      </c>
      <c r="L833" s="182">
        <v>21.258800000000001</v>
      </c>
      <c r="M833" s="182">
        <v>29.581099999999999</v>
      </c>
      <c r="N833" s="182">
        <v>43.453099999999999</v>
      </c>
      <c r="O833" s="182"/>
      <c r="P833" s="182"/>
      <c r="Q833" s="182">
        <v>12.236000000000001</v>
      </c>
      <c r="R833" s="182">
        <v>13.9597</v>
      </c>
      <c r="S833" s="120"/>
      <c r="T833" s="123"/>
      <c r="U833" s="124"/>
      <c r="V833" s="124"/>
      <c r="W833" s="124"/>
      <c r="X833" s="124"/>
      <c r="Y833" s="124"/>
      <c r="Z833" s="124"/>
      <c r="AA833" s="124"/>
      <c r="AB833" s="124"/>
      <c r="AC833" s="124"/>
      <c r="AD833" s="124"/>
      <c r="AE833" s="124"/>
      <c r="AF833" s="124"/>
      <c r="AG833" s="124"/>
      <c r="AH833" s="124"/>
    </row>
    <row r="834" spans="1:34" x14ac:dyDescent="0.3">
      <c r="A834" s="178" t="s">
        <v>1797</v>
      </c>
      <c r="B834" s="178" t="s">
        <v>1834</v>
      </c>
      <c r="C834" s="178">
        <v>118883</v>
      </c>
      <c r="D834" s="181">
        <v>44315</v>
      </c>
      <c r="E834" s="182">
        <v>133.08000000000001</v>
      </c>
      <c r="F834" s="182">
        <v>0.158</v>
      </c>
      <c r="G834" s="182">
        <v>2.3849999999999998</v>
      </c>
      <c r="H834" s="182">
        <v>3.0190000000000001</v>
      </c>
      <c r="I834" s="182">
        <v>2.1806000000000001</v>
      </c>
      <c r="J834" s="182">
        <v>3.5802999999999998</v>
      </c>
      <c r="K834" s="182">
        <v>9.2611000000000008</v>
      </c>
      <c r="L834" s="182">
        <v>23.5425</v>
      </c>
      <c r="M834" s="182">
        <v>28.9285</v>
      </c>
      <c r="N834" s="182">
        <v>45.141199999999998</v>
      </c>
      <c r="O834" s="182">
        <v>3.8889999999999998</v>
      </c>
      <c r="P834" s="182">
        <v>9.1829999999999998</v>
      </c>
      <c r="Q834" s="182">
        <v>9.1834000000000007</v>
      </c>
      <c r="R834" s="182">
        <v>6.4279000000000002</v>
      </c>
      <c r="S834" s="120"/>
      <c r="T834" s="123"/>
      <c r="U834" s="124"/>
      <c r="V834" s="124"/>
      <c r="W834" s="124"/>
      <c r="X834" s="124"/>
      <c r="Y834" s="124"/>
      <c r="Z834" s="124"/>
      <c r="AA834" s="124"/>
      <c r="AB834" s="124"/>
      <c r="AC834" s="124"/>
      <c r="AD834" s="124"/>
      <c r="AE834" s="124"/>
      <c r="AF834" s="124"/>
      <c r="AG834" s="124"/>
      <c r="AH834" s="124"/>
    </row>
    <row r="835" spans="1:34" x14ac:dyDescent="0.3">
      <c r="A835" s="178" t="s">
        <v>1797</v>
      </c>
      <c r="B835" s="178" t="s">
        <v>1835</v>
      </c>
      <c r="C835" s="178">
        <v>100476</v>
      </c>
      <c r="D835" s="181">
        <v>44315</v>
      </c>
      <c r="E835" s="182">
        <v>128.19999999999999</v>
      </c>
      <c r="F835" s="182">
        <v>0.1641</v>
      </c>
      <c r="G835" s="182">
        <v>2.3879999999999999</v>
      </c>
      <c r="H835" s="182">
        <v>3.0215000000000001</v>
      </c>
      <c r="I835" s="182">
        <v>2.1758000000000002</v>
      </c>
      <c r="J835" s="182">
        <v>3.5792000000000002</v>
      </c>
      <c r="K835" s="182">
        <v>9.2645</v>
      </c>
      <c r="L835" s="182">
        <v>23.518599999999999</v>
      </c>
      <c r="M835" s="182">
        <v>28.883099999999999</v>
      </c>
      <c r="N835" s="182">
        <v>45.0062</v>
      </c>
      <c r="O835" s="182">
        <v>3.7711999999999999</v>
      </c>
      <c r="P835" s="182">
        <v>8.9324999999999992</v>
      </c>
      <c r="Q835" s="182">
        <v>9.8077000000000005</v>
      </c>
      <c r="R835" s="182">
        <v>6.3179999999999996</v>
      </c>
      <c r="S835" s="120"/>
      <c r="T835" s="123"/>
      <c r="U835" s="124"/>
      <c r="V835" s="124"/>
      <c r="W835" s="124"/>
      <c r="X835" s="124"/>
      <c r="Y835" s="124"/>
      <c r="Z835" s="124"/>
      <c r="AA835" s="124"/>
      <c r="AB835" s="124"/>
      <c r="AC835" s="124"/>
      <c r="AD835" s="124"/>
      <c r="AE835" s="124"/>
      <c r="AF835" s="124"/>
      <c r="AG835" s="124"/>
      <c r="AH835" s="124"/>
    </row>
    <row r="836" spans="1:34" x14ac:dyDescent="0.3">
      <c r="A836" s="178" t="s">
        <v>1797</v>
      </c>
      <c r="B836" s="178" t="s">
        <v>1820</v>
      </c>
      <c r="C836" s="178">
        <v>119292</v>
      </c>
      <c r="D836" s="181">
        <v>44315</v>
      </c>
      <c r="E836" s="182">
        <v>29</v>
      </c>
      <c r="F836" s="182">
        <v>0.1381</v>
      </c>
      <c r="G836" s="182">
        <v>3.2027999999999999</v>
      </c>
      <c r="H836" s="182">
        <v>3.831</v>
      </c>
      <c r="I836" s="182">
        <v>3.0928</v>
      </c>
      <c r="J836" s="182">
        <v>3.2764000000000002</v>
      </c>
      <c r="K836" s="182">
        <v>11.4099</v>
      </c>
      <c r="L836" s="182">
        <v>28.8889</v>
      </c>
      <c r="M836" s="182">
        <v>37.571199999999997</v>
      </c>
      <c r="N836" s="182">
        <v>58.730200000000004</v>
      </c>
      <c r="O836" s="182">
        <v>13.525499999999999</v>
      </c>
      <c r="P836" s="182">
        <v>14.5938</v>
      </c>
      <c r="Q836" s="182">
        <v>12.479200000000001</v>
      </c>
      <c r="R836" s="182">
        <v>18.6248</v>
      </c>
      <c r="S836" s="120"/>
      <c r="T836" s="123"/>
      <c r="U836" s="124"/>
      <c r="V836" s="124"/>
      <c r="W836" s="124"/>
      <c r="X836" s="124"/>
      <c r="Y836" s="124"/>
      <c r="Z836" s="124"/>
      <c r="AA836" s="124"/>
      <c r="AB836" s="124"/>
      <c r="AC836" s="124"/>
      <c r="AD836" s="124"/>
      <c r="AE836" s="124"/>
      <c r="AF836" s="124"/>
      <c r="AG836" s="124"/>
      <c r="AH836" s="124"/>
    </row>
    <row r="837" spans="1:34" x14ac:dyDescent="0.3">
      <c r="A837" s="178" t="s">
        <v>1797</v>
      </c>
      <c r="B837" s="178" t="s">
        <v>1821</v>
      </c>
      <c r="C837" s="178">
        <v>115270</v>
      </c>
      <c r="D837" s="181">
        <v>44315</v>
      </c>
      <c r="E837" s="182">
        <v>27.3</v>
      </c>
      <c r="F837" s="182">
        <v>0.1467</v>
      </c>
      <c r="G837" s="182">
        <v>3.2136</v>
      </c>
      <c r="H837" s="182">
        <v>3.8418000000000001</v>
      </c>
      <c r="I837" s="182">
        <v>3.0577999999999999</v>
      </c>
      <c r="J837" s="182">
        <v>3.1745999999999999</v>
      </c>
      <c r="K837" s="182">
        <v>11.201599999999999</v>
      </c>
      <c r="L837" s="182">
        <v>28.4102</v>
      </c>
      <c r="M837" s="182">
        <v>36.773499999999999</v>
      </c>
      <c r="N837" s="182">
        <v>57.530299999999997</v>
      </c>
      <c r="O837" s="182">
        <v>12.7453</v>
      </c>
      <c r="P837" s="182">
        <v>13.798</v>
      </c>
      <c r="Q837" s="182">
        <v>10.6846</v>
      </c>
      <c r="R837" s="182">
        <v>17.7636</v>
      </c>
      <c r="S837" s="120"/>
      <c r="T837" s="123"/>
      <c r="U837" s="124"/>
      <c r="V837" s="124"/>
      <c r="W837" s="124"/>
      <c r="X837" s="124"/>
      <c r="Y837" s="124"/>
      <c r="Z837" s="124"/>
      <c r="AA837" s="124"/>
      <c r="AB837" s="124"/>
      <c r="AC837" s="124"/>
      <c r="AD837" s="124"/>
      <c r="AE837" s="124"/>
      <c r="AF837" s="124"/>
      <c r="AG837" s="124"/>
      <c r="AH837" s="124"/>
    </row>
    <row r="838" spans="1:34" x14ac:dyDescent="0.3">
      <c r="A838" s="178" t="s">
        <v>1797</v>
      </c>
      <c r="B838" s="178" t="s">
        <v>1895</v>
      </c>
      <c r="C838" s="178">
        <v>120662</v>
      </c>
      <c r="D838" s="181">
        <v>44315</v>
      </c>
      <c r="E838" s="182">
        <v>223.7123</v>
      </c>
      <c r="F838" s="182">
        <v>-0.2306</v>
      </c>
      <c r="G838" s="182">
        <v>2.3401999999999998</v>
      </c>
      <c r="H838" s="182">
        <v>2.6627000000000001</v>
      </c>
      <c r="I838" s="182">
        <v>2.5737000000000001</v>
      </c>
      <c r="J838" s="182">
        <v>2.9379</v>
      </c>
      <c r="K838" s="182">
        <v>10.674799999999999</v>
      </c>
      <c r="L838" s="182">
        <v>32.2669</v>
      </c>
      <c r="M838" s="182">
        <v>48.034300000000002</v>
      </c>
      <c r="N838" s="182">
        <v>70.236999999999995</v>
      </c>
      <c r="O838" s="182">
        <v>16.660699999999999</v>
      </c>
      <c r="P838" s="182">
        <v>17.560500000000001</v>
      </c>
      <c r="Q838" s="182">
        <v>16.357500000000002</v>
      </c>
      <c r="R838" s="182">
        <v>23.0899</v>
      </c>
      <c r="S838" s="120"/>
      <c r="T838" s="123"/>
      <c r="U838" s="124"/>
      <c r="V838" s="124"/>
      <c r="W838" s="124"/>
      <c r="X838" s="124"/>
      <c r="Y838" s="124"/>
      <c r="Z838" s="124"/>
      <c r="AA838" s="124"/>
      <c r="AB838" s="124"/>
      <c r="AC838" s="124"/>
      <c r="AD838" s="124"/>
      <c r="AE838" s="124"/>
      <c r="AF838" s="124"/>
      <c r="AG838" s="124"/>
      <c r="AH838" s="124"/>
    </row>
    <row r="839" spans="1:34" x14ac:dyDescent="0.3">
      <c r="A839" s="178" t="s">
        <v>1797</v>
      </c>
      <c r="B839" s="178" t="s">
        <v>2002</v>
      </c>
      <c r="C839" s="178">
        <v>120663</v>
      </c>
      <c r="D839" s="181">
        <v>44315</v>
      </c>
      <c r="E839" s="182">
        <v>196.420549830151</v>
      </c>
      <c r="F839" s="182">
        <v>-0.23050000000000001</v>
      </c>
      <c r="G839" s="182">
        <v>2.3403</v>
      </c>
      <c r="H839" s="182">
        <v>2.6627000000000001</v>
      </c>
      <c r="I839" s="182">
        <v>2.5737000000000001</v>
      </c>
      <c r="J839" s="182">
        <v>2.9379</v>
      </c>
      <c r="K839" s="182">
        <v>10.6747</v>
      </c>
      <c r="L839" s="182">
        <v>32.2669</v>
      </c>
      <c r="M839" s="182">
        <v>48.034599999999998</v>
      </c>
      <c r="N839" s="182">
        <v>70.237300000000005</v>
      </c>
      <c r="O839" s="182">
        <v>16.404199999999999</v>
      </c>
      <c r="P839" s="182">
        <v>17.405100000000001</v>
      </c>
      <c r="Q839" s="182">
        <v>16.257200000000001</v>
      </c>
      <c r="R839" s="182">
        <v>22.8828</v>
      </c>
      <c r="S839" s="120"/>
      <c r="T839" s="123"/>
      <c r="U839" s="124"/>
      <c r="V839" s="124"/>
      <c r="W839" s="124"/>
      <c r="X839" s="124"/>
      <c r="Y839" s="124"/>
      <c r="Z839" s="124"/>
      <c r="AA839" s="124"/>
      <c r="AB839" s="124"/>
      <c r="AC839" s="124"/>
      <c r="AD839" s="124"/>
      <c r="AE839" s="124"/>
      <c r="AF839" s="124"/>
      <c r="AG839" s="124"/>
      <c r="AH839" s="124"/>
    </row>
    <row r="840" spans="1:34" x14ac:dyDescent="0.3">
      <c r="A840" s="178" t="s">
        <v>1797</v>
      </c>
      <c r="B840" s="178" t="s">
        <v>1896</v>
      </c>
      <c r="C840" s="178">
        <v>100669</v>
      </c>
      <c r="D840" s="181">
        <v>44315</v>
      </c>
      <c r="E840" s="182">
        <v>215.33840000000001</v>
      </c>
      <c r="F840" s="182">
        <v>-0.23280000000000001</v>
      </c>
      <c r="G840" s="182">
        <v>2.335</v>
      </c>
      <c r="H840" s="182">
        <v>2.6486000000000001</v>
      </c>
      <c r="I840" s="182">
        <v>2.5453999999999999</v>
      </c>
      <c r="J840" s="182">
        <v>2.8698000000000001</v>
      </c>
      <c r="K840" s="182">
        <v>10.4781</v>
      </c>
      <c r="L840" s="182">
        <v>31.815100000000001</v>
      </c>
      <c r="M840" s="182">
        <v>47.212699999999998</v>
      </c>
      <c r="N840" s="182">
        <v>69.038200000000003</v>
      </c>
      <c r="O840" s="182">
        <v>15.9618</v>
      </c>
      <c r="P840" s="182">
        <v>16.9239</v>
      </c>
      <c r="Q840" s="182">
        <v>15.716100000000001</v>
      </c>
      <c r="R840" s="182">
        <v>22.316800000000001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78" t="s">
        <v>1797</v>
      </c>
      <c r="B841" s="178" t="s">
        <v>2003</v>
      </c>
      <c r="C841" s="178">
        <v>100668</v>
      </c>
      <c r="D841" s="181">
        <v>44315</v>
      </c>
      <c r="E841" s="182">
        <v>344.79332057519099</v>
      </c>
      <c r="F841" s="182">
        <v>-0.23269999999999999</v>
      </c>
      <c r="G841" s="182">
        <v>2.335</v>
      </c>
      <c r="H841" s="182">
        <v>2.6486000000000001</v>
      </c>
      <c r="I841" s="182">
        <v>2.5453999999999999</v>
      </c>
      <c r="J841" s="182">
        <v>2.8698000000000001</v>
      </c>
      <c r="K841" s="182">
        <v>10.478</v>
      </c>
      <c r="L841" s="182">
        <v>31.815000000000001</v>
      </c>
      <c r="M841" s="182">
        <v>47.212600000000002</v>
      </c>
      <c r="N841" s="182">
        <v>69.038200000000003</v>
      </c>
      <c r="O841" s="182">
        <v>15.6998</v>
      </c>
      <c r="P841" s="182">
        <v>16.765000000000001</v>
      </c>
      <c r="Q841" s="182">
        <v>13.000299999999999</v>
      </c>
      <c r="R841" s="182">
        <v>22.104700000000001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3" t="s">
        <v>27</v>
      </c>
      <c r="B842" s="178"/>
      <c r="C842" s="178"/>
      <c r="D842" s="178"/>
      <c r="E842" s="178"/>
      <c r="F842" s="184">
        <v>3.9346296296296303E-2</v>
      </c>
      <c r="G842" s="184">
        <v>2.5249351851851856</v>
      </c>
      <c r="H842" s="184">
        <v>3.237422222222222</v>
      </c>
      <c r="I842" s="184">
        <v>2.6928500000000004</v>
      </c>
      <c r="J842" s="184">
        <v>3.2929777777777787</v>
      </c>
      <c r="K842" s="184">
        <v>10.416427777777777</v>
      </c>
      <c r="L842" s="184">
        <v>29.169901851851858</v>
      </c>
      <c r="M842" s="184">
        <v>37.074635185185194</v>
      </c>
      <c r="N842" s="184">
        <v>55.548769230769231</v>
      </c>
      <c r="O842" s="184">
        <v>11.234215217391307</v>
      </c>
      <c r="P842" s="184">
        <v>14.50189090909091</v>
      </c>
      <c r="Q842" s="184">
        <v>16.168816666666661</v>
      </c>
      <c r="R842" s="184">
        <v>15.618532692307696</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3" t="s">
        <v>408</v>
      </c>
      <c r="B843" s="178"/>
      <c r="C843" s="178"/>
      <c r="D843" s="178"/>
      <c r="E843" s="178"/>
      <c r="F843" s="184">
        <v>5.7200000000000001E-2</v>
      </c>
      <c r="G843" s="184">
        <v>2.5658500000000002</v>
      </c>
      <c r="H843" s="184">
        <v>3.2046999999999999</v>
      </c>
      <c r="I843" s="184">
        <v>2.7257500000000001</v>
      </c>
      <c r="J843" s="184">
        <v>2.9962499999999999</v>
      </c>
      <c r="K843" s="184">
        <v>10.5091</v>
      </c>
      <c r="L843" s="184">
        <v>29.391550000000002</v>
      </c>
      <c r="M843" s="184">
        <v>36.780749999999998</v>
      </c>
      <c r="N843" s="184">
        <v>55.013500000000001</v>
      </c>
      <c r="O843" s="184">
        <v>10.89655</v>
      </c>
      <c r="P843" s="184">
        <v>14.962250000000001</v>
      </c>
      <c r="Q843" s="184">
        <v>14.778500000000001</v>
      </c>
      <c r="R843" s="184">
        <v>15.0562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6"/>
      <c r="B844" s="126"/>
      <c r="C844" s="126"/>
      <c r="D844" s="128"/>
      <c r="E844" s="129"/>
      <c r="F844" s="129"/>
      <c r="G844" s="129"/>
      <c r="H844" s="129"/>
      <c r="I844" s="129"/>
      <c r="J844" s="129"/>
      <c r="K844" s="129"/>
      <c r="L844" s="129"/>
      <c r="M844" s="129"/>
      <c r="N844" s="129"/>
      <c r="O844" s="129"/>
      <c r="P844" s="129"/>
      <c r="Q844" s="129"/>
      <c r="R844" s="129"/>
      <c r="S844" s="119"/>
      <c r="T844" s="119"/>
      <c r="U844" s="119"/>
      <c r="V844" s="119"/>
      <c r="W844" s="119"/>
      <c r="X844" s="119"/>
      <c r="Y844" s="119"/>
      <c r="Z844" s="119"/>
      <c r="AA844" s="119"/>
      <c r="AB844" s="119"/>
      <c r="AC844" s="119"/>
      <c r="AD844" s="119"/>
      <c r="AE844" s="119"/>
      <c r="AF844" s="119"/>
      <c r="AG844" s="119"/>
      <c r="AH844" s="119"/>
    </row>
    <row r="845" spans="1:34" x14ac:dyDescent="0.3">
      <c r="A845" s="180" t="s">
        <v>803</v>
      </c>
      <c r="B845" s="180"/>
      <c r="C845" s="180"/>
      <c r="D845" s="180"/>
      <c r="E845" s="180"/>
      <c r="F845" s="180"/>
      <c r="G845" s="180"/>
      <c r="H845" s="180"/>
      <c r="I845" s="180"/>
      <c r="J845" s="180"/>
      <c r="K845" s="180"/>
      <c r="L845" s="180"/>
      <c r="M845" s="180"/>
      <c r="N845" s="180"/>
      <c r="O845" s="180"/>
      <c r="P845" s="180"/>
      <c r="Q845" s="180"/>
      <c r="R845" s="180"/>
      <c r="S845" s="122"/>
      <c r="T845" s="122"/>
      <c r="U845" s="122"/>
      <c r="V845" s="122"/>
      <c r="W845" s="122"/>
      <c r="X845" s="122"/>
      <c r="Y845" s="122"/>
      <c r="Z845" s="122"/>
      <c r="AA845" s="122"/>
      <c r="AB845" s="122"/>
      <c r="AC845" s="122"/>
      <c r="AD845" s="122"/>
      <c r="AE845" s="122"/>
      <c r="AF845" s="122"/>
      <c r="AG845" s="122"/>
      <c r="AH845" s="122"/>
    </row>
    <row r="846" spans="1:34" x14ac:dyDescent="0.3">
      <c r="A846" s="178" t="s">
        <v>804</v>
      </c>
      <c r="B846" s="178" t="s">
        <v>805</v>
      </c>
      <c r="C846" s="178">
        <v>122644</v>
      </c>
      <c r="D846" s="181">
        <v>44315</v>
      </c>
      <c r="E846" s="182">
        <v>267.46800000000002</v>
      </c>
      <c r="F846" s="182">
        <v>5.3639000000000001</v>
      </c>
      <c r="G846" s="182">
        <v>11.3371</v>
      </c>
      <c r="H846" s="182">
        <v>13.8058</v>
      </c>
      <c r="I846" s="182">
        <v>9.7468000000000004</v>
      </c>
      <c r="J846" s="182">
        <v>8.3082999999999991</v>
      </c>
      <c r="K846" s="182">
        <v>4.4356</v>
      </c>
      <c r="L846" s="182">
        <v>4.0255999999999998</v>
      </c>
      <c r="M846" s="182">
        <v>4.8414999999999999</v>
      </c>
      <c r="N846" s="182">
        <v>7.2991000000000001</v>
      </c>
      <c r="O846" s="182">
        <v>7.8398000000000003</v>
      </c>
      <c r="P846" s="182">
        <v>7.7881</v>
      </c>
      <c r="Q846" s="182">
        <v>8.4656000000000002</v>
      </c>
      <c r="R846" s="182">
        <v>7.6719999999999997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78" t="s">
        <v>804</v>
      </c>
      <c r="B847" s="178" t="s">
        <v>806</v>
      </c>
      <c r="C847" s="178">
        <v>122646</v>
      </c>
      <c r="D847" s="181">
        <v>44315</v>
      </c>
      <c r="E847" s="182">
        <v>272.39830000000001</v>
      </c>
      <c r="F847" s="182">
        <v>5.508</v>
      </c>
      <c r="G847" s="182">
        <v>11.485300000000001</v>
      </c>
      <c r="H847" s="182">
        <v>13.955500000000001</v>
      </c>
      <c r="I847" s="182">
        <v>9.8975000000000009</v>
      </c>
      <c r="J847" s="182">
        <v>8.4593000000000007</v>
      </c>
      <c r="K847" s="182">
        <v>4.5875000000000004</v>
      </c>
      <c r="L847" s="182">
        <v>4.1867999999999999</v>
      </c>
      <c r="M847" s="182">
        <v>5.01</v>
      </c>
      <c r="N847" s="182">
        <v>7.4763999999999999</v>
      </c>
      <c r="O847" s="182">
        <v>8.0592000000000006</v>
      </c>
      <c r="P847" s="182">
        <v>8.0264000000000006</v>
      </c>
      <c r="Q847" s="182">
        <v>8.6470000000000002</v>
      </c>
      <c r="R847" s="182">
        <v>7.8794000000000004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78" t="s">
        <v>804</v>
      </c>
      <c r="B848" s="178" t="s">
        <v>1897</v>
      </c>
      <c r="C848" s="178">
        <v>148771</v>
      </c>
      <c r="D848" s="181">
        <v>44315</v>
      </c>
      <c r="E848" s="182">
        <v>10.1229</v>
      </c>
      <c r="F848" s="182">
        <v>-2.5238</v>
      </c>
      <c r="G848" s="182">
        <v>5.0500999999999996</v>
      </c>
      <c r="H848" s="182">
        <v>10.115500000000001</v>
      </c>
      <c r="I848" s="182">
        <v>13.5398</v>
      </c>
      <c r="J848" s="182">
        <v>5.7359999999999998</v>
      </c>
      <c r="K848" s="182"/>
      <c r="L848" s="182"/>
      <c r="M848" s="182"/>
      <c r="N848" s="182"/>
      <c r="O848" s="182"/>
      <c r="P848" s="182"/>
      <c r="Q848" s="182">
        <v>10.9411</v>
      </c>
      <c r="R848" s="182"/>
      <c r="S848" s="120" t="s">
        <v>2021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78" t="s">
        <v>804</v>
      </c>
      <c r="B849" s="178" t="s">
        <v>1898</v>
      </c>
      <c r="C849" s="178">
        <v>148768</v>
      </c>
      <c r="D849" s="181">
        <v>44315</v>
      </c>
      <c r="E849" s="182">
        <v>10.1195</v>
      </c>
      <c r="F849" s="182">
        <v>-2.8853</v>
      </c>
      <c r="G849" s="182">
        <v>4.6908000000000003</v>
      </c>
      <c r="H849" s="182">
        <v>9.8603000000000005</v>
      </c>
      <c r="I849" s="182">
        <v>13.231999999999999</v>
      </c>
      <c r="J849" s="182">
        <v>5.4378000000000002</v>
      </c>
      <c r="K849" s="182"/>
      <c r="L849" s="182"/>
      <c r="M849" s="182"/>
      <c r="N849" s="182"/>
      <c r="O849" s="182"/>
      <c r="P849" s="182"/>
      <c r="Q849" s="182">
        <v>10.638400000000001</v>
      </c>
      <c r="R849" s="182"/>
      <c r="S849" s="120" t="s">
        <v>2021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78" t="s">
        <v>804</v>
      </c>
      <c r="B850" s="178" t="s">
        <v>807</v>
      </c>
      <c r="C850" s="178">
        <v>101048</v>
      </c>
      <c r="D850" s="181">
        <v>44315</v>
      </c>
      <c r="E850" s="182">
        <v>31.483699999999999</v>
      </c>
      <c r="F850" s="182">
        <v>-1.2751999999999999</v>
      </c>
      <c r="G850" s="182">
        <v>8.5464000000000002</v>
      </c>
      <c r="H850" s="182">
        <v>7.2808000000000002</v>
      </c>
      <c r="I850" s="182">
        <v>5.1942000000000004</v>
      </c>
      <c r="J850" s="182">
        <v>4.3823999999999996</v>
      </c>
      <c r="K850" s="182">
        <v>3.3338000000000001</v>
      </c>
      <c r="L850" s="182">
        <v>3.8109000000000002</v>
      </c>
      <c r="M850" s="182">
        <v>4.4318</v>
      </c>
      <c r="N850" s="182">
        <v>5.5505000000000004</v>
      </c>
      <c r="O850" s="182">
        <v>6.3311999999999999</v>
      </c>
      <c r="P850" s="182">
        <v>6.2096999999999998</v>
      </c>
      <c r="Q850" s="182">
        <v>5.8929</v>
      </c>
      <c r="R850" s="182">
        <v>6.0545999999999998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78" t="s">
        <v>804</v>
      </c>
      <c r="B851" s="178" t="s">
        <v>808</v>
      </c>
      <c r="C851" s="178">
        <v>118508</v>
      </c>
      <c r="D851" s="181">
        <v>44315</v>
      </c>
      <c r="E851" s="182">
        <v>33.367400000000004</v>
      </c>
      <c r="F851" s="182">
        <v>-0.65629999999999999</v>
      </c>
      <c r="G851" s="182">
        <v>9.2321000000000009</v>
      </c>
      <c r="H851" s="182">
        <v>7.9505999999999997</v>
      </c>
      <c r="I851" s="182">
        <v>5.8654000000000002</v>
      </c>
      <c r="J851" s="182">
        <v>5.0392999999999999</v>
      </c>
      <c r="K851" s="182">
        <v>3.9394</v>
      </c>
      <c r="L851" s="182">
        <v>4.4442000000000004</v>
      </c>
      <c r="M851" s="182">
        <v>5.1173999999999999</v>
      </c>
      <c r="N851" s="182">
        <v>6.2973999999999997</v>
      </c>
      <c r="O851" s="182">
        <v>6.9641999999999999</v>
      </c>
      <c r="P851" s="182">
        <v>6.8498999999999999</v>
      </c>
      <c r="Q851" s="182">
        <v>7.1435000000000004</v>
      </c>
      <c r="R851" s="182">
        <v>6.7251000000000003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78" t="s">
        <v>804</v>
      </c>
      <c r="B852" s="178" t="s">
        <v>809</v>
      </c>
      <c r="C852" s="178">
        <v>106841</v>
      </c>
      <c r="D852" s="181">
        <v>44315</v>
      </c>
      <c r="E852" s="182">
        <v>38.0745</v>
      </c>
      <c r="F852" s="182">
        <v>6.9995000000000003</v>
      </c>
      <c r="G852" s="182">
        <v>1.7897000000000001</v>
      </c>
      <c r="H852" s="182">
        <v>5.1132</v>
      </c>
      <c r="I852" s="182">
        <v>4.9257999999999997</v>
      </c>
      <c r="J852" s="182">
        <v>5.3555000000000001</v>
      </c>
      <c r="K852" s="182">
        <v>3.4157000000000002</v>
      </c>
      <c r="L852" s="182">
        <v>4.8040000000000003</v>
      </c>
      <c r="M852" s="182">
        <v>5.8327999999999998</v>
      </c>
      <c r="N852" s="182">
        <v>8.4191000000000003</v>
      </c>
      <c r="O852" s="182">
        <v>7.9200999999999997</v>
      </c>
      <c r="P852" s="182">
        <v>7.7363999999999997</v>
      </c>
      <c r="Q852" s="182">
        <v>8.1575000000000006</v>
      </c>
      <c r="R852" s="182">
        <v>7.9676</v>
      </c>
      <c r="S852" s="120"/>
      <c r="T852" s="123"/>
      <c r="U852" s="124"/>
      <c r="V852" s="124"/>
      <c r="W852" s="124"/>
      <c r="X852" s="124"/>
      <c r="Y852" s="124"/>
      <c r="Z852" s="124"/>
      <c r="AA852" s="124"/>
      <c r="AB852" s="124"/>
      <c r="AC852" s="124"/>
      <c r="AD852" s="124"/>
      <c r="AE852" s="124"/>
      <c r="AF852" s="124"/>
      <c r="AG852" s="124"/>
      <c r="AH852" s="124"/>
    </row>
    <row r="853" spans="1:34" x14ac:dyDescent="0.3">
      <c r="A853" s="178" t="s">
        <v>804</v>
      </c>
      <c r="B853" s="178" t="s">
        <v>810</v>
      </c>
      <c r="C853" s="178">
        <v>118961</v>
      </c>
      <c r="D853" s="181">
        <v>44315</v>
      </c>
      <c r="E853" s="182">
        <v>38.462699999999998</v>
      </c>
      <c r="F853" s="182">
        <v>7.2135999999999996</v>
      </c>
      <c r="G853" s="182">
        <v>1.9932000000000001</v>
      </c>
      <c r="H853" s="182">
        <v>5.3604000000000003</v>
      </c>
      <c r="I853" s="182">
        <v>5.1753999999999998</v>
      </c>
      <c r="J853" s="182">
        <v>5.6029</v>
      </c>
      <c r="K853" s="182">
        <v>3.6663999999999999</v>
      </c>
      <c r="L853" s="182">
        <v>5.0597000000000003</v>
      </c>
      <c r="M853" s="182">
        <v>6.0941000000000001</v>
      </c>
      <c r="N853" s="182">
        <v>8.6762999999999995</v>
      </c>
      <c r="O853" s="182">
        <v>8.1160999999999994</v>
      </c>
      <c r="P853" s="182">
        <v>7.9066999999999998</v>
      </c>
      <c r="Q853" s="182">
        <v>8.4109999999999996</v>
      </c>
      <c r="R853" s="182">
        <v>8.1762999999999995</v>
      </c>
      <c r="S853" s="120"/>
      <c r="T853" s="123"/>
      <c r="U853" s="124"/>
      <c r="V853" s="124"/>
      <c r="W853" s="124"/>
      <c r="X853" s="124"/>
      <c r="Y853" s="124"/>
      <c r="Z853" s="124"/>
      <c r="AA853" s="124"/>
      <c r="AB853" s="124"/>
      <c r="AC853" s="124"/>
      <c r="AD853" s="124"/>
      <c r="AE853" s="124"/>
      <c r="AF853" s="124"/>
      <c r="AG853" s="124"/>
      <c r="AH853" s="124"/>
    </row>
    <row r="854" spans="1:34" x14ac:dyDescent="0.3">
      <c r="A854" s="178" t="s">
        <v>804</v>
      </c>
      <c r="B854" s="178" t="s">
        <v>811</v>
      </c>
      <c r="C854" s="178">
        <v>101802</v>
      </c>
      <c r="D854" s="181">
        <v>44315</v>
      </c>
      <c r="E854" s="182">
        <v>325.16410000000002</v>
      </c>
      <c r="F854" s="182">
        <v>4.2099000000000002</v>
      </c>
      <c r="G854" s="182">
        <v>4.6115000000000004</v>
      </c>
      <c r="H854" s="182">
        <v>5.4851999999999999</v>
      </c>
      <c r="I854" s="182">
        <v>5.0917000000000003</v>
      </c>
      <c r="J854" s="182">
        <v>1.9206000000000001</v>
      </c>
      <c r="K854" s="182">
        <v>0.94099999999999995</v>
      </c>
      <c r="L854" s="182">
        <v>4.2896999999999998</v>
      </c>
      <c r="M854" s="182">
        <v>5.6193</v>
      </c>
      <c r="N854" s="182">
        <v>8.6788000000000007</v>
      </c>
      <c r="O854" s="182">
        <v>7.6428000000000003</v>
      </c>
      <c r="P854" s="182">
        <v>7.5156000000000001</v>
      </c>
      <c r="Q854" s="182">
        <v>7.9268999999999998</v>
      </c>
      <c r="R854" s="182">
        <v>7.8651</v>
      </c>
      <c r="S854" s="120" t="s">
        <v>2022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78" t="s">
        <v>804</v>
      </c>
      <c r="B855" s="178" t="s">
        <v>812</v>
      </c>
      <c r="C855" s="178">
        <v>120425</v>
      </c>
      <c r="D855" s="181">
        <v>44315</v>
      </c>
      <c r="E855" s="182">
        <v>345.35210000000001</v>
      </c>
      <c r="F855" s="182">
        <v>4.9257999999999997</v>
      </c>
      <c r="G855" s="182">
        <v>5.3326000000000002</v>
      </c>
      <c r="H855" s="182">
        <v>6.2053000000000003</v>
      </c>
      <c r="I855" s="182">
        <v>5.8121999999999998</v>
      </c>
      <c r="J855" s="182">
        <v>2.6419000000000001</v>
      </c>
      <c r="K855" s="182">
        <v>1.6633</v>
      </c>
      <c r="L855" s="182">
        <v>5.0262000000000002</v>
      </c>
      <c r="M855" s="182">
        <v>6.3715000000000002</v>
      </c>
      <c r="N855" s="182">
        <v>9.4651999999999994</v>
      </c>
      <c r="O855" s="182">
        <v>8.4431999999999992</v>
      </c>
      <c r="P855" s="182">
        <v>8.3623999999999992</v>
      </c>
      <c r="Q855" s="182">
        <v>8.8370999999999995</v>
      </c>
      <c r="R855" s="182">
        <v>8.6556999999999995</v>
      </c>
      <c r="S855" s="120" t="s">
        <v>2022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78" t="s">
        <v>804</v>
      </c>
      <c r="B856" s="178" t="s">
        <v>1899</v>
      </c>
      <c r="C856" s="178">
        <v>148711</v>
      </c>
      <c r="D856" s="181">
        <v>44315</v>
      </c>
      <c r="E856" s="182">
        <v>10.091799999999999</v>
      </c>
      <c r="F856" s="182">
        <v>7.2350000000000003</v>
      </c>
      <c r="G856" s="182">
        <v>10.7393</v>
      </c>
      <c r="H856" s="182">
        <v>11.2362</v>
      </c>
      <c r="I856" s="182">
        <v>8.7353000000000005</v>
      </c>
      <c r="J856" s="182">
        <v>6.9054000000000002</v>
      </c>
      <c r="K856" s="182"/>
      <c r="L856" s="182"/>
      <c r="M856" s="182"/>
      <c r="N856" s="182"/>
      <c r="O856" s="182"/>
      <c r="P856" s="182"/>
      <c r="Q856" s="182">
        <v>4.7866999999999997</v>
      </c>
      <c r="R856" s="182"/>
      <c r="S856" s="120" t="s">
        <v>2021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78" t="s">
        <v>804</v>
      </c>
      <c r="B857" s="178" t="s">
        <v>1900</v>
      </c>
      <c r="C857" s="178">
        <v>148705</v>
      </c>
      <c r="D857" s="181">
        <v>44315</v>
      </c>
      <c r="E857" s="182">
        <v>10.0824</v>
      </c>
      <c r="F857" s="182">
        <v>6.5175000000000001</v>
      </c>
      <c r="G857" s="182">
        <v>10.1449</v>
      </c>
      <c r="H857" s="182">
        <v>10.727399999999999</v>
      </c>
      <c r="I857" s="182">
        <v>8.2490000000000006</v>
      </c>
      <c r="J857" s="182">
        <v>6.4268000000000001</v>
      </c>
      <c r="K857" s="182"/>
      <c r="L857" s="182"/>
      <c r="M857" s="182"/>
      <c r="N857" s="182"/>
      <c r="O857" s="182"/>
      <c r="P857" s="182"/>
      <c r="Q857" s="182">
        <v>4.2965999999999998</v>
      </c>
      <c r="R857" s="182"/>
      <c r="S857" s="120" t="s">
        <v>2021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78" t="s">
        <v>804</v>
      </c>
      <c r="B858" s="178" t="s">
        <v>813</v>
      </c>
      <c r="C858" s="178">
        <v>147269</v>
      </c>
      <c r="D858" s="181">
        <v>44315</v>
      </c>
      <c r="E858" s="182">
        <v>1168.6718000000001</v>
      </c>
      <c r="F858" s="182">
        <v>5.2226999999999997</v>
      </c>
      <c r="G858" s="182">
        <v>21.765999999999998</v>
      </c>
      <c r="H858" s="182">
        <v>19.334499999999998</v>
      </c>
      <c r="I858" s="182">
        <v>15.960800000000001</v>
      </c>
      <c r="J858" s="182">
        <v>12.492000000000001</v>
      </c>
      <c r="K858" s="182">
        <v>3.2433999999999998</v>
      </c>
      <c r="L858" s="182">
        <v>4.3295000000000003</v>
      </c>
      <c r="M858" s="182">
        <v>5.6864999999999997</v>
      </c>
      <c r="N858" s="182">
        <v>10.591699999999999</v>
      </c>
      <c r="O858" s="182"/>
      <c r="P858" s="182"/>
      <c r="Q858" s="182">
        <v>8.27</v>
      </c>
      <c r="R858" s="182"/>
      <c r="S858" s="120" t="s">
        <v>2022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78" t="s">
        <v>804</v>
      </c>
      <c r="B859" s="178" t="s">
        <v>814</v>
      </c>
      <c r="C859" s="178">
        <v>147266</v>
      </c>
      <c r="D859" s="181">
        <v>44315</v>
      </c>
      <c r="E859" s="182">
        <v>1161.0222000000001</v>
      </c>
      <c r="F859" s="182">
        <v>4.8201000000000001</v>
      </c>
      <c r="G859" s="182">
        <v>21.364899999999999</v>
      </c>
      <c r="H859" s="182">
        <v>18.932099999999998</v>
      </c>
      <c r="I859" s="182">
        <v>15.5579</v>
      </c>
      <c r="J859" s="182">
        <v>12.087400000000001</v>
      </c>
      <c r="K859" s="182">
        <v>2.8397999999999999</v>
      </c>
      <c r="L859" s="182">
        <v>3.9209000000000001</v>
      </c>
      <c r="M859" s="182">
        <v>5.2698999999999998</v>
      </c>
      <c r="N859" s="182">
        <v>10.1493</v>
      </c>
      <c r="O859" s="182"/>
      <c r="P859" s="182"/>
      <c r="Q859" s="182">
        <v>7.9081000000000001</v>
      </c>
      <c r="R859" s="182"/>
      <c r="S859" s="120" t="s">
        <v>2022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78" t="s">
        <v>804</v>
      </c>
      <c r="B860" s="178" t="s">
        <v>815</v>
      </c>
      <c r="C860" s="178">
        <v>102673</v>
      </c>
      <c r="D860" s="181">
        <v>44315</v>
      </c>
      <c r="E860" s="182">
        <v>34.889699999999998</v>
      </c>
      <c r="F860" s="182">
        <v>-3.9750000000000001</v>
      </c>
      <c r="G860" s="182">
        <v>12.2523</v>
      </c>
      <c r="H860" s="182">
        <v>18.823799999999999</v>
      </c>
      <c r="I860" s="182">
        <v>12.1092</v>
      </c>
      <c r="J860" s="182">
        <v>8.8946000000000005</v>
      </c>
      <c r="K860" s="182">
        <v>4.7190000000000003</v>
      </c>
      <c r="L860" s="182">
        <v>4.5331000000000001</v>
      </c>
      <c r="M860" s="182">
        <v>5.5533999999999999</v>
      </c>
      <c r="N860" s="182">
        <v>9.1503999999999994</v>
      </c>
      <c r="O860" s="182">
        <v>8.5121000000000002</v>
      </c>
      <c r="P860" s="182">
        <v>7.7847999999999997</v>
      </c>
      <c r="Q860" s="182">
        <v>7.7862999999999998</v>
      </c>
      <c r="R860" s="182">
        <v>9.0840999999999994</v>
      </c>
      <c r="S860" s="120" t="s">
        <v>2023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78" t="s">
        <v>804</v>
      </c>
      <c r="B861" s="178" t="s">
        <v>816</v>
      </c>
      <c r="C861" s="178">
        <v>118656</v>
      </c>
      <c r="D861" s="181">
        <v>44315</v>
      </c>
      <c r="E861" s="182">
        <v>36.238</v>
      </c>
      <c r="F861" s="182">
        <v>-3.6257000000000001</v>
      </c>
      <c r="G861" s="182">
        <v>12.569800000000001</v>
      </c>
      <c r="H861" s="182">
        <v>19.149899999999999</v>
      </c>
      <c r="I861" s="182">
        <v>12.440799999999999</v>
      </c>
      <c r="J861" s="182">
        <v>9.2265999999999995</v>
      </c>
      <c r="K861" s="182">
        <v>5.0616000000000003</v>
      </c>
      <c r="L861" s="182">
        <v>4.8856000000000002</v>
      </c>
      <c r="M861" s="182">
        <v>5.9138999999999999</v>
      </c>
      <c r="N861" s="182">
        <v>9.5264000000000006</v>
      </c>
      <c r="O861" s="182">
        <v>8.9563000000000006</v>
      </c>
      <c r="P861" s="182">
        <v>8.2439999999999998</v>
      </c>
      <c r="Q861" s="182">
        <v>8.6701999999999995</v>
      </c>
      <c r="R861" s="182">
        <v>9.5084</v>
      </c>
      <c r="S861" s="120" t="s">
        <v>2023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78" t="s">
        <v>804</v>
      </c>
      <c r="B862" s="178" t="s">
        <v>1901</v>
      </c>
      <c r="C862" s="178">
        <v>148550</v>
      </c>
      <c r="D862" s="181">
        <v>44315</v>
      </c>
      <c r="E862" s="182">
        <v>10.239000000000001</v>
      </c>
      <c r="F862" s="182">
        <v>3.5651000000000002</v>
      </c>
      <c r="G862" s="182">
        <v>10.822800000000001</v>
      </c>
      <c r="H862" s="182">
        <v>2.6495000000000002</v>
      </c>
      <c r="I862" s="182">
        <v>4.7957999999999998</v>
      </c>
      <c r="J862" s="182">
        <v>3.2496</v>
      </c>
      <c r="K862" s="182">
        <v>1.0962000000000001</v>
      </c>
      <c r="L862" s="182">
        <v>4.7409999999999997</v>
      </c>
      <c r="M862" s="182"/>
      <c r="N862" s="182"/>
      <c r="O862" s="182"/>
      <c r="P862" s="182"/>
      <c r="Q862" s="182">
        <v>4.7409999999999997</v>
      </c>
      <c r="R862" s="182"/>
      <c r="S862" s="120" t="s">
        <v>2021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78" t="s">
        <v>804</v>
      </c>
      <c r="B863" s="178" t="s">
        <v>1902</v>
      </c>
      <c r="C863" s="178">
        <v>148543</v>
      </c>
      <c r="D863" s="181">
        <v>44315</v>
      </c>
      <c r="E863" s="182">
        <v>10.228400000000001</v>
      </c>
      <c r="F863" s="182">
        <v>3.5688</v>
      </c>
      <c r="G863" s="182">
        <v>10.7149</v>
      </c>
      <c r="H863" s="182">
        <v>2.4481000000000002</v>
      </c>
      <c r="I863" s="182">
        <v>4.5961999999999996</v>
      </c>
      <c r="J863" s="182">
        <v>3.0524</v>
      </c>
      <c r="K863" s="182">
        <v>0.89810000000000001</v>
      </c>
      <c r="L863" s="182">
        <v>4.5308000000000002</v>
      </c>
      <c r="M863" s="182"/>
      <c r="N863" s="182"/>
      <c r="O863" s="182"/>
      <c r="P863" s="182"/>
      <c r="Q863" s="182">
        <v>4.5308000000000002</v>
      </c>
      <c r="R863" s="182"/>
      <c r="S863" s="120" t="s">
        <v>2021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78" t="s">
        <v>804</v>
      </c>
      <c r="B864" s="178" t="s">
        <v>817</v>
      </c>
      <c r="C864" s="178">
        <v>145295</v>
      </c>
      <c r="D864" s="181">
        <v>44315</v>
      </c>
      <c r="E864" s="182">
        <v>1215.3630000000001</v>
      </c>
      <c r="F864" s="182">
        <v>5.9263000000000003</v>
      </c>
      <c r="G864" s="182">
        <v>8.7957999999999998</v>
      </c>
      <c r="H864" s="182">
        <v>10.141400000000001</v>
      </c>
      <c r="I864" s="182">
        <v>7.5709</v>
      </c>
      <c r="J864" s="182">
        <v>6.1212999999999997</v>
      </c>
      <c r="K864" s="182">
        <v>4.7171000000000003</v>
      </c>
      <c r="L864" s="182">
        <v>4.1378000000000004</v>
      </c>
      <c r="M864" s="182">
        <v>4.609</v>
      </c>
      <c r="N864" s="182">
        <v>6.9539</v>
      </c>
      <c r="O864" s="182"/>
      <c r="P864" s="182"/>
      <c r="Q864" s="182">
        <v>8.1187000000000005</v>
      </c>
      <c r="R864" s="182">
        <v>7.8087</v>
      </c>
      <c r="S864" s="120" t="s">
        <v>2024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78" t="s">
        <v>804</v>
      </c>
      <c r="B865" s="178" t="s">
        <v>818</v>
      </c>
      <c r="C865" s="178">
        <v>145287</v>
      </c>
      <c r="D865" s="181">
        <v>44315</v>
      </c>
      <c r="E865" s="182">
        <v>1186.3898999999999</v>
      </c>
      <c r="F865" s="182">
        <v>5.0523999999999996</v>
      </c>
      <c r="G865" s="182">
        <v>7.9241999999999999</v>
      </c>
      <c r="H865" s="182">
        <v>9.2693999999999992</v>
      </c>
      <c r="I865" s="182">
        <v>6.6984000000000004</v>
      </c>
      <c r="J865" s="182">
        <v>5.2413999999999996</v>
      </c>
      <c r="K865" s="182">
        <v>3.8294999999999999</v>
      </c>
      <c r="L865" s="182">
        <v>3.2307999999999999</v>
      </c>
      <c r="M865" s="182">
        <v>3.6783999999999999</v>
      </c>
      <c r="N865" s="182">
        <v>5.9797000000000002</v>
      </c>
      <c r="O865" s="182"/>
      <c r="P865" s="182"/>
      <c r="Q865" s="182">
        <v>7.0796999999999999</v>
      </c>
      <c r="R865" s="182">
        <v>6.7987000000000002</v>
      </c>
      <c r="S865" s="120" t="s">
        <v>2024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3" t="s">
        <v>27</v>
      </c>
      <c r="B866" s="178"/>
      <c r="C866" s="178"/>
      <c r="D866" s="178"/>
      <c r="E866" s="178"/>
      <c r="F866" s="184">
        <v>3.0593649999999997</v>
      </c>
      <c r="G866" s="184">
        <v>9.5581850000000017</v>
      </c>
      <c r="H866" s="184">
        <v>10.392244999999999</v>
      </c>
      <c r="I866" s="184">
        <v>8.759755000000002</v>
      </c>
      <c r="J866" s="184">
        <v>6.3290750000000005</v>
      </c>
      <c r="K866" s="184">
        <v>3.2742125000000004</v>
      </c>
      <c r="L866" s="184">
        <v>4.3722875000000005</v>
      </c>
      <c r="M866" s="184">
        <v>5.2878214285714273</v>
      </c>
      <c r="N866" s="184">
        <v>8.158157142857144</v>
      </c>
      <c r="O866" s="184">
        <v>7.8784999999999998</v>
      </c>
      <c r="P866" s="184">
        <v>7.6424000000000003</v>
      </c>
      <c r="Q866" s="184">
        <v>7.5624549999999999</v>
      </c>
      <c r="R866" s="184">
        <v>7.8496416666666669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3" t="s">
        <v>408</v>
      </c>
      <c r="B867" s="178"/>
      <c r="C867" s="178"/>
      <c r="D867" s="178"/>
      <c r="E867" s="178"/>
      <c r="F867" s="184">
        <v>4.8729499999999994</v>
      </c>
      <c r="G867" s="184">
        <v>9.6885000000000012</v>
      </c>
      <c r="H867" s="184">
        <v>9.9878999999999998</v>
      </c>
      <c r="I867" s="184">
        <v>7.9099500000000003</v>
      </c>
      <c r="J867" s="184">
        <v>5.6694499999999994</v>
      </c>
      <c r="K867" s="184">
        <v>3.5410500000000003</v>
      </c>
      <c r="L867" s="184">
        <v>4.3868500000000008</v>
      </c>
      <c r="M867" s="184">
        <v>5.4116499999999998</v>
      </c>
      <c r="N867" s="184">
        <v>8.547699999999999</v>
      </c>
      <c r="O867" s="184">
        <v>7.9896500000000001</v>
      </c>
      <c r="P867" s="184">
        <v>7.7864500000000003</v>
      </c>
      <c r="Q867" s="184">
        <v>8.0228000000000002</v>
      </c>
      <c r="R867" s="184">
        <v>7.8722500000000002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6"/>
      <c r="B868" s="126"/>
      <c r="C868" s="126"/>
      <c r="D868" s="128"/>
      <c r="E868" s="129"/>
      <c r="F868" s="129"/>
      <c r="G868" s="129"/>
      <c r="H868" s="129"/>
      <c r="I868" s="129"/>
      <c r="J868" s="129"/>
      <c r="K868" s="129"/>
      <c r="L868" s="129"/>
      <c r="M868" s="129"/>
      <c r="N868" s="129"/>
      <c r="O868" s="129"/>
      <c r="P868" s="129"/>
      <c r="Q868" s="129"/>
      <c r="R868" s="129"/>
      <c r="S868" s="119"/>
      <c r="T868" s="119"/>
      <c r="U868" s="119"/>
      <c r="V868" s="119"/>
      <c r="W868" s="119"/>
      <c r="X868" s="119"/>
      <c r="Y868" s="119"/>
      <c r="Z868" s="119"/>
      <c r="AA868" s="119"/>
      <c r="AB868" s="119"/>
      <c r="AC868" s="119"/>
      <c r="AD868" s="119"/>
      <c r="AE868" s="119"/>
      <c r="AF868" s="119"/>
      <c r="AG868" s="119"/>
      <c r="AH868" s="119"/>
    </row>
    <row r="869" spans="1:34" x14ac:dyDescent="0.3">
      <c r="A869" s="180" t="s">
        <v>819</v>
      </c>
      <c r="B869" s="180"/>
      <c r="C869" s="180"/>
      <c r="D869" s="180"/>
      <c r="E869" s="180"/>
      <c r="F869" s="180"/>
      <c r="G869" s="180"/>
      <c r="H869" s="180"/>
      <c r="I869" s="180"/>
      <c r="J869" s="180"/>
      <c r="K869" s="180"/>
      <c r="L869" s="180"/>
      <c r="M869" s="180"/>
      <c r="N869" s="180"/>
      <c r="O869" s="180"/>
      <c r="P869" s="180"/>
      <c r="Q869" s="180"/>
      <c r="R869" s="180"/>
      <c r="S869" s="122"/>
      <c r="T869" s="122"/>
      <c r="U869" s="122"/>
      <c r="V869" s="122"/>
      <c r="W869" s="122"/>
      <c r="X869" s="122"/>
      <c r="Y869" s="122"/>
      <c r="Z869" s="122"/>
      <c r="AA869" s="122"/>
      <c r="AB869" s="122"/>
      <c r="AC869" s="122"/>
      <c r="AD869" s="122"/>
      <c r="AE869" s="122"/>
      <c r="AF869" s="122"/>
      <c r="AG869" s="122"/>
      <c r="AH869" s="122"/>
    </row>
    <row r="870" spans="1:34" x14ac:dyDescent="0.3">
      <c r="A870" s="178" t="s">
        <v>820</v>
      </c>
      <c r="B870" s="178" t="s">
        <v>821</v>
      </c>
      <c r="C870" s="178">
        <v>103309</v>
      </c>
      <c r="D870" s="181">
        <v>44315</v>
      </c>
      <c r="E870" s="182">
        <v>76.7346</v>
      </c>
      <c r="F870" s="182">
        <v>-5.6399999999999999E-2</v>
      </c>
      <c r="G870" s="182">
        <v>2.5076999999999998</v>
      </c>
      <c r="H870" s="182">
        <v>3.2216999999999998</v>
      </c>
      <c r="I870" s="182">
        <v>2.0988000000000002</v>
      </c>
      <c r="J870" s="182">
        <v>2.6288999999999998</v>
      </c>
      <c r="K870" s="182">
        <v>7.4165000000000001</v>
      </c>
      <c r="L870" s="182">
        <v>25.718800000000002</v>
      </c>
      <c r="M870" s="182">
        <v>31.1218</v>
      </c>
      <c r="N870" s="182">
        <v>51.072299999999998</v>
      </c>
      <c r="O870" s="182">
        <v>10.1761</v>
      </c>
      <c r="P870" s="182">
        <v>12.873200000000001</v>
      </c>
      <c r="Q870" s="182">
        <v>14.027699999999999</v>
      </c>
      <c r="R870" s="182">
        <v>13.2431</v>
      </c>
      <c r="S870" s="120"/>
      <c r="T870" s="123"/>
      <c r="U870" s="124"/>
      <c r="V870" s="124"/>
      <c r="W870" s="124"/>
      <c r="X870" s="124"/>
      <c r="Y870" s="124"/>
      <c r="Z870" s="124"/>
      <c r="AA870" s="124"/>
      <c r="AB870" s="124"/>
      <c r="AC870" s="124"/>
      <c r="AD870" s="124"/>
      <c r="AE870" s="124"/>
      <c r="AF870" s="124"/>
      <c r="AG870" s="124"/>
      <c r="AH870" s="124"/>
    </row>
    <row r="871" spans="1:34" x14ac:dyDescent="0.3">
      <c r="A871" s="178" t="s">
        <v>820</v>
      </c>
      <c r="B871" s="178" t="s">
        <v>822</v>
      </c>
      <c r="C871" s="178">
        <v>119564</v>
      </c>
      <c r="D871" s="181">
        <v>44315</v>
      </c>
      <c r="E871" s="182">
        <v>83.058300000000003</v>
      </c>
      <c r="F871" s="182">
        <v>-5.3999999999999999E-2</v>
      </c>
      <c r="G871" s="182">
        <v>2.5152000000000001</v>
      </c>
      <c r="H871" s="182">
        <v>3.2395999999999998</v>
      </c>
      <c r="I871" s="182">
        <v>2.1341000000000001</v>
      </c>
      <c r="J871" s="182">
        <v>2.7124000000000001</v>
      </c>
      <c r="K871" s="182">
        <v>7.6314000000000002</v>
      </c>
      <c r="L871" s="182">
        <v>26.2608</v>
      </c>
      <c r="M871" s="182">
        <v>32.009599999999999</v>
      </c>
      <c r="N871" s="182">
        <v>52.467700000000001</v>
      </c>
      <c r="O871" s="182">
        <v>11.190799999999999</v>
      </c>
      <c r="P871" s="182">
        <v>14.0448</v>
      </c>
      <c r="Q871" s="182">
        <v>14.843999999999999</v>
      </c>
      <c r="R871" s="182">
        <v>14.26</v>
      </c>
      <c r="S871" s="120"/>
      <c r="T871" s="123"/>
      <c r="U871" s="124"/>
      <c r="V871" s="124"/>
      <c r="W871" s="124"/>
      <c r="X871" s="124"/>
      <c r="Y871" s="124"/>
      <c r="Z871" s="124"/>
      <c r="AA871" s="124"/>
      <c r="AB871" s="124"/>
      <c r="AC871" s="124"/>
      <c r="AD871" s="124"/>
      <c r="AE871" s="124"/>
      <c r="AF871" s="124"/>
      <c r="AG871" s="124"/>
      <c r="AH871" s="124"/>
    </row>
    <row r="872" spans="1:34" x14ac:dyDescent="0.3">
      <c r="A872" s="178" t="s">
        <v>820</v>
      </c>
      <c r="B872" s="178" t="s">
        <v>823</v>
      </c>
      <c r="C872" s="178">
        <v>120468</v>
      </c>
      <c r="D872" s="181">
        <v>44315</v>
      </c>
      <c r="E872" s="182">
        <v>42.76</v>
      </c>
      <c r="F872" s="182">
        <v>0.32850000000000001</v>
      </c>
      <c r="G872" s="182">
        <v>3.6606000000000001</v>
      </c>
      <c r="H872" s="182">
        <v>4.3944999999999999</v>
      </c>
      <c r="I872" s="182">
        <v>3.6606000000000001</v>
      </c>
      <c r="J872" s="182">
        <v>4.0388999999999999</v>
      </c>
      <c r="K872" s="182">
        <v>10.092700000000001</v>
      </c>
      <c r="L872" s="182">
        <v>27.148399999999999</v>
      </c>
      <c r="M872" s="182">
        <v>36.613399999999999</v>
      </c>
      <c r="N872" s="182">
        <v>53.426600000000001</v>
      </c>
      <c r="O872" s="182">
        <v>13.609299999999999</v>
      </c>
      <c r="P872" s="182">
        <v>18.854500000000002</v>
      </c>
      <c r="Q872" s="182">
        <v>16.884699999999999</v>
      </c>
      <c r="R872" s="182">
        <v>19.6296</v>
      </c>
      <c r="S872" s="120"/>
      <c r="T872" s="123"/>
      <c r="U872" s="124"/>
      <c r="V872" s="124"/>
      <c r="W872" s="124"/>
      <c r="X872" s="124"/>
      <c r="Y872" s="124"/>
      <c r="Z872" s="124"/>
      <c r="AA872" s="124"/>
      <c r="AB872" s="124"/>
      <c r="AC872" s="124"/>
      <c r="AD872" s="124"/>
      <c r="AE872" s="124"/>
      <c r="AF872" s="124"/>
      <c r="AG872" s="124"/>
      <c r="AH872" s="124"/>
    </row>
    <row r="873" spans="1:34" x14ac:dyDescent="0.3">
      <c r="A873" s="178" t="s">
        <v>820</v>
      </c>
      <c r="B873" s="178" t="s">
        <v>824</v>
      </c>
      <c r="C873" s="178">
        <v>117560</v>
      </c>
      <c r="D873" s="181">
        <v>44315</v>
      </c>
      <c r="E873" s="182">
        <v>38.67</v>
      </c>
      <c r="F873" s="182">
        <v>0.33729999999999999</v>
      </c>
      <c r="G873" s="182">
        <v>3.6728999999999998</v>
      </c>
      <c r="H873" s="182">
        <v>4.3724999999999996</v>
      </c>
      <c r="I873" s="182">
        <v>3.6173999999999999</v>
      </c>
      <c r="J873" s="182">
        <v>3.9516</v>
      </c>
      <c r="K873" s="182">
        <v>9.8268000000000004</v>
      </c>
      <c r="L873" s="182">
        <v>26.455200000000001</v>
      </c>
      <c r="M873" s="182">
        <v>35.446599999999997</v>
      </c>
      <c r="N873" s="182">
        <v>51.587600000000002</v>
      </c>
      <c r="O873" s="182">
        <v>12.2296</v>
      </c>
      <c r="P873" s="182">
        <v>17.429500000000001</v>
      </c>
      <c r="Q873" s="182">
        <v>16.535299999999999</v>
      </c>
      <c r="R873" s="182">
        <v>18.216200000000001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78" t="s">
        <v>820</v>
      </c>
      <c r="B874" s="178" t="s">
        <v>825</v>
      </c>
      <c r="C874" s="178">
        <v>141813</v>
      </c>
      <c r="D874" s="181">
        <v>44315</v>
      </c>
      <c r="E874" s="182">
        <v>13.055</v>
      </c>
      <c r="F874" s="182">
        <v>0.1842</v>
      </c>
      <c r="G874" s="182">
        <v>2.7385999999999999</v>
      </c>
      <c r="H874" s="182">
        <v>3.5453999999999999</v>
      </c>
      <c r="I874" s="182">
        <v>2.7467000000000001</v>
      </c>
      <c r="J874" s="182">
        <v>3.6604999999999999</v>
      </c>
      <c r="K874" s="182">
        <v>8.5113000000000003</v>
      </c>
      <c r="L874" s="182">
        <v>24.737200000000001</v>
      </c>
      <c r="M874" s="182">
        <v>31.1797</v>
      </c>
      <c r="N874" s="182">
        <v>45.9148</v>
      </c>
      <c r="O874" s="182">
        <v>9.3246000000000002</v>
      </c>
      <c r="P874" s="182"/>
      <c r="Q874" s="182">
        <v>7.766</v>
      </c>
      <c r="R874" s="182">
        <v>15.7165</v>
      </c>
      <c r="S874" s="120"/>
      <c r="T874" s="123"/>
      <c r="U874" s="124"/>
      <c r="V874" s="124"/>
      <c r="W874" s="124"/>
      <c r="X874" s="124"/>
      <c r="Y874" s="124"/>
      <c r="Z874" s="124"/>
      <c r="AA874" s="124"/>
      <c r="AB874" s="124"/>
      <c r="AC874" s="124"/>
      <c r="AD874" s="124"/>
      <c r="AE874" s="124"/>
      <c r="AF874" s="124"/>
      <c r="AG874" s="124"/>
      <c r="AH874" s="124"/>
    </row>
    <row r="875" spans="1:34" x14ac:dyDescent="0.3">
      <c r="A875" s="178" t="s">
        <v>820</v>
      </c>
      <c r="B875" s="178" t="s">
        <v>826</v>
      </c>
      <c r="C875" s="178">
        <v>141812</v>
      </c>
      <c r="D875" s="181">
        <v>44315</v>
      </c>
      <c r="E875" s="182">
        <v>12.419</v>
      </c>
      <c r="F875" s="182">
        <v>0.1855</v>
      </c>
      <c r="G875" s="182">
        <v>2.7212999999999998</v>
      </c>
      <c r="H875" s="182">
        <v>3.5175000000000001</v>
      </c>
      <c r="I875" s="182">
        <v>2.6787999999999998</v>
      </c>
      <c r="J875" s="182">
        <v>3.5089000000000001</v>
      </c>
      <c r="K875" s="182">
        <v>8.0853000000000002</v>
      </c>
      <c r="L875" s="182">
        <v>23.781500000000001</v>
      </c>
      <c r="M875" s="182">
        <v>29.702300000000001</v>
      </c>
      <c r="N875" s="182">
        <v>43.788400000000003</v>
      </c>
      <c r="O875" s="182">
        <v>7.8342000000000001</v>
      </c>
      <c r="P875" s="182"/>
      <c r="Q875" s="182">
        <v>6.2664999999999997</v>
      </c>
      <c r="R875" s="182">
        <v>14.1029</v>
      </c>
      <c r="S875" s="120"/>
      <c r="T875" s="123"/>
      <c r="U875" s="124"/>
      <c r="V875" s="124"/>
      <c r="W875" s="124"/>
      <c r="X875" s="124"/>
      <c r="Y875" s="124"/>
      <c r="Z875" s="124"/>
      <c r="AA875" s="124"/>
      <c r="AB875" s="124"/>
      <c r="AC875" s="124"/>
      <c r="AD875" s="124"/>
      <c r="AE875" s="124"/>
      <c r="AF875" s="124"/>
      <c r="AG875" s="124"/>
      <c r="AH875" s="124"/>
    </row>
    <row r="876" spans="1:34" x14ac:dyDescent="0.3">
      <c r="A876" s="178" t="s">
        <v>820</v>
      </c>
      <c r="B876" s="178" t="s">
        <v>827</v>
      </c>
      <c r="C876" s="178">
        <v>119096</v>
      </c>
      <c r="D876" s="181">
        <v>44315</v>
      </c>
      <c r="E876" s="182">
        <v>31.795000000000002</v>
      </c>
      <c r="F876" s="182">
        <v>0.11650000000000001</v>
      </c>
      <c r="G876" s="182">
        <v>2.3763000000000001</v>
      </c>
      <c r="H876" s="182">
        <v>2.4885000000000002</v>
      </c>
      <c r="I876" s="182">
        <v>1.5717000000000001</v>
      </c>
      <c r="J876" s="182">
        <v>2.9464000000000001</v>
      </c>
      <c r="K876" s="182">
        <v>6.2950999999999997</v>
      </c>
      <c r="L876" s="182">
        <v>25.434000000000001</v>
      </c>
      <c r="M876" s="182">
        <v>32.192700000000002</v>
      </c>
      <c r="N876" s="182">
        <v>53.740099999999998</v>
      </c>
      <c r="O876" s="182">
        <v>10.370699999999999</v>
      </c>
      <c r="P876" s="182">
        <v>12.8842</v>
      </c>
      <c r="Q876" s="182">
        <v>13.5016</v>
      </c>
      <c r="R876" s="182">
        <v>14.533099999999999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78" t="s">
        <v>820</v>
      </c>
      <c r="B877" s="178" t="s">
        <v>828</v>
      </c>
      <c r="C877" s="178">
        <v>112901</v>
      </c>
      <c r="D877" s="181">
        <v>44315</v>
      </c>
      <c r="E877" s="182">
        <v>29.773</v>
      </c>
      <c r="F877" s="182">
        <v>0.1143</v>
      </c>
      <c r="G877" s="182">
        <v>2.3690000000000002</v>
      </c>
      <c r="H877" s="182">
        <v>2.4676</v>
      </c>
      <c r="I877" s="182">
        <v>1.5311999999999999</v>
      </c>
      <c r="J877" s="182">
        <v>2.8428</v>
      </c>
      <c r="K877" s="182">
        <v>6.0179</v>
      </c>
      <c r="L877" s="182">
        <v>24.771599999999999</v>
      </c>
      <c r="M877" s="182">
        <v>31.141300000000001</v>
      </c>
      <c r="N877" s="182">
        <v>52.097099999999998</v>
      </c>
      <c r="O877" s="182">
        <v>9.2501999999999995</v>
      </c>
      <c r="P877" s="182">
        <v>11.861000000000001</v>
      </c>
      <c r="Q877" s="182">
        <v>10.5344</v>
      </c>
      <c r="R877" s="182">
        <v>13.313599999999999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78" t="s">
        <v>820</v>
      </c>
      <c r="B878" s="178" t="s">
        <v>829</v>
      </c>
      <c r="C878" s="178">
        <v>105817</v>
      </c>
      <c r="D878" s="181">
        <v>44315</v>
      </c>
      <c r="E878" s="182">
        <v>53.021599999999999</v>
      </c>
      <c r="F878" s="182">
        <v>-0.17849999999999999</v>
      </c>
      <c r="G878" s="182">
        <v>2.3262999999999998</v>
      </c>
      <c r="H878" s="182">
        <v>3.4578000000000002</v>
      </c>
      <c r="I878" s="182">
        <v>2.4182000000000001</v>
      </c>
      <c r="J878" s="182">
        <v>2.2643</v>
      </c>
      <c r="K878" s="182">
        <v>11.6846</v>
      </c>
      <c r="L878" s="182">
        <v>41.707999999999998</v>
      </c>
      <c r="M878" s="182">
        <v>45.253100000000003</v>
      </c>
      <c r="N878" s="182">
        <v>64.233900000000006</v>
      </c>
      <c r="O878" s="182">
        <v>11.5036</v>
      </c>
      <c r="P878" s="182">
        <v>13.3757</v>
      </c>
      <c r="Q878" s="182">
        <v>12.8786</v>
      </c>
      <c r="R878" s="182">
        <v>12.5687</v>
      </c>
      <c r="S878" s="120"/>
      <c r="T878" s="123"/>
      <c r="U878" s="124"/>
      <c r="V878" s="124"/>
      <c r="W878" s="124"/>
      <c r="X878" s="124"/>
      <c r="Y878" s="124"/>
      <c r="Z878" s="124"/>
      <c r="AA878" s="124"/>
      <c r="AB878" s="124"/>
      <c r="AC878" s="124"/>
      <c r="AD878" s="124"/>
      <c r="AE878" s="124"/>
      <c r="AF878" s="124"/>
      <c r="AG878" s="124"/>
      <c r="AH878" s="124"/>
    </row>
    <row r="879" spans="1:34" x14ac:dyDescent="0.3">
      <c r="A879" s="178" t="s">
        <v>820</v>
      </c>
      <c r="B879" s="178" t="s">
        <v>830</v>
      </c>
      <c r="C879" s="178">
        <v>118564</v>
      </c>
      <c r="D879" s="181">
        <v>44315</v>
      </c>
      <c r="E879" s="182">
        <v>57.725099999999998</v>
      </c>
      <c r="F879" s="182">
        <v>-0.1764</v>
      </c>
      <c r="G879" s="182">
        <v>2.3331</v>
      </c>
      <c r="H879" s="182">
        <v>3.4739</v>
      </c>
      <c r="I879" s="182">
        <v>2.4499</v>
      </c>
      <c r="J879" s="182">
        <v>2.3412999999999999</v>
      </c>
      <c r="K879" s="182">
        <v>11.9183</v>
      </c>
      <c r="L879" s="182">
        <v>42.3108</v>
      </c>
      <c r="M879" s="182">
        <v>46.159500000000001</v>
      </c>
      <c r="N879" s="182">
        <v>65.601200000000006</v>
      </c>
      <c r="O879" s="182">
        <v>12.555999999999999</v>
      </c>
      <c r="P879" s="182">
        <v>14.5489</v>
      </c>
      <c r="Q879" s="182">
        <v>17.927900000000001</v>
      </c>
      <c r="R879" s="182">
        <v>13.5304</v>
      </c>
      <c r="S879" s="120"/>
      <c r="T879" s="123"/>
      <c r="U879" s="124"/>
      <c r="V879" s="124"/>
      <c r="W879" s="124"/>
      <c r="X879" s="124"/>
      <c r="Y879" s="124"/>
      <c r="Z879" s="124"/>
      <c r="AA879" s="124"/>
      <c r="AB879" s="124"/>
      <c r="AC879" s="124"/>
      <c r="AD879" s="124"/>
      <c r="AE879" s="124"/>
      <c r="AF879" s="124"/>
      <c r="AG879" s="124"/>
      <c r="AH879" s="124"/>
    </row>
    <row r="880" spans="1:34" x14ac:dyDescent="0.3">
      <c r="A880" s="178" t="s">
        <v>820</v>
      </c>
      <c r="B880" s="178" t="s">
        <v>831</v>
      </c>
      <c r="C880" s="178">
        <v>102760</v>
      </c>
      <c r="D880" s="181">
        <v>44315</v>
      </c>
      <c r="E880" s="182">
        <v>89.483000000000004</v>
      </c>
      <c r="F880" s="182">
        <v>3.6900000000000002E-2</v>
      </c>
      <c r="G880" s="182">
        <v>2.5592999999999999</v>
      </c>
      <c r="H880" s="182">
        <v>3.6343000000000001</v>
      </c>
      <c r="I880" s="182">
        <v>2.9819</v>
      </c>
      <c r="J880" s="182">
        <v>2.4466000000000001</v>
      </c>
      <c r="K880" s="182">
        <v>12.2255</v>
      </c>
      <c r="L880" s="182">
        <v>35.567999999999998</v>
      </c>
      <c r="M880" s="182">
        <v>33.828400000000002</v>
      </c>
      <c r="N880" s="182">
        <v>52.415300000000002</v>
      </c>
      <c r="O880" s="182">
        <v>3.7414999999999998</v>
      </c>
      <c r="P880" s="182">
        <v>9.4481000000000002</v>
      </c>
      <c r="Q880" s="182">
        <v>14.090299999999999</v>
      </c>
      <c r="R880" s="182">
        <v>7.3189000000000002</v>
      </c>
      <c r="S880" s="120"/>
      <c r="T880" s="123"/>
      <c r="U880" s="124"/>
      <c r="V880" s="124"/>
      <c r="W880" s="124"/>
      <c r="X880" s="124"/>
      <c r="Y880" s="124"/>
      <c r="Z880" s="124"/>
      <c r="AA880" s="124"/>
      <c r="AB880" s="124"/>
      <c r="AC880" s="124"/>
      <c r="AD880" s="124"/>
      <c r="AE880" s="124"/>
      <c r="AF880" s="124"/>
      <c r="AG880" s="124"/>
      <c r="AH880" s="124"/>
    </row>
    <row r="881" spans="1:34" x14ac:dyDescent="0.3">
      <c r="A881" s="178" t="s">
        <v>820</v>
      </c>
      <c r="B881" s="178" t="s">
        <v>832</v>
      </c>
      <c r="C881" s="178">
        <v>118950</v>
      </c>
      <c r="D881" s="181">
        <v>44315</v>
      </c>
      <c r="E881" s="182">
        <v>96.290999999999997</v>
      </c>
      <c r="F881" s="182">
        <v>3.95E-2</v>
      </c>
      <c r="G881" s="182">
        <v>2.5703999999999998</v>
      </c>
      <c r="H881" s="182">
        <v>3.6400999999999999</v>
      </c>
      <c r="I881" s="182">
        <v>3.0148000000000001</v>
      </c>
      <c r="J881" s="182">
        <v>2.5550999999999999</v>
      </c>
      <c r="K881" s="182">
        <v>12.5684</v>
      </c>
      <c r="L881" s="182">
        <v>36.3354</v>
      </c>
      <c r="M881" s="182">
        <v>34.921799999999998</v>
      </c>
      <c r="N881" s="182">
        <v>54.0212</v>
      </c>
      <c r="O881" s="182">
        <v>4.7336999999999998</v>
      </c>
      <c r="P881" s="182">
        <v>10.601100000000001</v>
      </c>
      <c r="Q881" s="182">
        <v>11.1938</v>
      </c>
      <c r="R881" s="182">
        <v>8.3687000000000005</v>
      </c>
      <c r="S881" s="120"/>
      <c r="T881" s="123"/>
      <c r="U881" s="124"/>
      <c r="V881" s="124"/>
      <c r="W881" s="124"/>
      <c r="X881" s="124"/>
      <c r="Y881" s="124"/>
      <c r="Z881" s="124"/>
      <c r="AA881" s="124"/>
      <c r="AB881" s="124"/>
      <c r="AC881" s="124"/>
      <c r="AD881" s="124"/>
      <c r="AE881" s="124"/>
      <c r="AF881" s="124"/>
      <c r="AG881" s="124"/>
      <c r="AH881" s="124"/>
    </row>
    <row r="882" spans="1:34" x14ac:dyDescent="0.3">
      <c r="A882" s="178" t="s">
        <v>820</v>
      </c>
      <c r="B882" s="178" t="s">
        <v>1903</v>
      </c>
      <c r="C882" s="178">
        <v>148411</v>
      </c>
      <c r="D882" s="181">
        <v>44315</v>
      </c>
      <c r="E882" s="182">
        <v>13.5137</v>
      </c>
      <c r="F882" s="182">
        <v>8.0699999999999994E-2</v>
      </c>
      <c r="G882" s="182">
        <v>3.1061000000000001</v>
      </c>
      <c r="H882" s="182">
        <v>3.3292000000000002</v>
      </c>
      <c r="I882" s="182">
        <v>2.4992000000000001</v>
      </c>
      <c r="J882" s="182">
        <v>2.5926</v>
      </c>
      <c r="K882" s="182">
        <v>9.6312999999999995</v>
      </c>
      <c r="L882" s="182">
        <v>28.5318</v>
      </c>
      <c r="M882" s="182">
        <v>35.3658</v>
      </c>
      <c r="N882" s="182"/>
      <c r="O882" s="182"/>
      <c r="P882" s="182"/>
      <c r="Q882" s="182">
        <v>35.137</v>
      </c>
      <c r="R882" s="182"/>
      <c r="S882" s="120"/>
      <c r="T882" s="123"/>
      <c r="U882" s="124"/>
      <c r="V882" s="124"/>
      <c r="W882" s="124"/>
      <c r="X882" s="124"/>
      <c r="Y882" s="124"/>
      <c r="Z882" s="124"/>
      <c r="AA882" s="124"/>
      <c r="AB882" s="124"/>
      <c r="AC882" s="124"/>
      <c r="AD882" s="124"/>
      <c r="AE882" s="124"/>
      <c r="AF882" s="124"/>
      <c r="AG882" s="124"/>
      <c r="AH882" s="124"/>
    </row>
    <row r="883" spans="1:34" x14ac:dyDescent="0.3">
      <c r="A883" s="178" t="s">
        <v>820</v>
      </c>
      <c r="B883" s="178" t="s">
        <v>833</v>
      </c>
      <c r="C883" s="178">
        <v>148409</v>
      </c>
      <c r="D883" s="181">
        <v>44315</v>
      </c>
      <c r="E883" s="182">
        <v>13.343</v>
      </c>
      <c r="F883" s="182">
        <v>7.6499999999999999E-2</v>
      </c>
      <c r="G883" s="182">
        <v>3.0920999999999998</v>
      </c>
      <c r="H883" s="182">
        <v>3.2972000000000001</v>
      </c>
      <c r="I883" s="182">
        <v>2.4352</v>
      </c>
      <c r="J883" s="182">
        <v>2.4344000000000001</v>
      </c>
      <c r="K883" s="182">
        <v>9.1791</v>
      </c>
      <c r="L883" s="182">
        <v>27.465900000000001</v>
      </c>
      <c r="M883" s="182">
        <v>33.7014</v>
      </c>
      <c r="N883" s="182"/>
      <c r="O883" s="182"/>
      <c r="P883" s="182"/>
      <c r="Q883" s="182">
        <v>33.43</v>
      </c>
      <c r="R883" s="182"/>
      <c r="S883" s="120"/>
      <c r="T883" s="123"/>
      <c r="U883" s="124"/>
      <c r="V883" s="124"/>
      <c r="W883" s="124"/>
      <c r="X883" s="124"/>
      <c r="Y883" s="124"/>
      <c r="Z883" s="124"/>
      <c r="AA883" s="124"/>
      <c r="AB883" s="124"/>
      <c r="AC883" s="124"/>
      <c r="AD883" s="124"/>
      <c r="AE883" s="124"/>
      <c r="AF883" s="124"/>
      <c r="AG883" s="124"/>
      <c r="AH883" s="124"/>
    </row>
    <row r="884" spans="1:34" x14ac:dyDescent="0.3">
      <c r="A884" s="178" t="s">
        <v>820</v>
      </c>
      <c r="B884" s="178" t="s">
        <v>834</v>
      </c>
      <c r="C884" s="178">
        <v>111957</v>
      </c>
      <c r="D884" s="181">
        <v>44315</v>
      </c>
      <c r="E884" s="182">
        <v>39.92</v>
      </c>
      <c r="F884" s="182">
        <v>5.0099999999999999E-2</v>
      </c>
      <c r="G884" s="182">
        <v>2.3065000000000002</v>
      </c>
      <c r="H884" s="182">
        <v>2.5693999999999999</v>
      </c>
      <c r="I884" s="182">
        <v>1.8108</v>
      </c>
      <c r="J884" s="182">
        <v>2.5167000000000002</v>
      </c>
      <c r="K884" s="182">
        <v>10.1241</v>
      </c>
      <c r="L884" s="182">
        <v>31.923300000000001</v>
      </c>
      <c r="M884" s="182">
        <v>31.8797</v>
      </c>
      <c r="N884" s="182">
        <v>58.664499999999997</v>
      </c>
      <c r="O884" s="182">
        <v>11.1067</v>
      </c>
      <c r="P884" s="182">
        <v>12.7614</v>
      </c>
      <c r="Q884" s="182">
        <v>12.3048</v>
      </c>
      <c r="R884" s="182">
        <v>13.9687</v>
      </c>
      <c r="S884" s="120"/>
      <c r="T884" s="123"/>
      <c r="U884" s="124"/>
      <c r="V884" s="124"/>
      <c r="W884" s="124"/>
      <c r="X884" s="124"/>
      <c r="Y884" s="124"/>
      <c r="Z884" s="124"/>
      <c r="AA884" s="124"/>
      <c r="AB884" s="124"/>
      <c r="AC884" s="124"/>
      <c r="AD884" s="124"/>
      <c r="AE884" s="124"/>
      <c r="AF884" s="124"/>
      <c r="AG884" s="124"/>
      <c r="AH884" s="124"/>
    </row>
    <row r="885" spans="1:34" x14ac:dyDescent="0.3">
      <c r="A885" s="178" t="s">
        <v>820</v>
      </c>
      <c r="B885" s="178" t="s">
        <v>835</v>
      </c>
      <c r="C885" s="178">
        <v>120722</v>
      </c>
      <c r="D885" s="181">
        <v>44315</v>
      </c>
      <c r="E885" s="182">
        <v>43.44</v>
      </c>
      <c r="F885" s="182">
        <v>6.9099999999999995E-2</v>
      </c>
      <c r="G885" s="182">
        <v>2.3321999999999998</v>
      </c>
      <c r="H885" s="182">
        <v>2.5979999999999999</v>
      </c>
      <c r="I885" s="182">
        <v>1.8762000000000001</v>
      </c>
      <c r="J885" s="182">
        <v>2.6223000000000001</v>
      </c>
      <c r="K885" s="182">
        <v>10.45</v>
      </c>
      <c r="L885" s="182">
        <v>32.762799999999999</v>
      </c>
      <c r="M885" s="182">
        <v>33.128999999999998</v>
      </c>
      <c r="N885" s="182">
        <v>60.591500000000003</v>
      </c>
      <c r="O885" s="182">
        <v>12.3163</v>
      </c>
      <c r="P885" s="182">
        <v>14.0235</v>
      </c>
      <c r="Q885" s="182">
        <v>13.3409</v>
      </c>
      <c r="R885" s="182">
        <v>15.221399999999999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78" t="s">
        <v>820</v>
      </c>
      <c r="B886" s="178" t="s">
        <v>836</v>
      </c>
      <c r="C886" s="178">
        <v>141920</v>
      </c>
      <c r="D886" s="181">
        <v>44315</v>
      </c>
      <c r="E886" s="182">
        <v>13.3</v>
      </c>
      <c r="F886" s="182">
        <v>7.5200000000000003E-2</v>
      </c>
      <c r="G886" s="182">
        <v>2.7027000000000001</v>
      </c>
      <c r="H886" s="182">
        <v>3.2608999999999999</v>
      </c>
      <c r="I886" s="182">
        <v>2.3077000000000001</v>
      </c>
      <c r="J886" s="182">
        <v>2.7027000000000001</v>
      </c>
      <c r="K886" s="182">
        <v>8.7490000000000006</v>
      </c>
      <c r="L886" s="182">
        <v>23.951499999999999</v>
      </c>
      <c r="M886" s="182">
        <v>29.503399999999999</v>
      </c>
      <c r="N886" s="182">
        <v>48.603400000000001</v>
      </c>
      <c r="O886" s="182">
        <v>9.0098000000000003</v>
      </c>
      <c r="P886" s="182"/>
      <c r="Q886" s="182">
        <v>8.6190999999999995</v>
      </c>
      <c r="R886" s="182">
        <v>13.064399999999999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78" t="s">
        <v>820</v>
      </c>
      <c r="B887" s="178" t="s">
        <v>837</v>
      </c>
      <c r="C887" s="178">
        <v>141919</v>
      </c>
      <c r="D887" s="181">
        <v>44315</v>
      </c>
      <c r="E887" s="182">
        <v>12.58</v>
      </c>
      <c r="F887" s="182">
        <v>7.9600000000000004E-2</v>
      </c>
      <c r="G887" s="182">
        <v>2.6939000000000002</v>
      </c>
      <c r="H887" s="182">
        <v>3.2841</v>
      </c>
      <c r="I887" s="182">
        <v>2.2764000000000002</v>
      </c>
      <c r="J887" s="182">
        <v>2.6939000000000002</v>
      </c>
      <c r="K887" s="182">
        <v>8.5418000000000003</v>
      </c>
      <c r="L887" s="182">
        <v>23.4544</v>
      </c>
      <c r="M887" s="182">
        <v>28.629899999999999</v>
      </c>
      <c r="N887" s="182">
        <v>47.306800000000003</v>
      </c>
      <c r="O887" s="182">
        <v>7.4661</v>
      </c>
      <c r="P887" s="182"/>
      <c r="Q887" s="182">
        <v>6.8804999999999996</v>
      </c>
      <c r="R887" s="182">
        <v>11.979200000000001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78" t="s">
        <v>820</v>
      </c>
      <c r="B888" s="178" t="s">
        <v>838</v>
      </c>
      <c r="C888" s="178">
        <v>118421</v>
      </c>
      <c r="D888" s="181">
        <v>44315</v>
      </c>
      <c r="E888" s="182">
        <v>51.04</v>
      </c>
      <c r="F888" s="182">
        <v>0.1177</v>
      </c>
      <c r="G888" s="182">
        <v>2.7374999999999998</v>
      </c>
      <c r="H888" s="182">
        <v>2.9655</v>
      </c>
      <c r="I888" s="182">
        <v>2.1208</v>
      </c>
      <c r="J888" s="182">
        <v>0.80979999999999996</v>
      </c>
      <c r="K888" s="182">
        <v>4.7404000000000002</v>
      </c>
      <c r="L888" s="182">
        <v>16.105599999999999</v>
      </c>
      <c r="M888" s="182">
        <v>25.097999999999999</v>
      </c>
      <c r="N888" s="182">
        <v>48.978400000000001</v>
      </c>
      <c r="O888" s="182">
        <v>5.9371999999999998</v>
      </c>
      <c r="P888" s="182">
        <v>14.622199999999999</v>
      </c>
      <c r="Q888" s="182">
        <v>11.918699999999999</v>
      </c>
      <c r="R888" s="182">
        <v>13.011699999999999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78" t="s">
        <v>820</v>
      </c>
      <c r="B889" s="178" t="s">
        <v>839</v>
      </c>
      <c r="C889" s="178">
        <v>108592</v>
      </c>
      <c r="D889" s="181">
        <v>44315</v>
      </c>
      <c r="E889" s="182">
        <v>45.81</v>
      </c>
      <c r="F889" s="182">
        <v>0.10929999999999999</v>
      </c>
      <c r="G889" s="182">
        <v>2.7130000000000001</v>
      </c>
      <c r="H889" s="182">
        <v>2.9207000000000001</v>
      </c>
      <c r="I889" s="182">
        <v>2.0722</v>
      </c>
      <c r="J889" s="182">
        <v>0.65920000000000001</v>
      </c>
      <c r="K889" s="182">
        <v>4.3983999999999996</v>
      </c>
      <c r="L889" s="182">
        <v>15.3033</v>
      </c>
      <c r="M889" s="182">
        <v>23.8108</v>
      </c>
      <c r="N889" s="182">
        <v>46.921100000000003</v>
      </c>
      <c r="O889" s="182">
        <v>4.4992999999999999</v>
      </c>
      <c r="P889" s="182">
        <v>12.9125</v>
      </c>
      <c r="Q889" s="182">
        <v>10.581099999999999</v>
      </c>
      <c r="R889" s="182">
        <v>11.490600000000001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78" t="s">
        <v>820</v>
      </c>
      <c r="B890" s="178" t="s">
        <v>840</v>
      </c>
      <c r="C890" s="178">
        <v>131580</v>
      </c>
      <c r="D890" s="181">
        <v>44315</v>
      </c>
      <c r="E890" s="182">
        <v>26.328600000000002</v>
      </c>
      <c r="F890" s="182">
        <v>-0.1115</v>
      </c>
      <c r="G890" s="182">
        <v>2.9024000000000001</v>
      </c>
      <c r="H890" s="182">
        <v>3.8321000000000001</v>
      </c>
      <c r="I890" s="182">
        <v>3.4462000000000002</v>
      </c>
      <c r="J890" s="182">
        <v>3.1425999999999998</v>
      </c>
      <c r="K890" s="182">
        <v>7.6654</v>
      </c>
      <c r="L890" s="182">
        <v>29.331800000000001</v>
      </c>
      <c r="M890" s="182">
        <v>39.960900000000002</v>
      </c>
      <c r="N890" s="182">
        <v>61.432099999999998</v>
      </c>
      <c r="O890" s="182">
        <v>19.208400000000001</v>
      </c>
      <c r="P890" s="182">
        <v>19.852</v>
      </c>
      <c r="Q890" s="182">
        <v>16.056000000000001</v>
      </c>
      <c r="R890" s="182">
        <v>24.878</v>
      </c>
      <c r="S890" s="120"/>
      <c r="T890" s="123"/>
      <c r="U890" s="124"/>
      <c r="V890" s="124"/>
      <c r="W890" s="124"/>
      <c r="X890" s="124"/>
      <c r="Y890" s="124"/>
      <c r="Z890" s="124"/>
      <c r="AA890" s="124"/>
      <c r="AB890" s="124"/>
      <c r="AC890" s="124"/>
      <c r="AD890" s="124"/>
      <c r="AE890" s="124"/>
      <c r="AF890" s="124"/>
      <c r="AG890" s="124"/>
      <c r="AH890" s="124"/>
    </row>
    <row r="891" spans="1:34" x14ac:dyDescent="0.3">
      <c r="A891" s="178" t="s">
        <v>820</v>
      </c>
      <c r="B891" s="178" t="s">
        <v>841</v>
      </c>
      <c r="C891" s="178">
        <v>131578</v>
      </c>
      <c r="D891" s="181">
        <v>44315</v>
      </c>
      <c r="E891" s="182">
        <v>24.248100000000001</v>
      </c>
      <c r="F891" s="182">
        <v>-0.1149</v>
      </c>
      <c r="G891" s="182">
        <v>2.8921999999999999</v>
      </c>
      <c r="H891" s="182">
        <v>3.8085</v>
      </c>
      <c r="I891" s="182">
        <v>3.3986000000000001</v>
      </c>
      <c r="J891" s="182">
        <v>3.0316999999999998</v>
      </c>
      <c r="K891" s="182">
        <v>7.4241000000000001</v>
      </c>
      <c r="L891" s="182">
        <v>28.6494</v>
      </c>
      <c r="M891" s="182">
        <v>38.757199999999997</v>
      </c>
      <c r="N891" s="182">
        <v>59.496499999999997</v>
      </c>
      <c r="O891" s="182">
        <v>17.5504</v>
      </c>
      <c r="P891" s="182">
        <v>18.336099999999998</v>
      </c>
      <c r="Q891" s="182">
        <v>14.595800000000001</v>
      </c>
      <c r="R891" s="182">
        <v>23.218</v>
      </c>
      <c r="S891" s="120"/>
      <c r="T891" s="123"/>
      <c r="U891" s="124"/>
      <c r="V891" s="124"/>
      <c r="W891" s="124"/>
      <c r="X891" s="124"/>
      <c r="Y891" s="124"/>
      <c r="Z891" s="124"/>
      <c r="AA891" s="124"/>
      <c r="AB891" s="124"/>
      <c r="AC891" s="124"/>
      <c r="AD891" s="124"/>
      <c r="AE891" s="124"/>
      <c r="AF891" s="124"/>
      <c r="AG891" s="124"/>
      <c r="AH891" s="124"/>
    </row>
    <row r="892" spans="1:34" x14ac:dyDescent="0.3">
      <c r="A892" s="178" t="s">
        <v>820</v>
      </c>
      <c r="B892" s="178" t="s">
        <v>1904</v>
      </c>
      <c r="C892" s="178">
        <v>148481</v>
      </c>
      <c r="D892" s="181">
        <v>44315</v>
      </c>
      <c r="E892" s="182">
        <v>12.62</v>
      </c>
      <c r="F892" s="182">
        <v>0.39779999999999999</v>
      </c>
      <c r="G892" s="182">
        <v>2.9363999999999999</v>
      </c>
      <c r="H892" s="182">
        <v>3.1888999999999998</v>
      </c>
      <c r="I892" s="182">
        <v>2.9363999999999999</v>
      </c>
      <c r="J892" s="182">
        <v>2.7686999999999999</v>
      </c>
      <c r="K892" s="182">
        <v>7.6791999999999998</v>
      </c>
      <c r="L892" s="182">
        <v>26.073899999999998</v>
      </c>
      <c r="M892" s="182"/>
      <c r="N892" s="182"/>
      <c r="O892" s="182"/>
      <c r="P892" s="182"/>
      <c r="Q892" s="182">
        <v>26.2</v>
      </c>
      <c r="R892" s="182"/>
      <c r="S892" s="120"/>
      <c r="T892" s="123"/>
      <c r="U892" s="124"/>
      <c r="V892" s="124"/>
      <c r="W892" s="124"/>
      <c r="X892" s="124"/>
      <c r="Y892" s="124"/>
      <c r="Z892" s="124"/>
      <c r="AA892" s="124"/>
      <c r="AB892" s="124"/>
      <c r="AC892" s="124"/>
      <c r="AD892" s="124"/>
      <c r="AE892" s="124"/>
      <c r="AF892" s="124"/>
      <c r="AG892" s="124"/>
      <c r="AH892" s="124"/>
    </row>
    <row r="893" spans="1:34" x14ac:dyDescent="0.3">
      <c r="A893" s="178" t="s">
        <v>820</v>
      </c>
      <c r="B893" s="178" t="s">
        <v>1905</v>
      </c>
      <c r="C893" s="178">
        <v>148483</v>
      </c>
      <c r="D893" s="181">
        <v>44315</v>
      </c>
      <c r="E893" s="182">
        <v>12.49</v>
      </c>
      <c r="F893" s="182">
        <v>0.40189999999999998</v>
      </c>
      <c r="G893" s="182">
        <v>2.883</v>
      </c>
      <c r="H893" s="182">
        <v>3.2231000000000001</v>
      </c>
      <c r="I893" s="182">
        <v>2.883</v>
      </c>
      <c r="J893" s="182">
        <v>2.6294</v>
      </c>
      <c r="K893" s="182">
        <v>7.3023999999999996</v>
      </c>
      <c r="L893" s="182">
        <v>25.024999999999999</v>
      </c>
      <c r="M893" s="182"/>
      <c r="N893" s="182"/>
      <c r="O893" s="182"/>
      <c r="P893" s="182"/>
      <c r="Q893" s="182">
        <v>24.9</v>
      </c>
      <c r="R893" s="182"/>
      <c r="S893" s="120"/>
      <c r="T893" s="123"/>
      <c r="U893" s="124"/>
      <c r="V893" s="124"/>
      <c r="W893" s="124"/>
      <c r="X893" s="124"/>
      <c r="Y893" s="124"/>
      <c r="Z893" s="124"/>
      <c r="AA893" s="124"/>
      <c r="AB893" s="124"/>
      <c r="AC893" s="124"/>
      <c r="AD893" s="124"/>
      <c r="AE893" s="124"/>
      <c r="AF893" s="124"/>
      <c r="AG893" s="124"/>
      <c r="AH893" s="124"/>
    </row>
    <row r="894" spans="1:34" x14ac:dyDescent="0.3">
      <c r="A894" s="178" t="s">
        <v>820</v>
      </c>
      <c r="B894" s="178" t="s">
        <v>842</v>
      </c>
      <c r="C894" s="178">
        <v>107410</v>
      </c>
      <c r="D894" s="181">
        <v>44315</v>
      </c>
      <c r="E894" s="182">
        <v>10.0534</v>
      </c>
      <c r="F894" s="182">
        <v>-2.5899999999999999E-2</v>
      </c>
      <c r="G894" s="182">
        <v>2.3340999999999998</v>
      </c>
      <c r="H894" s="182">
        <v>2.7934000000000001</v>
      </c>
      <c r="I894" s="182">
        <v>1.3948</v>
      </c>
      <c r="J894" s="182">
        <v>1.2478</v>
      </c>
      <c r="K894" s="182">
        <v>5.5242000000000004</v>
      </c>
      <c r="L894" s="182">
        <v>23.676300000000001</v>
      </c>
      <c r="M894" s="182">
        <v>29.043600000000001</v>
      </c>
      <c r="N894" s="182">
        <v>40.865099999999998</v>
      </c>
      <c r="O894" s="182">
        <v>5.0754000000000001</v>
      </c>
      <c r="P894" s="182">
        <v>13.151199999999999</v>
      </c>
      <c r="Q894" s="182">
        <v>4.0500000000000001E-2</v>
      </c>
      <c r="R894" s="182">
        <v>4.1134000000000004</v>
      </c>
      <c r="S894" s="120"/>
      <c r="T894" s="123"/>
      <c r="U894" s="124"/>
      <c r="V894" s="124"/>
      <c r="W894" s="124"/>
      <c r="X894" s="124"/>
      <c r="Y894" s="124"/>
      <c r="Z894" s="124"/>
      <c r="AA894" s="124"/>
      <c r="AB894" s="124"/>
      <c r="AC894" s="124"/>
      <c r="AD894" s="124"/>
      <c r="AE894" s="124"/>
      <c r="AF894" s="124"/>
      <c r="AG894" s="124"/>
      <c r="AH894" s="124"/>
    </row>
    <row r="895" spans="1:34" x14ac:dyDescent="0.3">
      <c r="A895" s="178" t="s">
        <v>820</v>
      </c>
      <c r="B895" s="178" t="s">
        <v>843</v>
      </c>
      <c r="C895" s="178">
        <v>120488</v>
      </c>
      <c r="D895" s="181">
        <v>44315</v>
      </c>
      <c r="E895" s="182">
        <v>11.183</v>
      </c>
      <c r="F895" s="182">
        <v>-2.3199999999999998E-2</v>
      </c>
      <c r="G895" s="182">
        <v>2.3428</v>
      </c>
      <c r="H895" s="182">
        <v>2.8151999999999999</v>
      </c>
      <c r="I895" s="182">
        <v>1.4377</v>
      </c>
      <c r="J895" s="182">
        <v>1.3512999999999999</v>
      </c>
      <c r="K895" s="182">
        <v>5.8103999999999996</v>
      </c>
      <c r="L895" s="182">
        <v>24.356400000000001</v>
      </c>
      <c r="M895" s="182">
        <v>30.155999999999999</v>
      </c>
      <c r="N895" s="182">
        <v>42.569400000000002</v>
      </c>
      <c r="O895" s="182">
        <v>6.6563999999999997</v>
      </c>
      <c r="P895" s="182">
        <v>14.7302</v>
      </c>
      <c r="Q895" s="182">
        <v>13.532999999999999</v>
      </c>
      <c r="R895" s="182">
        <v>5.7142999999999997</v>
      </c>
      <c r="S895" s="120"/>
      <c r="T895" s="123"/>
      <c r="U895" s="124"/>
      <c r="V895" s="124"/>
      <c r="W895" s="124"/>
      <c r="X895" s="124"/>
      <c r="Y895" s="124"/>
      <c r="Z895" s="124"/>
      <c r="AA895" s="124"/>
      <c r="AB895" s="124"/>
      <c r="AC895" s="124"/>
      <c r="AD895" s="124"/>
      <c r="AE895" s="124"/>
      <c r="AF895" s="124"/>
      <c r="AG895" s="124"/>
      <c r="AH895" s="124"/>
    </row>
    <row r="896" spans="1:34" x14ac:dyDescent="0.3">
      <c r="A896" s="178" t="s">
        <v>820</v>
      </c>
      <c r="B896" s="178" t="s">
        <v>844</v>
      </c>
      <c r="C896" s="178">
        <v>147473</v>
      </c>
      <c r="D896" s="181">
        <v>44315</v>
      </c>
      <c r="E896" s="182">
        <v>14.023999999999999</v>
      </c>
      <c r="F896" s="182">
        <v>-0.2631</v>
      </c>
      <c r="G896" s="182">
        <v>2.6271</v>
      </c>
      <c r="H896" s="182">
        <v>2.8831000000000002</v>
      </c>
      <c r="I896" s="182">
        <v>2.0076000000000001</v>
      </c>
      <c r="J896" s="182">
        <v>2.1486999999999998</v>
      </c>
      <c r="K896" s="182">
        <v>10.8003</v>
      </c>
      <c r="L896" s="182">
        <v>29.253499999999999</v>
      </c>
      <c r="M896" s="182">
        <v>35.523800000000001</v>
      </c>
      <c r="N896" s="182">
        <v>56.308500000000002</v>
      </c>
      <c r="O896" s="182"/>
      <c r="P896" s="182"/>
      <c r="Q896" s="182">
        <v>20.8079</v>
      </c>
      <c r="R896" s="182"/>
      <c r="S896" s="120"/>
      <c r="T896" s="123"/>
      <c r="U896" s="124"/>
      <c r="V896" s="124"/>
      <c r="W896" s="124"/>
      <c r="X896" s="124"/>
      <c r="Y896" s="124"/>
      <c r="Z896" s="124"/>
      <c r="AA896" s="124"/>
      <c r="AB896" s="124"/>
      <c r="AC896" s="124"/>
      <c r="AD896" s="124"/>
      <c r="AE896" s="124"/>
      <c r="AF896" s="124"/>
      <c r="AG896" s="124"/>
      <c r="AH896" s="124"/>
    </row>
    <row r="897" spans="1:34" x14ac:dyDescent="0.3">
      <c r="A897" s="178" t="s">
        <v>820</v>
      </c>
      <c r="B897" s="178" t="s">
        <v>845</v>
      </c>
      <c r="C897" s="178">
        <v>147477</v>
      </c>
      <c r="D897" s="181">
        <v>44315</v>
      </c>
      <c r="E897" s="182">
        <v>13.589</v>
      </c>
      <c r="F897" s="182">
        <v>-0.26419999999999999</v>
      </c>
      <c r="G897" s="182">
        <v>2.6126999999999998</v>
      </c>
      <c r="H897" s="182">
        <v>2.8456999999999999</v>
      </c>
      <c r="I897" s="182">
        <v>1.9430000000000001</v>
      </c>
      <c r="J897" s="182">
        <v>1.9888999999999999</v>
      </c>
      <c r="K897" s="182">
        <v>10.318199999999999</v>
      </c>
      <c r="L897" s="182">
        <v>28.125599999999999</v>
      </c>
      <c r="M897" s="182">
        <v>33.75</v>
      </c>
      <c r="N897" s="182">
        <v>53.600099999999998</v>
      </c>
      <c r="O897" s="182"/>
      <c r="P897" s="182"/>
      <c r="Q897" s="182">
        <v>18.698799999999999</v>
      </c>
      <c r="R897" s="182"/>
      <c r="S897" s="120"/>
      <c r="T897" s="123"/>
      <c r="U897" s="124"/>
      <c r="V897" s="124"/>
      <c r="W897" s="124"/>
      <c r="X897" s="124"/>
      <c r="Y897" s="124"/>
      <c r="Z897" s="124"/>
      <c r="AA897" s="124"/>
      <c r="AB897" s="124"/>
      <c r="AC897" s="124"/>
      <c r="AD897" s="124"/>
      <c r="AE897" s="124"/>
      <c r="AF897" s="124"/>
      <c r="AG897" s="124"/>
      <c r="AH897" s="124"/>
    </row>
    <row r="898" spans="1:34" x14ac:dyDescent="0.3">
      <c r="A898" s="178" t="s">
        <v>820</v>
      </c>
      <c r="B898" s="178" t="s">
        <v>846</v>
      </c>
      <c r="C898" s="178">
        <v>145376</v>
      </c>
      <c r="D898" s="181">
        <v>44315</v>
      </c>
      <c r="E898" s="182">
        <v>14.46</v>
      </c>
      <c r="F898" s="182">
        <v>0.34</v>
      </c>
      <c r="G898" s="182">
        <v>1.788</v>
      </c>
      <c r="H898" s="182">
        <v>2.2414000000000001</v>
      </c>
      <c r="I898" s="182">
        <v>1.1967000000000001</v>
      </c>
      <c r="J898" s="182">
        <v>3.33</v>
      </c>
      <c r="K898" s="182">
        <v>11.7811</v>
      </c>
      <c r="L898" s="182">
        <v>21.196899999999999</v>
      </c>
      <c r="M898" s="182">
        <v>30.2468</v>
      </c>
      <c r="N898" s="182">
        <v>45.355899999999998</v>
      </c>
      <c r="O898" s="182"/>
      <c r="P898" s="182"/>
      <c r="Q898" s="182">
        <v>16.0184</v>
      </c>
      <c r="R898" s="182">
        <v>14.9377</v>
      </c>
      <c r="S898" s="120"/>
      <c r="T898" s="123"/>
      <c r="U898" s="124"/>
      <c r="V898" s="124"/>
      <c r="W898" s="124"/>
      <c r="X898" s="124"/>
      <c r="Y898" s="124"/>
      <c r="Z898" s="124"/>
      <c r="AA898" s="124"/>
      <c r="AB898" s="124"/>
      <c r="AC898" s="124"/>
      <c r="AD898" s="124"/>
      <c r="AE898" s="124"/>
      <c r="AF898" s="124"/>
      <c r="AG898" s="124"/>
      <c r="AH898" s="124"/>
    </row>
    <row r="899" spans="1:34" x14ac:dyDescent="0.3">
      <c r="A899" s="178" t="s">
        <v>820</v>
      </c>
      <c r="B899" s="178" t="s">
        <v>847</v>
      </c>
      <c r="C899" s="178">
        <v>145378</v>
      </c>
      <c r="D899" s="181">
        <v>44315</v>
      </c>
      <c r="E899" s="182">
        <v>14.064</v>
      </c>
      <c r="F899" s="182">
        <v>0.33529999999999999</v>
      </c>
      <c r="G899" s="182">
        <v>1.7728999999999999</v>
      </c>
      <c r="H899" s="182">
        <v>2.2166999999999999</v>
      </c>
      <c r="I899" s="182">
        <v>1.1507000000000001</v>
      </c>
      <c r="J899" s="182">
        <v>3.2143999999999999</v>
      </c>
      <c r="K899" s="182">
        <v>11.4598</v>
      </c>
      <c r="L899" s="182">
        <v>20.493500000000001</v>
      </c>
      <c r="M899" s="182">
        <v>29.122299999999999</v>
      </c>
      <c r="N899" s="182">
        <v>43.700800000000001</v>
      </c>
      <c r="O899" s="182"/>
      <c r="P899" s="182"/>
      <c r="Q899" s="182">
        <v>14.7278</v>
      </c>
      <c r="R899" s="182">
        <v>13.6463</v>
      </c>
      <c r="S899" s="120"/>
      <c r="T899" s="123"/>
      <c r="U899" s="124"/>
      <c r="V899" s="124"/>
      <c r="W899" s="124"/>
      <c r="X899" s="124"/>
      <c r="Y899" s="124"/>
      <c r="Z899" s="124"/>
      <c r="AA899" s="124"/>
      <c r="AB899" s="124"/>
      <c r="AC899" s="124"/>
      <c r="AD899" s="124"/>
      <c r="AE899" s="124"/>
      <c r="AF899" s="124"/>
      <c r="AG899" s="124"/>
      <c r="AH899" s="124"/>
    </row>
    <row r="900" spans="1:34" x14ac:dyDescent="0.3">
      <c r="A900" s="178" t="s">
        <v>820</v>
      </c>
      <c r="B900" s="178" t="s">
        <v>1906</v>
      </c>
      <c r="C900" s="178">
        <v>148567</v>
      </c>
      <c r="D900" s="181">
        <v>44315</v>
      </c>
      <c r="E900" s="182">
        <v>12.490600000000001</v>
      </c>
      <c r="F900" s="182">
        <v>9.2200000000000004E-2</v>
      </c>
      <c r="G900" s="182">
        <v>2.4500000000000002</v>
      </c>
      <c r="H900" s="182">
        <v>3.4615</v>
      </c>
      <c r="I900" s="182">
        <v>2.6057000000000001</v>
      </c>
      <c r="J900" s="182">
        <v>4.3710000000000004</v>
      </c>
      <c r="K900" s="182">
        <v>15.2599</v>
      </c>
      <c r="L900" s="182"/>
      <c r="M900" s="182"/>
      <c r="N900" s="182"/>
      <c r="O900" s="182"/>
      <c r="P900" s="182"/>
      <c r="Q900" s="182">
        <v>24.905999999999999</v>
      </c>
      <c r="R900" s="182"/>
      <c r="S900" s="120"/>
      <c r="T900" s="123"/>
      <c r="U900" s="124"/>
      <c r="V900" s="124"/>
      <c r="W900" s="124"/>
      <c r="X900" s="124"/>
      <c r="Y900" s="124"/>
      <c r="Z900" s="124"/>
      <c r="AA900" s="124"/>
      <c r="AB900" s="124"/>
      <c r="AC900" s="124"/>
      <c r="AD900" s="124"/>
      <c r="AE900" s="124"/>
      <c r="AF900" s="124"/>
      <c r="AG900" s="124"/>
      <c r="AH900" s="124"/>
    </row>
    <row r="901" spans="1:34" x14ac:dyDescent="0.3">
      <c r="A901" s="178" t="s">
        <v>820</v>
      </c>
      <c r="B901" s="178" t="s">
        <v>1907</v>
      </c>
      <c r="C901" s="178">
        <v>148571</v>
      </c>
      <c r="D901" s="181">
        <v>44315</v>
      </c>
      <c r="E901" s="182">
        <v>12.3705</v>
      </c>
      <c r="F901" s="182">
        <v>8.6599999999999996E-2</v>
      </c>
      <c r="G901" s="182">
        <v>2.4336000000000002</v>
      </c>
      <c r="H901" s="182">
        <v>3.4218999999999999</v>
      </c>
      <c r="I901" s="182">
        <v>2.5278999999999998</v>
      </c>
      <c r="J901" s="182">
        <v>4.17</v>
      </c>
      <c r="K901" s="182">
        <v>14.6553</v>
      </c>
      <c r="L901" s="182"/>
      <c r="M901" s="182"/>
      <c r="N901" s="182"/>
      <c r="O901" s="182"/>
      <c r="P901" s="182"/>
      <c r="Q901" s="182">
        <v>23.704999999999998</v>
      </c>
      <c r="R901" s="182"/>
      <c r="S901" s="120"/>
      <c r="T901" s="123"/>
      <c r="U901" s="124"/>
      <c r="V901" s="124"/>
      <c r="W901" s="124"/>
      <c r="X901" s="124"/>
      <c r="Y901" s="124"/>
      <c r="Z901" s="124"/>
      <c r="AA901" s="124"/>
      <c r="AB901" s="124"/>
      <c r="AC901" s="124"/>
      <c r="AD901" s="124"/>
      <c r="AE901" s="124"/>
      <c r="AF901" s="124"/>
      <c r="AG901" s="124"/>
      <c r="AH901" s="124"/>
    </row>
    <row r="902" spans="1:34" x14ac:dyDescent="0.3">
      <c r="A902" s="178" t="s">
        <v>820</v>
      </c>
      <c r="B902" s="178" t="s">
        <v>848</v>
      </c>
      <c r="C902" s="178">
        <v>147206</v>
      </c>
      <c r="D902" s="181">
        <v>44315</v>
      </c>
      <c r="E902" s="182">
        <v>16.341000000000001</v>
      </c>
      <c r="F902" s="182">
        <v>0.1041</v>
      </c>
      <c r="G902" s="182">
        <v>1.7624</v>
      </c>
      <c r="H902" s="182">
        <v>2.4449999999999998</v>
      </c>
      <c r="I902" s="182">
        <v>2.0356000000000001</v>
      </c>
      <c r="J902" s="182">
        <v>2.0547</v>
      </c>
      <c r="K902" s="182">
        <v>11.132999999999999</v>
      </c>
      <c r="L902" s="182">
        <v>30.1553</v>
      </c>
      <c r="M902" s="182">
        <v>40.81</v>
      </c>
      <c r="N902" s="182">
        <v>71.145799999999994</v>
      </c>
      <c r="O902" s="182"/>
      <c r="P902" s="182"/>
      <c r="Q902" s="182">
        <v>28.447099999999999</v>
      </c>
      <c r="R902" s="182"/>
      <c r="S902" s="120"/>
      <c r="T902" s="123"/>
      <c r="U902" s="124"/>
      <c r="V902" s="124"/>
      <c r="W902" s="124"/>
      <c r="X902" s="124"/>
      <c r="Y902" s="124"/>
      <c r="Z902" s="124"/>
      <c r="AA902" s="124"/>
      <c r="AB902" s="124"/>
      <c r="AC902" s="124"/>
      <c r="AD902" s="124"/>
      <c r="AE902" s="124"/>
      <c r="AF902" s="124"/>
      <c r="AG902" s="124"/>
      <c r="AH902" s="124"/>
    </row>
    <row r="903" spans="1:34" x14ac:dyDescent="0.3">
      <c r="A903" s="178" t="s">
        <v>820</v>
      </c>
      <c r="B903" s="178" t="s">
        <v>849</v>
      </c>
      <c r="C903" s="178">
        <v>147203</v>
      </c>
      <c r="D903" s="181">
        <v>44315</v>
      </c>
      <c r="E903" s="182">
        <v>15.824999999999999</v>
      </c>
      <c r="F903" s="182">
        <v>9.4899999999999998E-2</v>
      </c>
      <c r="G903" s="182">
        <v>1.7423</v>
      </c>
      <c r="H903" s="182">
        <v>2.4138999999999999</v>
      </c>
      <c r="I903" s="182">
        <v>1.9782999999999999</v>
      </c>
      <c r="J903" s="182">
        <v>1.9127000000000001</v>
      </c>
      <c r="K903" s="182">
        <v>10.702999999999999</v>
      </c>
      <c r="L903" s="182">
        <v>29.152000000000001</v>
      </c>
      <c r="M903" s="182">
        <v>39.182099999999998</v>
      </c>
      <c r="N903" s="182">
        <v>68.476500000000001</v>
      </c>
      <c r="O903" s="182"/>
      <c r="P903" s="182"/>
      <c r="Q903" s="182">
        <v>26.363199999999999</v>
      </c>
      <c r="R903" s="182"/>
      <c r="S903" s="120"/>
      <c r="T903" s="123"/>
      <c r="U903" s="124"/>
      <c r="V903" s="124"/>
      <c r="W903" s="124"/>
      <c r="X903" s="124"/>
      <c r="Y903" s="124"/>
      <c r="Z903" s="124"/>
      <c r="AA903" s="124"/>
      <c r="AB903" s="124"/>
      <c r="AC903" s="124"/>
      <c r="AD903" s="124"/>
      <c r="AE903" s="124"/>
      <c r="AF903" s="124"/>
      <c r="AG903" s="124"/>
      <c r="AH903" s="124"/>
    </row>
    <row r="904" spans="1:34" x14ac:dyDescent="0.3">
      <c r="A904" s="178" t="s">
        <v>820</v>
      </c>
      <c r="B904" s="178" t="s">
        <v>850</v>
      </c>
      <c r="C904" s="178">
        <v>122389</v>
      </c>
      <c r="D904" s="181">
        <v>44315</v>
      </c>
      <c r="E904" s="182">
        <v>33.157699999999998</v>
      </c>
      <c r="F904" s="182">
        <v>-0.42670000000000002</v>
      </c>
      <c r="G904" s="182">
        <v>1.7394000000000001</v>
      </c>
      <c r="H904" s="182">
        <v>1.9431</v>
      </c>
      <c r="I904" s="182">
        <v>1.3520000000000001</v>
      </c>
      <c r="J904" s="182">
        <v>1.5702</v>
      </c>
      <c r="K904" s="182">
        <v>7.5003000000000002</v>
      </c>
      <c r="L904" s="182">
        <v>23.758299999999998</v>
      </c>
      <c r="M904" s="182">
        <v>31.6341</v>
      </c>
      <c r="N904" s="182">
        <v>45.870600000000003</v>
      </c>
      <c r="O904" s="182">
        <v>12.5808</v>
      </c>
      <c r="P904" s="182">
        <v>15.7736</v>
      </c>
      <c r="Q904" s="182">
        <v>16.2362</v>
      </c>
      <c r="R904" s="182">
        <v>18.540600000000001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78" t="s">
        <v>820</v>
      </c>
      <c r="B905" s="178" t="s">
        <v>851</v>
      </c>
      <c r="C905" s="178">
        <v>122387</v>
      </c>
      <c r="D905" s="181">
        <v>44315</v>
      </c>
      <c r="E905" s="182">
        <v>29.794499999999999</v>
      </c>
      <c r="F905" s="182">
        <v>-0.42980000000000002</v>
      </c>
      <c r="G905" s="182">
        <v>1.7301</v>
      </c>
      <c r="H905" s="182">
        <v>1.9211</v>
      </c>
      <c r="I905" s="182">
        <v>1.3026</v>
      </c>
      <c r="J905" s="182">
        <v>1.4578</v>
      </c>
      <c r="K905" s="182">
        <v>7.1936999999999998</v>
      </c>
      <c r="L905" s="182">
        <v>23.048100000000002</v>
      </c>
      <c r="M905" s="182">
        <v>30.440799999999999</v>
      </c>
      <c r="N905" s="182">
        <v>44.051699999999997</v>
      </c>
      <c r="O905" s="182">
        <v>11.2105</v>
      </c>
      <c r="P905" s="182">
        <v>14.296900000000001</v>
      </c>
      <c r="Q905" s="182">
        <v>14.686299999999999</v>
      </c>
      <c r="R905" s="182">
        <v>17.111699999999999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78" t="s">
        <v>820</v>
      </c>
      <c r="B906" s="178" t="s">
        <v>852</v>
      </c>
      <c r="C906" s="178">
        <v>104637</v>
      </c>
      <c r="D906" s="181">
        <v>44315</v>
      </c>
      <c r="E906" s="182">
        <v>64.392399999999995</v>
      </c>
      <c r="F906" s="182">
        <v>-0.34989999999999999</v>
      </c>
      <c r="G906" s="182">
        <v>2.3873000000000002</v>
      </c>
      <c r="H906" s="182">
        <v>3.4258000000000002</v>
      </c>
      <c r="I906" s="182">
        <v>3.2179000000000002</v>
      </c>
      <c r="J906" s="182">
        <v>2.1608999999999998</v>
      </c>
      <c r="K906" s="182">
        <v>14.888400000000001</v>
      </c>
      <c r="L906" s="182">
        <v>45.0946</v>
      </c>
      <c r="M906" s="182">
        <v>51.484099999999998</v>
      </c>
      <c r="N906" s="182">
        <v>75.019800000000004</v>
      </c>
      <c r="O906" s="182">
        <v>10.588200000000001</v>
      </c>
      <c r="P906" s="182">
        <v>15.112299999999999</v>
      </c>
      <c r="Q906" s="182">
        <v>13.8576</v>
      </c>
      <c r="R906" s="182">
        <v>16.034500000000001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78" t="s">
        <v>820</v>
      </c>
      <c r="B907" s="178" t="s">
        <v>853</v>
      </c>
      <c r="C907" s="178">
        <v>118692</v>
      </c>
      <c r="D907" s="181">
        <v>44315</v>
      </c>
      <c r="E907" s="182">
        <v>68.808099999999996</v>
      </c>
      <c r="F907" s="182">
        <v>-0.3483</v>
      </c>
      <c r="G907" s="182">
        <v>2.3929</v>
      </c>
      <c r="H907" s="182">
        <v>3.4388999999999998</v>
      </c>
      <c r="I907" s="182">
        <v>3.2443</v>
      </c>
      <c r="J907" s="182">
        <v>2.2223000000000002</v>
      </c>
      <c r="K907" s="182">
        <v>15.073700000000001</v>
      </c>
      <c r="L907" s="182">
        <v>45.587699999999998</v>
      </c>
      <c r="M907" s="182">
        <v>52.248800000000003</v>
      </c>
      <c r="N907" s="182">
        <v>76.172200000000004</v>
      </c>
      <c r="O907" s="182">
        <v>11.3659</v>
      </c>
      <c r="P907" s="182">
        <v>16.073899999999998</v>
      </c>
      <c r="Q907" s="182">
        <v>18.039400000000001</v>
      </c>
      <c r="R907" s="182">
        <v>16.799700000000001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78" t="s">
        <v>820</v>
      </c>
      <c r="B908" s="178" t="s">
        <v>854</v>
      </c>
      <c r="C908" s="178">
        <v>103335</v>
      </c>
      <c r="D908" s="181">
        <v>44315</v>
      </c>
      <c r="E908" s="182">
        <v>92.34</v>
      </c>
      <c r="F908" s="182">
        <v>0.43509999999999999</v>
      </c>
      <c r="G908" s="182">
        <v>3.8344999999999998</v>
      </c>
      <c r="H908" s="182">
        <v>4.2801</v>
      </c>
      <c r="I908" s="182">
        <v>4.3625999999999996</v>
      </c>
      <c r="J908" s="182">
        <v>5.3388</v>
      </c>
      <c r="K908" s="182">
        <v>14.4663</v>
      </c>
      <c r="L908" s="182">
        <v>35.276899999999998</v>
      </c>
      <c r="M908" s="182">
        <v>40.0152</v>
      </c>
      <c r="N908" s="182">
        <v>53.516199999999998</v>
      </c>
      <c r="O908" s="182">
        <v>14.509600000000001</v>
      </c>
      <c r="P908" s="182">
        <v>15.8667</v>
      </c>
      <c r="Q908" s="182">
        <v>15.448399999999999</v>
      </c>
      <c r="R908" s="182">
        <v>19.838999999999999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78" t="s">
        <v>820</v>
      </c>
      <c r="B909" s="178" t="s">
        <v>855</v>
      </c>
      <c r="C909" s="178">
        <v>119464</v>
      </c>
      <c r="D909" s="181">
        <v>44315</v>
      </c>
      <c r="E909" s="182">
        <v>97.92</v>
      </c>
      <c r="F909" s="182">
        <v>0.44109999999999999</v>
      </c>
      <c r="G909" s="182">
        <v>3.8388</v>
      </c>
      <c r="H909" s="182">
        <v>4.3033999999999999</v>
      </c>
      <c r="I909" s="182">
        <v>4.3922999999999996</v>
      </c>
      <c r="J909" s="182">
        <v>5.4377000000000004</v>
      </c>
      <c r="K909" s="182">
        <v>14.741</v>
      </c>
      <c r="L909" s="182">
        <v>35.9056</v>
      </c>
      <c r="M909" s="182">
        <v>40.973199999999999</v>
      </c>
      <c r="N909" s="182">
        <v>54.863199999999999</v>
      </c>
      <c r="O909" s="182">
        <v>15.4192</v>
      </c>
      <c r="P909" s="182">
        <v>16.741499999999998</v>
      </c>
      <c r="Q909" s="182">
        <v>14.8041</v>
      </c>
      <c r="R909" s="182">
        <v>20.749400000000001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78" t="s">
        <v>820</v>
      </c>
      <c r="B910" s="178" t="s">
        <v>856</v>
      </c>
      <c r="C910" s="178">
        <v>109275</v>
      </c>
      <c r="D910" s="181">
        <v>44315</v>
      </c>
      <c r="E910" s="182">
        <v>46.902999999999999</v>
      </c>
      <c r="F910" s="182">
        <v>-0.13350000000000001</v>
      </c>
      <c r="G910" s="182">
        <v>1.0496000000000001</v>
      </c>
      <c r="H910" s="182">
        <v>2.1345000000000001</v>
      </c>
      <c r="I910" s="182">
        <v>2.6038999999999999</v>
      </c>
      <c r="J910" s="182">
        <v>6.6363000000000003</v>
      </c>
      <c r="K910" s="182">
        <v>19.653600000000001</v>
      </c>
      <c r="L910" s="182">
        <v>42.359400000000001</v>
      </c>
      <c r="M910" s="182">
        <v>50.7849</v>
      </c>
      <c r="N910" s="182">
        <v>72.932100000000005</v>
      </c>
      <c r="O910" s="182">
        <v>12.300700000000001</v>
      </c>
      <c r="P910" s="182">
        <v>14.6646</v>
      </c>
      <c r="Q910" s="182">
        <v>12.886100000000001</v>
      </c>
      <c r="R910" s="182">
        <v>21.536799999999999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78" t="s">
        <v>820</v>
      </c>
      <c r="B911" s="178" t="s">
        <v>857</v>
      </c>
      <c r="C911" s="178">
        <v>120834</v>
      </c>
      <c r="D911" s="181">
        <v>44315</v>
      </c>
      <c r="E911" s="182">
        <v>48.293900000000001</v>
      </c>
      <c r="F911" s="182">
        <v>-0.13539999999999999</v>
      </c>
      <c r="G911" s="182">
        <v>1.0679000000000001</v>
      </c>
      <c r="H911" s="182">
        <v>2.1768999999999998</v>
      </c>
      <c r="I911" s="182">
        <v>2.6791</v>
      </c>
      <c r="J911" s="182">
        <v>6.8253000000000004</v>
      </c>
      <c r="K911" s="182">
        <v>20.273199999999999</v>
      </c>
      <c r="L911" s="182">
        <v>43.7759</v>
      </c>
      <c r="M911" s="182">
        <v>52.961399999999998</v>
      </c>
      <c r="N911" s="182">
        <v>76.185000000000002</v>
      </c>
      <c r="O911" s="182">
        <v>13.7226</v>
      </c>
      <c r="P911" s="182">
        <v>15.5768</v>
      </c>
      <c r="Q911" s="182">
        <v>17.533999999999999</v>
      </c>
      <c r="R911" s="182">
        <v>23.481300000000001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78" t="s">
        <v>820</v>
      </c>
      <c r="B912" s="178" t="s">
        <v>858</v>
      </c>
      <c r="C912" s="178">
        <v>119727</v>
      </c>
      <c r="D912" s="181">
        <v>44315</v>
      </c>
      <c r="E912" s="182">
        <v>207.35980000000001</v>
      </c>
      <c r="F912" s="182">
        <v>0.16120000000000001</v>
      </c>
      <c r="G912" s="182">
        <v>2.2103999999999999</v>
      </c>
      <c r="H912" s="182">
        <v>2.5554000000000001</v>
      </c>
      <c r="I912" s="182">
        <v>2.6112000000000002</v>
      </c>
      <c r="J912" s="182">
        <v>3.9935999999999998</v>
      </c>
      <c r="K912" s="182">
        <v>12.5862</v>
      </c>
      <c r="L912" s="182">
        <v>30.709099999999999</v>
      </c>
      <c r="M912" s="182">
        <v>37.131500000000003</v>
      </c>
      <c r="N912" s="182">
        <v>51.39</v>
      </c>
      <c r="O912" s="182">
        <v>12.668200000000001</v>
      </c>
      <c r="P912" s="182">
        <v>16.223800000000001</v>
      </c>
      <c r="Q912" s="182">
        <v>15.720599999999999</v>
      </c>
      <c r="R912" s="182">
        <v>17.627500000000001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78" t="s">
        <v>820</v>
      </c>
      <c r="B913" s="178" t="s">
        <v>859</v>
      </c>
      <c r="C913" s="178">
        <v>102756</v>
      </c>
      <c r="D913" s="181">
        <v>44315</v>
      </c>
      <c r="E913" s="182">
        <v>192.04939999999999</v>
      </c>
      <c r="F913" s="182">
        <v>0.15809999999999999</v>
      </c>
      <c r="G913" s="182">
        <v>2.2008000000000001</v>
      </c>
      <c r="H913" s="182">
        <v>2.5329999999999999</v>
      </c>
      <c r="I913" s="182">
        <v>2.5661999999999998</v>
      </c>
      <c r="J913" s="182">
        <v>3.8837999999999999</v>
      </c>
      <c r="K913" s="182">
        <v>12.2806</v>
      </c>
      <c r="L913" s="182">
        <v>29.997699999999998</v>
      </c>
      <c r="M913" s="182">
        <v>36.053199999999997</v>
      </c>
      <c r="N913" s="182">
        <v>49.783099999999997</v>
      </c>
      <c r="O913" s="182">
        <v>11.513999999999999</v>
      </c>
      <c r="P913" s="182">
        <v>15.0946</v>
      </c>
      <c r="Q913" s="182">
        <v>19.538</v>
      </c>
      <c r="R913" s="182">
        <v>16.422000000000001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78" t="s">
        <v>820</v>
      </c>
      <c r="B914" s="178" t="s">
        <v>860</v>
      </c>
      <c r="C914" s="178">
        <v>101537</v>
      </c>
      <c r="D914" s="181">
        <v>44315</v>
      </c>
      <c r="E914" s="182">
        <v>229.71899999999999</v>
      </c>
      <c r="F914" s="182">
        <v>4.5900000000000003E-2</v>
      </c>
      <c r="G914" s="182">
        <v>2.4413999999999998</v>
      </c>
      <c r="H914" s="182">
        <v>2.9781</v>
      </c>
      <c r="I914" s="182">
        <v>1.5351999999999999</v>
      </c>
      <c r="J914" s="182">
        <v>1.7934000000000001</v>
      </c>
      <c r="K914" s="182">
        <v>7.7709999999999999</v>
      </c>
      <c r="L914" s="182">
        <v>25.246300000000002</v>
      </c>
      <c r="M914" s="182">
        <v>29.415900000000001</v>
      </c>
      <c r="N914" s="182">
        <v>44.735900000000001</v>
      </c>
      <c r="O914" s="182">
        <v>10.7721</v>
      </c>
      <c r="P914" s="182">
        <v>14.149100000000001</v>
      </c>
      <c r="Q914" s="182">
        <v>18.182200000000002</v>
      </c>
      <c r="R914" s="182">
        <v>13.025600000000001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78" t="s">
        <v>820</v>
      </c>
      <c r="B915" s="178" t="s">
        <v>861</v>
      </c>
      <c r="C915" s="178">
        <v>119578</v>
      </c>
      <c r="D915" s="181">
        <v>44315</v>
      </c>
      <c r="E915" s="182">
        <v>244.2236</v>
      </c>
      <c r="F915" s="182">
        <v>4.8599999999999997E-2</v>
      </c>
      <c r="G915" s="182">
        <v>2.4498000000000002</v>
      </c>
      <c r="H915" s="182">
        <v>2.9977999999999998</v>
      </c>
      <c r="I915" s="182">
        <v>1.5745</v>
      </c>
      <c r="J915" s="182">
        <v>1.8866000000000001</v>
      </c>
      <c r="K915" s="182">
        <v>8.0260999999999996</v>
      </c>
      <c r="L915" s="182">
        <v>25.8508</v>
      </c>
      <c r="M915" s="182">
        <v>30.369700000000002</v>
      </c>
      <c r="N915" s="182">
        <v>46.146900000000002</v>
      </c>
      <c r="O915" s="182">
        <v>11.892300000000001</v>
      </c>
      <c r="P915" s="182">
        <v>15.2172</v>
      </c>
      <c r="Q915" s="182">
        <v>12.5305</v>
      </c>
      <c r="R915" s="182">
        <v>14.0077</v>
      </c>
      <c r="S915" s="120"/>
      <c r="T915" s="123"/>
      <c r="U915" s="124"/>
      <c r="V915" s="124"/>
      <c r="W915" s="124"/>
      <c r="X915" s="124"/>
      <c r="Y915" s="124"/>
      <c r="Z915" s="124"/>
      <c r="AA915" s="124"/>
      <c r="AB915" s="124"/>
      <c r="AC915" s="124"/>
      <c r="AD915" s="124"/>
      <c r="AE915" s="124"/>
      <c r="AF915" s="124"/>
      <c r="AG915" s="124"/>
      <c r="AH915" s="124"/>
    </row>
    <row r="916" spans="1:34" x14ac:dyDescent="0.3">
      <c r="A916" s="178" t="s">
        <v>820</v>
      </c>
      <c r="B916" s="178" t="s">
        <v>862</v>
      </c>
      <c r="C916" s="178">
        <v>147757</v>
      </c>
      <c r="D916" s="181">
        <v>44315</v>
      </c>
      <c r="E916" s="182">
        <v>12.7844</v>
      </c>
      <c r="F916" s="182">
        <v>4.7E-2</v>
      </c>
      <c r="G916" s="182">
        <v>2.4876</v>
      </c>
      <c r="H916" s="182">
        <v>2.9430999999999998</v>
      </c>
      <c r="I916" s="182">
        <v>2.3898999999999999</v>
      </c>
      <c r="J916" s="182">
        <v>2.7593999999999999</v>
      </c>
      <c r="K916" s="182">
        <v>12.444699999999999</v>
      </c>
      <c r="L916" s="182">
        <v>32.145299999999999</v>
      </c>
      <c r="M916" s="182">
        <v>39.318300000000001</v>
      </c>
      <c r="N916" s="182">
        <v>59.997</v>
      </c>
      <c r="O916" s="182"/>
      <c r="P916" s="182"/>
      <c r="Q916" s="182">
        <v>19.179099999999998</v>
      </c>
      <c r="R916" s="182"/>
      <c r="S916" s="120"/>
      <c r="T916" s="123"/>
      <c r="U916" s="124"/>
      <c r="V916" s="124"/>
      <c r="W916" s="124"/>
      <c r="X916" s="124"/>
      <c r="Y916" s="124"/>
      <c r="Z916" s="124"/>
      <c r="AA916" s="124"/>
      <c r="AB916" s="124"/>
      <c r="AC916" s="124"/>
      <c r="AD916" s="124"/>
      <c r="AE916" s="124"/>
      <c r="AF916" s="124"/>
      <c r="AG916" s="124"/>
      <c r="AH916" s="124"/>
    </row>
    <row r="917" spans="1:34" x14ac:dyDescent="0.3">
      <c r="A917" s="178" t="s">
        <v>820</v>
      </c>
      <c r="B917" s="178" t="s">
        <v>863</v>
      </c>
      <c r="C917" s="178">
        <v>147760</v>
      </c>
      <c r="D917" s="181">
        <v>44315</v>
      </c>
      <c r="E917" s="182">
        <v>12.4314</v>
      </c>
      <c r="F917" s="182">
        <v>4.2700000000000002E-2</v>
      </c>
      <c r="G917" s="182">
        <v>2.4738000000000002</v>
      </c>
      <c r="H917" s="182">
        <v>2.9089</v>
      </c>
      <c r="I917" s="182">
        <v>2.3228</v>
      </c>
      <c r="J917" s="182">
        <v>2.6183999999999998</v>
      </c>
      <c r="K917" s="182">
        <v>11.952199999999999</v>
      </c>
      <c r="L917" s="182">
        <v>30.961600000000001</v>
      </c>
      <c r="M917" s="182">
        <v>37.510899999999999</v>
      </c>
      <c r="N917" s="182">
        <v>57.242100000000001</v>
      </c>
      <c r="O917" s="182"/>
      <c r="P917" s="182"/>
      <c r="Q917" s="182">
        <v>16.819199999999999</v>
      </c>
      <c r="R917" s="182"/>
      <c r="S917" s="120"/>
      <c r="T917" s="123"/>
      <c r="U917" s="124"/>
      <c r="V917" s="124"/>
      <c r="W917" s="124"/>
      <c r="X917" s="124"/>
      <c r="Y917" s="124"/>
      <c r="Z917" s="124"/>
      <c r="AA917" s="124"/>
      <c r="AB917" s="124"/>
      <c r="AC917" s="124"/>
      <c r="AD917" s="124"/>
      <c r="AE917" s="124"/>
      <c r="AF917" s="124"/>
      <c r="AG917" s="124"/>
      <c r="AH917" s="124"/>
    </row>
    <row r="918" spans="1:34" x14ac:dyDescent="0.3">
      <c r="A918" s="178" t="s">
        <v>820</v>
      </c>
      <c r="B918" s="178" t="s">
        <v>864</v>
      </c>
      <c r="C918" s="178">
        <v>147492</v>
      </c>
      <c r="D918" s="181">
        <v>44315</v>
      </c>
      <c r="E918" s="182">
        <v>15.15</v>
      </c>
      <c r="F918" s="182">
        <v>0.13220000000000001</v>
      </c>
      <c r="G918" s="182">
        <v>2.8513000000000002</v>
      </c>
      <c r="H918" s="182">
        <v>3.6252</v>
      </c>
      <c r="I918" s="182">
        <v>3.2016</v>
      </c>
      <c r="J918" s="182">
        <v>3.7671000000000001</v>
      </c>
      <c r="K918" s="182">
        <v>11.3971</v>
      </c>
      <c r="L918" s="182">
        <v>28.0642</v>
      </c>
      <c r="M918" s="182">
        <v>38.103900000000003</v>
      </c>
      <c r="N918" s="182">
        <v>58.307200000000002</v>
      </c>
      <c r="O918" s="182"/>
      <c r="P918" s="182"/>
      <c r="Q918" s="182">
        <v>27.065999999999999</v>
      </c>
      <c r="R918" s="182"/>
      <c r="S918" s="120"/>
      <c r="T918" s="123"/>
      <c r="U918" s="124"/>
      <c r="V918" s="124"/>
      <c r="W918" s="124"/>
      <c r="X918" s="124"/>
      <c r="Y918" s="124"/>
      <c r="Z918" s="124"/>
      <c r="AA918" s="124"/>
      <c r="AB918" s="124"/>
      <c r="AC918" s="124"/>
      <c r="AD918" s="124"/>
      <c r="AE918" s="124"/>
      <c r="AF918" s="124"/>
      <c r="AG918" s="124"/>
      <c r="AH918" s="124"/>
    </row>
    <row r="919" spans="1:34" x14ac:dyDescent="0.3">
      <c r="A919" s="178" t="s">
        <v>820</v>
      </c>
      <c r="B919" s="178" t="s">
        <v>865</v>
      </c>
      <c r="C919" s="178">
        <v>147490</v>
      </c>
      <c r="D919" s="181">
        <v>44315</v>
      </c>
      <c r="E919" s="182">
        <v>14.92</v>
      </c>
      <c r="F919" s="182">
        <v>0.13420000000000001</v>
      </c>
      <c r="G919" s="182">
        <v>2.8965999999999998</v>
      </c>
      <c r="H919" s="182">
        <v>3.6831</v>
      </c>
      <c r="I919" s="182">
        <v>3.1812</v>
      </c>
      <c r="J919" s="182">
        <v>3.6831</v>
      </c>
      <c r="K919" s="182">
        <v>11.260300000000001</v>
      </c>
      <c r="L919" s="182">
        <v>27.630500000000001</v>
      </c>
      <c r="M919" s="182">
        <v>37.258499999999998</v>
      </c>
      <c r="N919" s="182">
        <v>57.052599999999998</v>
      </c>
      <c r="O919" s="182"/>
      <c r="P919" s="182"/>
      <c r="Q919" s="182">
        <v>25.950099999999999</v>
      </c>
      <c r="R919" s="182"/>
      <c r="S919" s="120"/>
      <c r="T919" s="123"/>
      <c r="U919" s="124"/>
      <c r="V919" s="124"/>
      <c r="W919" s="124"/>
      <c r="X919" s="124"/>
      <c r="Y919" s="124"/>
      <c r="Z919" s="124"/>
      <c r="AA919" s="124"/>
      <c r="AB919" s="124"/>
      <c r="AC919" s="124"/>
      <c r="AD919" s="124"/>
      <c r="AE919" s="124"/>
      <c r="AF919" s="124"/>
      <c r="AG919" s="124"/>
      <c r="AH919" s="124"/>
    </row>
    <row r="920" spans="1:34" x14ac:dyDescent="0.3">
      <c r="A920" s="183" t="s">
        <v>27</v>
      </c>
      <c r="B920" s="178"/>
      <c r="C920" s="178"/>
      <c r="D920" s="178"/>
      <c r="E920" s="178"/>
      <c r="F920" s="184">
        <v>4.8162000000000003E-2</v>
      </c>
      <c r="G920" s="184">
        <v>2.511336</v>
      </c>
      <c r="H920" s="184">
        <v>3.1023439999999987</v>
      </c>
      <c r="I920" s="184">
        <v>2.4356420000000005</v>
      </c>
      <c r="J920" s="184">
        <v>2.9265180000000002</v>
      </c>
      <c r="K920" s="184">
        <v>10.342251999999997</v>
      </c>
      <c r="L920" s="184">
        <v>29.179789583333335</v>
      </c>
      <c r="M920" s="184">
        <v>35.71620217391304</v>
      </c>
      <c r="N920" s="184">
        <v>54.946550000000009</v>
      </c>
      <c r="O920" s="184">
        <v>10.702658823529413</v>
      </c>
      <c r="P920" s="184">
        <v>14.703369999999996</v>
      </c>
      <c r="Q920" s="184">
        <v>16.722804</v>
      </c>
      <c r="R920" s="184">
        <v>15.145033333333332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3" t="s">
        <v>408</v>
      </c>
      <c r="B921" s="178"/>
      <c r="C921" s="178"/>
      <c r="D921" s="178"/>
      <c r="E921" s="178"/>
      <c r="F921" s="184">
        <v>7.5850000000000001E-2</v>
      </c>
      <c r="G921" s="184">
        <v>2.4807000000000001</v>
      </c>
      <c r="H921" s="184">
        <v>3.2052999999999998</v>
      </c>
      <c r="I921" s="184">
        <v>2.4267000000000003</v>
      </c>
      <c r="J921" s="184">
        <v>2.6616499999999998</v>
      </c>
      <c r="K921" s="184">
        <v>10.22115</v>
      </c>
      <c r="L921" s="184">
        <v>27.847349999999999</v>
      </c>
      <c r="M921" s="184">
        <v>34.375100000000003</v>
      </c>
      <c r="N921" s="184">
        <v>53.471400000000003</v>
      </c>
      <c r="O921" s="184">
        <v>11.20065</v>
      </c>
      <c r="P921" s="184">
        <v>14.6434</v>
      </c>
      <c r="Q921" s="184">
        <v>15.584499999999998</v>
      </c>
      <c r="R921" s="184">
        <v>14.39655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6"/>
      <c r="B922" s="126"/>
      <c r="C922" s="126"/>
      <c r="D922" s="128"/>
      <c r="E922" s="129"/>
      <c r="F922" s="129"/>
      <c r="G922" s="129"/>
      <c r="H922" s="129"/>
      <c r="I922" s="129"/>
      <c r="J922" s="129"/>
      <c r="K922" s="129"/>
      <c r="L922" s="129"/>
      <c r="M922" s="129"/>
      <c r="N922" s="129"/>
      <c r="O922" s="129"/>
      <c r="P922" s="129"/>
      <c r="Q922" s="129"/>
      <c r="R922" s="129"/>
      <c r="S922" s="119"/>
      <c r="T922" s="119"/>
      <c r="U922" s="119"/>
      <c r="V922" s="119"/>
      <c r="W922" s="119"/>
      <c r="X922" s="119"/>
      <c r="Y922" s="119"/>
      <c r="Z922" s="119"/>
      <c r="AA922" s="119"/>
      <c r="AB922" s="119"/>
      <c r="AC922" s="119"/>
      <c r="AD922" s="119"/>
      <c r="AE922" s="119"/>
      <c r="AF922" s="119"/>
      <c r="AG922" s="119"/>
      <c r="AH922" s="119"/>
    </row>
    <row r="923" spans="1:34" x14ac:dyDescent="0.3">
      <c r="A923" s="180" t="s">
        <v>866</v>
      </c>
      <c r="B923" s="180"/>
      <c r="C923" s="180"/>
      <c r="D923" s="180"/>
      <c r="E923" s="180"/>
      <c r="F923" s="180"/>
      <c r="G923" s="180"/>
      <c r="H923" s="180"/>
      <c r="I923" s="180"/>
      <c r="J923" s="180"/>
      <c r="K923" s="180"/>
      <c r="L923" s="180"/>
      <c r="M923" s="180"/>
      <c r="N923" s="180"/>
      <c r="O923" s="180"/>
      <c r="P923" s="180"/>
      <c r="Q923" s="180"/>
      <c r="R923" s="180"/>
      <c r="S923" s="122"/>
      <c r="T923" s="122"/>
      <c r="U923" s="122"/>
      <c r="V923" s="122"/>
      <c r="W923" s="122"/>
      <c r="X923" s="122"/>
      <c r="Y923" s="122"/>
      <c r="Z923" s="122"/>
      <c r="AA923" s="122"/>
      <c r="AB923" s="122"/>
      <c r="AC923" s="122"/>
      <c r="AD923" s="122"/>
      <c r="AE923" s="122"/>
      <c r="AF923" s="122"/>
      <c r="AG923" s="122"/>
      <c r="AH923" s="122"/>
    </row>
    <row r="924" spans="1:34" x14ac:dyDescent="0.3">
      <c r="A924" s="178" t="s">
        <v>867</v>
      </c>
      <c r="B924" s="178" t="s">
        <v>868</v>
      </c>
      <c r="C924" s="178">
        <v>131301</v>
      </c>
      <c r="D924" s="181">
        <v>44315</v>
      </c>
      <c r="E924" s="182">
        <v>17.9284</v>
      </c>
      <c r="F924" s="182">
        <v>13.8492</v>
      </c>
      <c r="G924" s="182">
        <v>-10.9161</v>
      </c>
      <c r="H924" s="182">
        <v>2.5606</v>
      </c>
      <c r="I924" s="182">
        <v>14.947100000000001</v>
      </c>
      <c r="J924" s="182">
        <v>10.7103</v>
      </c>
      <c r="K924" s="182">
        <v>1.2388999999999999</v>
      </c>
      <c r="L924" s="182">
        <v>2.6659999999999999</v>
      </c>
      <c r="M924" s="182">
        <v>3.0407000000000002</v>
      </c>
      <c r="N924" s="182">
        <v>6.3475999999999999</v>
      </c>
      <c r="O924" s="182">
        <v>10.3993</v>
      </c>
      <c r="P924" s="182">
        <v>8.6347000000000005</v>
      </c>
      <c r="Q924" s="182">
        <v>9.2565000000000008</v>
      </c>
      <c r="R924" s="182">
        <v>11.137600000000001</v>
      </c>
      <c r="S924" s="120" t="s">
        <v>2024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78" t="s">
        <v>867</v>
      </c>
      <c r="B925" s="178" t="s">
        <v>869</v>
      </c>
      <c r="C925" s="178">
        <v>131297</v>
      </c>
      <c r="D925" s="181">
        <v>44315</v>
      </c>
      <c r="E925" s="182">
        <v>17.651599999999998</v>
      </c>
      <c r="F925" s="182">
        <v>13.6526</v>
      </c>
      <c r="G925" s="182">
        <v>-11.155900000000001</v>
      </c>
      <c r="H925" s="182">
        <v>2.3347000000000002</v>
      </c>
      <c r="I925" s="182">
        <v>14.7197</v>
      </c>
      <c r="J925" s="182">
        <v>10.476800000000001</v>
      </c>
      <c r="K925" s="182">
        <v>1.0226999999999999</v>
      </c>
      <c r="L925" s="182">
        <v>2.4554</v>
      </c>
      <c r="M925" s="182">
        <v>2.8308</v>
      </c>
      <c r="N925" s="182">
        <v>6.1303999999999998</v>
      </c>
      <c r="O925" s="182">
        <v>10.151999999999999</v>
      </c>
      <c r="P925" s="182">
        <v>8.3834</v>
      </c>
      <c r="Q925" s="182">
        <v>8.9990000000000006</v>
      </c>
      <c r="R925" s="182">
        <v>10.898199999999999</v>
      </c>
      <c r="S925" s="120" t="s">
        <v>2024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78" t="s">
        <v>867</v>
      </c>
      <c r="B926" s="178" t="s">
        <v>870</v>
      </c>
      <c r="C926" s="178">
        <v>131051</v>
      </c>
      <c r="D926" s="181">
        <v>44315</v>
      </c>
      <c r="E926" s="182">
        <v>19.076599999999999</v>
      </c>
      <c r="F926" s="182">
        <v>13.5898</v>
      </c>
      <c r="G926" s="182">
        <v>13.1525</v>
      </c>
      <c r="H926" s="182">
        <v>18.8459</v>
      </c>
      <c r="I926" s="182">
        <v>16.019500000000001</v>
      </c>
      <c r="J926" s="182">
        <v>10.0596</v>
      </c>
      <c r="K926" s="182">
        <v>-1.4383999999999999</v>
      </c>
      <c r="L926" s="182">
        <v>1.1833</v>
      </c>
      <c r="M926" s="182">
        <v>3.0236999999999998</v>
      </c>
      <c r="N926" s="182">
        <v>6.8867000000000003</v>
      </c>
      <c r="O926" s="182">
        <v>11.468</v>
      </c>
      <c r="P926" s="182">
        <v>9.7680000000000007</v>
      </c>
      <c r="Q926" s="182">
        <v>10.227399999999999</v>
      </c>
      <c r="R926" s="182">
        <v>12.0586</v>
      </c>
      <c r="S926" s="120" t="s">
        <v>2024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78" t="s">
        <v>867</v>
      </c>
      <c r="B927" s="178" t="s">
        <v>871</v>
      </c>
      <c r="C927" s="178">
        <v>131061</v>
      </c>
      <c r="D927" s="181">
        <v>44315</v>
      </c>
      <c r="E927" s="182">
        <v>19.373999999999999</v>
      </c>
      <c r="F927" s="182">
        <v>13.569599999999999</v>
      </c>
      <c r="G927" s="182">
        <v>13.327999999999999</v>
      </c>
      <c r="H927" s="182">
        <v>19.016400000000001</v>
      </c>
      <c r="I927" s="182">
        <v>16.180800000000001</v>
      </c>
      <c r="J927" s="182">
        <v>10.219900000000001</v>
      </c>
      <c r="K927" s="182">
        <v>-1.2790999999999999</v>
      </c>
      <c r="L927" s="182">
        <v>1.3443000000000001</v>
      </c>
      <c r="M927" s="182">
        <v>3.1871</v>
      </c>
      <c r="N927" s="182">
        <v>7.0582000000000003</v>
      </c>
      <c r="O927" s="182">
        <v>11.6837</v>
      </c>
      <c r="P927" s="182">
        <v>9.9887999999999995</v>
      </c>
      <c r="Q927" s="182">
        <v>10.4848</v>
      </c>
      <c r="R927" s="182">
        <v>12.256399999999999</v>
      </c>
      <c r="S927" s="120" t="s">
        <v>2024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78" t="s">
        <v>867</v>
      </c>
      <c r="B928" s="178" t="s">
        <v>872</v>
      </c>
      <c r="C928" s="178">
        <v>118387</v>
      </c>
      <c r="D928" s="181">
        <v>44315</v>
      </c>
      <c r="E928" s="182">
        <v>36.0229</v>
      </c>
      <c r="F928" s="182">
        <v>20.2761</v>
      </c>
      <c r="G928" s="182">
        <v>9.2613000000000003</v>
      </c>
      <c r="H928" s="182">
        <v>17.1511</v>
      </c>
      <c r="I928" s="182">
        <v>12.1867</v>
      </c>
      <c r="J928" s="182">
        <v>8.8851999999999993</v>
      </c>
      <c r="K928" s="182">
        <v>-2.3294000000000001</v>
      </c>
      <c r="L928" s="182">
        <v>0.69610000000000005</v>
      </c>
      <c r="M928" s="182">
        <v>1.9858</v>
      </c>
      <c r="N928" s="182">
        <v>6.2159000000000004</v>
      </c>
      <c r="O928" s="182">
        <v>12.2325</v>
      </c>
      <c r="P928" s="182">
        <v>10.317500000000001</v>
      </c>
      <c r="Q928" s="182">
        <v>10.463800000000001</v>
      </c>
      <c r="R928" s="182">
        <v>12.077500000000001</v>
      </c>
      <c r="S928" s="120" t="s">
        <v>2024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78" t="s">
        <v>867</v>
      </c>
      <c r="B929" s="178" t="s">
        <v>873</v>
      </c>
      <c r="C929" s="178">
        <v>108753</v>
      </c>
      <c r="D929" s="181">
        <v>44315</v>
      </c>
      <c r="E929" s="182">
        <v>35.696199999999997</v>
      </c>
      <c r="F929" s="182">
        <v>20.154699999999998</v>
      </c>
      <c r="G929" s="182">
        <v>9.1414000000000009</v>
      </c>
      <c r="H929" s="182">
        <v>17.014500000000002</v>
      </c>
      <c r="I929" s="182">
        <v>12.062799999999999</v>
      </c>
      <c r="J929" s="182">
        <v>8.7592999999999996</v>
      </c>
      <c r="K929" s="182">
        <v>-2.4584000000000001</v>
      </c>
      <c r="L929" s="182">
        <v>0.56620000000000004</v>
      </c>
      <c r="M929" s="182">
        <v>1.8540000000000001</v>
      </c>
      <c r="N929" s="182">
        <v>6.0766999999999998</v>
      </c>
      <c r="O929" s="182">
        <v>12.0974</v>
      </c>
      <c r="P929" s="182">
        <v>10.188499999999999</v>
      </c>
      <c r="Q929" s="182">
        <v>6.8692000000000002</v>
      </c>
      <c r="R929" s="182">
        <v>11.9328</v>
      </c>
      <c r="S929" s="120" t="s">
        <v>2024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78" t="s">
        <v>867</v>
      </c>
      <c r="B930" s="178" t="s">
        <v>874</v>
      </c>
      <c r="C930" s="178">
        <v>101002</v>
      </c>
      <c r="D930" s="181">
        <v>44315</v>
      </c>
      <c r="E930" s="182">
        <v>49.537700000000001</v>
      </c>
      <c r="F930" s="182">
        <v>22.855499999999999</v>
      </c>
      <c r="G930" s="182">
        <v>9.1678999999999995</v>
      </c>
      <c r="H930" s="182">
        <v>16.302800000000001</v>
      </c>
      <c r="I930" s="182">
        <v>14.2293</v>
      </c>
      <c r="J930" s="182">
        <v>9.4266000000000005</v>
      </c>
      <c r="K930" s="182">
        <v>-2.4340000000000002</v>
      </c>
      <c r="L930" s="182">
        <v>0.60750000000000004</v>
      </c>
      <c r="M930" s="182">
        <v>2.1377000000000002</v>
      </c>
      <c r="N930" s="182">
        <v>5.3471000000000002</v>
      </c>
      <c r="O930" s="182">
        <v>10.2881</v>
      </c>
      <c r="P930" s="182">
        <v>9.5638000000000005</v>
      </c>
      <c r="Q930" s="182">
        <v>8.1780000000000008</v>
      </c>
      <c r="R930" s="182">
        <v>10.5794</v>
      </c>
      <c r="S930" s="120" t="s">
        <v>2024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78" t="s">
        <v>867</v>
      </c>
      <c r="B931" s="178" t="s">
        <v>875</v>
      </c>
      <c r="C931" s="178">
        <v>120137</v>
      </c>
      <c r="D931" s="181">
        <v>44315</v>
      </c>
      <c r="E931" s="182">
        <v>50.828800000000001</v>
      </c>
      <c r="F931" s="182">
        <v>23.1374</v>
      </c>
      <c r="G931" s="182">
        <v>9.4623000000000008</v>
      </c>
      <c r="H931" s="182">
        <v>16.61</v>
      </c>
      <c r="I931" s="182">
        <v>14.534800000000001</v>
      </c>
      <c r="J931" s="182">
        <v>9.7332000000000001</v>
      </c>
      <c r="K931" s="182">
        <v>-2.1278999999999999</v>
      </c>
      <c r="L931" s="182">
        <v>0.91720000000000002</v>
      </c>
      <c r="M931" s="182">
        <v>2.4512</v>
      </c>
      <c r="N931" s="182">
        <v>5.6703000000000001</v>
      </c>
      <c r="O931" s="182">
        <v>10.6404</v>
      </c>
      <c r="P931" s="182">
        <v>9.9316999999999993</v>
      </c>
      <c r="Q931" s="182">
        <v>10.141400000000001</v>
      </c>
      <c r="R931" s="182">
        <v>10.914999999999999</v>
      </c>
      <c r="S931" s="120" t="s">
        <v>2024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3" t="s">
        <v>27</v>
      </c>
      <c r="B932" s="178"/>
      <c r="C932" s="178"/>
      <c r="D932" s="178"/>
      <c r="E932" s="178"/>
      <c r="F932" s="184">
        <v>17.635612500000001</v>
      </c>
      <c r="G932" s="184">
        <v>5.1801750000000002</v>
      </c>
      <c r="H932" s="184">
        <v>13.7295</v>
      </c>
      <c r="I932" s="184">
        <v>14.360087500000001</v>
      </c>
      <c r="J932" s="184">
        <v>9.7838624999999997</v>
      </c>
      <c r="K932" s="184">
        <v>-1.2257</v>
      </c>
      <c r="L932" s="184">
        <v>1.3044999999999998</v>
      </c>
      <c r="M932" s="184">
        <v>2.5638749999999999</v>
      </c>
      <c r="N932" s="184">
        <v>6.2166124999999992</v>
      </c>
      <c r="O932" s="184">
        <v>11.120175000000001</v>
      </c>
      <c r="P932" s="184">
        <v>9.5970499999999994</v>
      </c>
      <c r="Q932" s="184">
        <v>9.327512500000001</v>
      </c>
      <c r="R932" s="184">
        <v>11.481937499999997</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3" t="s">
        <v>408</v>
      </c>
      <c r="B933" s="178"/>
      <c r="C933" s="178"/>
      <c r="D933" s="178"/>
      <c r="E933" s="178"/>
      <c r="F933" s="184">
        <v>17.001950000000001</v>
      </c>
      <c r="G933" s="184">
        <v>9.2146000000000008</v>
      </c>
      <c r="H933" s="184">
        <v>16.812249999999999</v>
      </c>
      <c r="I933" s="184">
        <v>14.62725</v>
      </c>
      <c r="J933" s="184">
        <v>9.8963999999999999</v>
      </c>
      <c r="K933" s="184">
        <v>-1.78315</v>
      </c>
      <c r="L933" s="184">
        <v>1.0502500000000001</v>
      </c>
      <c r="M933" s="184">
        <v>2.641</v>
      </c>
      <c r="N933" s="184">
        <v>6.1731499999999997</v>
      </c>
      <c r="O933" s="184">
        <v>11.0542</v>
      </c>
      <c r="P933" s="184">
        <v>9.84985</v>
      </c>
      <c r="Q933" s="184">
        <v>9.69895</v>
      </c>
      <c r="R933" s="184">
        <v>11.5352</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6"/>
      <c r="B934" s="126"/>
      <c r="C934" s="126"/>
      <c r="D934" s="128"/>
      <c r="E934" s="129"/>
      <c r="F934" s="129"/>
      <c r="G934" s="129"/>
      <c r="H934" s="129"/>
      <c r="I934" s="129"/>
      <c r="J934" s="129"/>
      <c r="K934" s="129"/>
      <c r="L934" s="129"/>
      <c r="M934" s="129"/>
      <c r="N934" s="129"/>
      <c r="O934" s="129"/>
      <c r="P934" s="129"/>
      <c r="Q934" s="129"/>
      <c r="R934" s="129"/>
      <c r="S934" s="119"/>
      <c r="T934" s="119"/>
      <c r="U934" s="119"/>
      <c r="V934" s="119"/>
      <c r="W934" s="119"/>
      <c r="X934" s="119"/>
      <c r="Y934" s="119"/>
      <c r="Z934" s="119"/>
      <c r="AA934" s="119"/>
      <c r="AB934" s="119"/>
      <c r="AC934" s="119"/>
      <c r="AD934" s="119"/>
      <c r="AE934" s="119"/>
      <c r="AF934" s="119"/>
      <c r="AG934" s="119"/>
      <c r="AH934" s="119"/>
    </row>
    <row r="935" spans="1:34" x14ac:dyDescent="0.3">
      <c r="A935" s="180" t="s">
        <v>876</v>
      </c>
      <c r="B935" s="180"/>
      <c r="C935" s="180"/>
      <c r="D935" s="180"/>
      <c r="E935" s="180"/>
      <c r="F935" s="180"/>
      <c r="G935" s="180"/>
      <c r="H935" s="180"/>
      <c r="I935" s="180"/>
      <c r="J935" s="180"/>
      <c r="K935" s="180"/>
      <c r="L935" s="180"/>
      <c r="M935" s="180"/>
      <c r="N935" s="180"/>
      <c r="O935" s="180"/>
      <c r="P935" s="180"/>
      <c r="Q935" s="180"/>
      <c r="R935" s="180"/>
      <c r="S935" s="122"/>
      <c r="T935" s="122"/>
      <c r="U935" s="122"/>
      <c r="V935" s="122"/>
      <c r="W935" s="122"/>
      <c r="X935" s="122"/>
      <c r="Y935" s="122"/>
      <c r="Z935" s="122"/>
      <c r="AA935" s="122"/>
      <c r="AB935" s="122"/>
      <c r="AC935" s="122"/>
      <c r="AD935" s="122"/>
      <c r="AE935" s="122"/>
      <c r="AF935" s="122"/>
      <c r="AG935" s="122"/>
      <c r="AH935" s="122"/>
    </row>
    <row r="936" spans="1:34" x14ac:dyDescent="0.3">
      <c r="A936" s="178" t="s">
        <v>877</v>
      </c>
      <c r="B936" s="178" t="s">
        <v>878</v>
      </c>
      <c r="C936" s="178">
        <v>115127</v>
      </c>
      <c r="D936" s="181">
        <v>44315</v>
      </c>
      <c r="E936" s="182">
        <v>4286.5030999999999</v>
      </c>
      <c r="F936" s="182">
        <v>40.043599999999998</v>
      </c>
      <c r="G936" s="182">
        <v>-132.77080000000001</v>
      </c>
      <c r="H936" s="182">
        <v>-83.042500000000004</v>
      </c>
      <c r="I936" s="182">
        <v>6.5781000000000001</v>
      </c>
      <c r="J936" s="182">
        <v>52.948300000000003</v>
      </c>
      <c r="K936" s="182">
        <v>-18.865600000000001</v>
      </c>
      <c r="L936" s="182">
        <v>-14.4125</v>
      </c>
      <c r="M936" s="182">
        <v>-15.6365</v>
      </c>
      <c r="N936" s="182">
        <v>-1.0239</v>
      </c>
      <c r="O936" s="182">
        <v>13.662800000000001</v>
      </c>
      <c r="P936" s="182">
        <v>8.1176999999999992</v>
      </c>
      <c r="Q936" s="182">
        <v>6.7798999999999996</v>
      </c>
      <c r="R936" s="182">
        <v>20.344799999999999</v>
      </c>
      <c r="S936" s="120" t="s">
        <v>2021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78" t="s">
        <v>877</v>
      </c>
      <c r="B937" s="178" t="s">
        <v>879</v>
      </c>
      <c r="C937" s="178">
        <v>116796</v>
      </c>
      <c r="D937" s="181">
        <v>44315</v>
      </c>
      <c r="E937" s="182">
        <v>14.502000000000001</v>
      </c>
      <c r="F937" s="182">
        <v>-35.704900000000002</v>
      </c>
      <c r="G937" s="182">
        <v>-50.213700000000003</v>
      </c>
      <c r="H937" s="182">
        <v>-98.388099999999994</v>
      </c>
      <c r="I937" s="182">
        <v>6.1628999999999996</v>
      </c>
      <c r="J937" s="182">
        <v>51.772300000000001</v>
      </c>
      <c r="K937" s="182">
        <v>-18.419799999999999</v>
      </c>
      <c r="L937" s="182">
        <v>-13.8331</v>
      </c>
      <c r="M937" s="182">
        <v>-15.973000000000001</v>
      </c>
      <c r="N937" s="182">
        <v>-4.3921000000000001</v>
      </c>
      <c r="O937" s="182">
        <v>13.2066</v>
      </c>
      <c r="P937" s="182">
        <v>8.0300999999999991</v>
      </c>
      <c r="Q937" s="182">
        <v>4.1622000000000003</v>
      </c>
      <c r="R937" s="182">
        <v>19.478200000000001</v>
      </c>
      <c r="S937" s="120" t="s">
        <v>2021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78" t="s">
        <v>877</v>
      </c>
      <c r="B938" s="178" t="s">
        <v>1908</v>
      </c>
      <c r="C938" s="178">
        <v>120546</v>
      </c>
      <c r="D938" s="181">
        <v>44315</v>
      </c>
      <c r="E938" s="182">
        <v>14.8475</v>
      </c>
      <c r="F938" s="182">
        <v>-35.120199999999997</v>
      </c>
      <c r="G938" s="182">
        <v>-49.781399999999998</v>
      </c>
      <c r="H938" s="182">
        <v>-97.967299999999994</v>
      </c>
      <c r="I938" s="182">
        <v>6.6191000000000004</v>
      </c>
      <c r="J938" s="182">
        <v>52.249499999999998</v>
      </c>
      <c r="K938" s="182">
        <v>-17.9803</v>
      </c>
      <c r="L938" s="182">
        <v>-13.406000000000001</v>
      </c>
      <c r="M938" s="182">
        <v>-15.61</v>
      </c>
      <c r="N938" s="182">
        <v>-4.0412999999999997</v>
      </c>
      <c r="O938" s="182">
        <v>13.5853</v>
      </c>
      <c r="P938" s="182">
        <v>8.3615999999999993</v>
      </c>
      <c r="Q938" s="182">
        <v>4.0930999999999997</v>
      </c>
      <c r="R938" s="182">
        <v>19.921099999999999</v>
      </c>
      <c r="S938" s="120" t="s">
        <v>2021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78" t="s">
        <v>877</v>
      </c>
      <c r="B939" s="178" t="s">
        <v>880</v>
      </c>
      <c r="C939" s="178">
        <v>113434</v>
      </c>
      <c r="D939" s="181">
        <v>44315</v>
      </c>
      <c r="E939" s="182">
        <v>40.650799999999997</v>
      </c>
      <c r="F939" s="182">
        <v>39.909999999999997</v>
      </c>
      <c r="G939" s="182">
        <v>-132.38919999999999</v>
      </c>
      <c r="H939" s="182">
        <v>-82.808899999999994</v>
      </c>
      <c r="I939" s="182">
        <v>6.4809000000000001</v>
      </c>
      <c r="J939" s="182">
        <v>52.613199999999999</v>
      </c>
      <c r="K939" s="182">
        <v>-18.9132</v>
      </c>
      <c r="L939" s="182">
        <v>-14.2667</v>
      </c>
      <c r="M939" s="182">
        <v>-15.371700000000001</v>
      </c>
      <c r="N939" s="182">
        <v>-0.95</v>
      </c>
      <c r="O939" s="182">
        <v>13.7034</v>
      </c>
      <c r="P939" s="182">
        <v>7.5381</v>
      </c>
      <c r="Q939" s="182">
        <v>6.8703000000000003</v>
      </c>
      <c r="R939" s="182">
        <v>20.2834</v>
      </c>
      <c r="S939" s="120" t="s">
        <v>2021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78" t="s">
        <v>877</v>
      </c>
      <c r="B940" s="178" t="s">
        <v>1909</v>
      </c>
      <c r="C940" s="178">
        <v>120473</v>
      </c>
      <c r="D940" s="181">
        <v>44315</v>
      </c>
      <c r="E940" s="182">
        <v>15.599399999999999</v>
      </c>
      <c r="F940" s="182">
        <v>77.848200000000006</v>
      </c>
      <c r="G940" s="182">
        <v>-105.3856</v>
      </c>
      <c r="H940" s="182">
        <v>-99.415899999999993</v>
      </c>
      <c r="I940" s="182">
        <v>2.4925999999999999</v>
      </c>
      <c r="J940" s="182">
        <v>51.289400000000001</v>
      </c>
      <c r="K940" s="182">
        <v>-16.777899999999999</v>
      </c>
      <c r="L940" s="182">
        <v>-16.747800000000002</v>
      </c>
      <c r="M940" s="182">
        <v>-14.8146</v>
      </c>
      <c r="N940" s="182">
        <v>-2.7334999999999998</v>
      </c>
      <c r="O940" s="182">
        <v>14.2418</v>
      </c>
      <c r="P940" s="182">
        <v>7.9607000000000001</v>
      </c>
      <c r="Q940" s="182">
        <v>3.7923</v>
      </c>
      <c r="R940" s="182">
        <v>20.707699999999999</v>
      </c>
      <c r="S940" s="120" t="s">
        <v>2021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78" t="s">
        <v>877</v>
      </c>
      <c r="B941" s="178" t="s">
        <v>881</v>
      </c>
      <c r="C941" s="178">
        <v>115897</v>
      </c>
      <c r="D941" s="181">
        <v>44315</v>
      </c>
      <c r="E941" s="182">
        <v>14.496499999999999</v>
      </c>
      <c r="F941" s="182">
        <v>77.462000000000003</v>
      </c>
      <c r="G941" s="182">
        <v>-105.7457</v>
      </c>
      <c r="H941" s="182">
        <v>-99.843900000000005</v>
      </c>
      <c r="I941" s="182">
        <v>2.0699000000000001</v>
      </c>
      <c r="J941" s="182">
        <v>52.982100000000003</v>
      </c>
      <c r="K941" s="182">
        <v>-16.438099999999999</v>
      </c>
      <c r="L941" s="182">
        <v>-16.8186</v>
      </c>
      <c r="M941" s="182">
        <v>-15.008900000000001</v>
      </c>
      <c r="N941" s="182">
        <v>-2.9958</v>
      </c>
      <c r="O941" s="182">
        <v>13.8827</v>
      </c>
      <c r="P941" s="182">
        <v>7.3910999999999998</v>
      </c>
      <c r="Q941" s="182">
        <v>3.9725999999999999</v>
      </c>
      <c r="R941" s="182">
        <v>20.3857</v>
      </c>
      <c r="S941" s="120" t="s">
        <v>2021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78" t="s">
        <v>877</v>
      </c>
      <c r="B942" s="178" t="s">
        <v>1910</v>
      </c>
      <c r="C942" s="178">
        <v>119277</v>
      </c>
      <c r="D942" s="181">
        <v>44315</v>
      </c>
      <c r="E942" s="182">
        <v>19.245899999999999</v>
      </c>
      <c r="F942" s="182">
        <v>-716.01800000000003</v>
      </c>
      <c r="G942" s="182">
        <v>-521.51160000000004</v>
      </c>
      <c r="H942" s="182">
        <v>-312.05220000000003</v>
      </c>
      <c r="I942" s="182">
        <v>-81.061800000000005</v>
      </c>
      <c r="J942" s="182">
        <v>99.160600000000002</v>
      </c>
      <c r="K942" s="182">
        <v>0.73040000000000005</v>
      </c>
      <c r="L942" s="182">
        <v>-9.3645999999999994</v>
      </c>
      <c r="M942" s="182">
        <v>-24.4239</v>
      </c>
      <c r="N942" s="182">
        <v>4.5762999999999998</v>
      </c>
      <c r="O942" s="182">
        <v>17.714099999999998</v>
      </c>
      <c r="P942" s="182">
        <v>6.9648000000000003</v>
      </c>
      <c r="Q942" s="182">
        <v>0.94469999999999998</v>
      </c>
      <c r="R942" s="182">
        <v>30.180299999999999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78" t="s">
        <v>877</v>
      </c>
      <c r="B943" s="178" t="s">
        <v>882</v>
      </c>
      <c r="C943" s="178">
        <v>106597</v>
      </c>
      <c r="D943" s="181">
        <v>44315</v>
      </c>
      <c r="E943" s="182">
        <v>18.505400000000002</v>
      </c>
      <c r="F943" s="182">
        <v>-716.42939999999999</v>
      </c>
      <c r="G943" s="182">
        <v>-522.03089999999997</v>
      </c>
      <c r="H943" s="182">
        <v>-312.63409999999999</v>
      </c>
      <c r="I943" s="182">
        <v>-81.665099999999995</v>
      </c>
      <c r="J943" s="182">
        <v>98.469899999999996</v>
      </c>
      <c r="K943" s="182">
        <v>5.04E-2</v>
      </c>
      <c r="L943" s="182">
        <v>-10.000400000000001</v>
      </c>
      <c r="M943" s="182">
        <v>-24.941600000000001</v>
      </c>
      <c r="N943" s="182">
        <v>3.9348999999999998</v>
      </c>
      <c r="O943" s="182">
        <v>17.093599999999999</v>
      </c>
      <c r="P943" s="182">
        <v>6.4138000000000002</v>
      </c>
      <c r="Q943" s="182">
        <v>4.6181000000000001</v>
      </c>
      <c r="R943" s="182">
        <v>29.4815</v>
      </c>
      <c r="S943" s="120"/>
      <c r="T943" s="123"/>
      <c r="U943" s="124"/>
      <c r="V943" s="124"/>
      <c r="W943" s="124"/>
      <c r="X943" s="124"/>
      <c r="Y943" s="124"/>
      <c r="Z943" s="124"/>
      <c r="AA943" s="124"/>
      <c r="AB943" s="124"/>
      <c r="AC943" s="124"/>
      <c r="AD943" s="124"/>
      <c r="AE943" s="124"/>
      <c r="AF943" s="124"/>
      <c r="AG943" s="124"/>
      <c r="AH943" s="124"/>
    </row>
    <row r="944" spans="1:34" x14ac:dyDescent="0.3">
      <c r="A944" s="178" t="s">
        <v>877</v>
      </c>
      <c r="B944" s="178" t="s">
        <v>883</v>
      </c>
      <c r="C944" s="178">
        <v>113049</v>
      </c>
      <c r="D944" s="181">
        <v>44315</v>
      </c>
      <c r="E944" s="182">
        <v>41.779400000000003</v>
      </c>
      <c r="F944" s="182">
        <v>39.881300000000003</v>
      </c>
      <c r="G944" s="182">
        <v>-132.61269999999999</v>
      </c>
      <c r="H944" s="182">
        <v>-83.012900000000002</v>
      </c>
      <c r="I944" s="182">
        <v>6.4622000000000002</v>
      </c>
      <c r="J944" s="182">
        <v>53.062199999999997</v>
      </c>
      <c r="K944" s="182">
        <v>-19.210999999999999</v>
      </c>
      <c r="L944" s="182">
        <v>-14.4694</v>
      </c>
      <c r="M944" s="182">
        <v>-15.7118</v>
      </c>
      <c r="N944" s="182">
        <v>-1.1294</v>
      </c>
      <c r="O944" s="182">
        <v>13.3202</v>
      </c>
      <c r="P944" s="182">
        <v>8.1270000000000007</v>
      </c>
      <c r="Q944" s="182">
        <v>8.1714000000000002</v>
      </c>
      <c r="R944" s="182">
        <v>19.859200000000001</v>
      </c>
      <c r="S944" s="120" t="s">
        <v>2021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78" t="s">
        <v>877</v>
      </c>
      <c r="B945" s="178" t="s">
        <v>884</v>
      </c>
      <c r="C945" s="178">
        <v>115934</v>
      </c>
      <c r="D945" s="181">
        <v>44315</v>
      </c>
      <c r="E945" s="182">
        <v>14.9023</v>
      </c>
      <c r="F945" s="182">
        <v>42.9129</v>
      </c>
      <c r="G945" s="182">
        <v>-135.79069999999999</v>
      </c>
      <c r="H945" s="182">
        <v>-88.534499999999994</v>
      </c>
      <c r="I945" s="182">
        <v>5.2415000000000003</v>
      </c>
      <c r="J945" s="182">
        <v>52.483800000000002</v>
      </c>
      <c r="K945" s="182">
        <v>-17.5687</v>
      </c>
      <c r="L945" s="182">
        <v>-16.014900000000001</v>
      </c>
      <c r="M945" s="182">
        <v>-16.184899999999999</v>
      </c>
      <c r="N945" s="182">
        <v>-3.9342000000000001</v>
      </c>
      <c r="O945" s="182">
        <v>13.2386</v>
      </c>
      <c r="P945" s="182">
        <v>8.0191999999999997</v>
      </c>
      <c r="Q945" s="182">
        <v>4.2892999999999999</v>
      </c>
      <c r="R945" s="182">
        <v>19.785399999999999</v>
      </c>
      <c r="S945" s="120" t="s">
        <v>2021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78" t="s">
        <v>877</v>
      </c>
      <c r="B946" s="178" t="s">
        <v>1911</v>
      </c>
      <c r="C946" s="178">
        <v>119132</v>
      </c>
      <c r="D946" s="181">
        <v>44315</v>
      </c>
      <c r="E946" s="182">
        <v>15.384600000000001</v>
      </c>
      <c r="F946" s="182">
        <v>43.468499999999999</v>
      </c>
      <c r="G946" s="182">
        <v>-135.37029999999999</v>
      </c>
      <c r="H946" s="182">
        <v>-88.426299999999998</v>
      </c>
      <c r="I946" s="182">
        <v>5.4682000000000004</v>
      </c>
      <c r="J946" s="182">
        <v>52.723300000000002</v>
      </c>
      <c r="K946" s="182">
        <v>-17.275600000000001</v>
      </c>
      <c r="L946" s="182">
        <v>-15.672599999999999</v>
      </c>
      <c r="M946" s="182">
        <v>-15.8222</v>
      </c>
      <c r="N946" s="182">
        <v>-3.5539000000000001</v>
      </c>
      <c r="O946" s="182">
        <v>13.6973</v>
      </c>
      <c r="P946" s="182">
        <v>8.4757999999999996</v>
      </c>
      <c r="Q946" s="182">
        <v>4.0974000000000004</v>
      </c>
      <c r="R946" s="182">
        <v>20.250499999999999</v>
      </c>
      <c r="S946" s="120" t="s">
        <v>2021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78" t="s">
        <v>877</v>
      </c>
      <c r="B947" s="178" t="s">
        <v>885</v>
      </c>
      <c r="C947" s="178">
        <v>113076</v>
      </c>
      <c r="D947" s="181">
        <v>44315</v>
      </c>
      <c r="E947" s="182">
        <v>41.685200000000002</v>
      </c>
      <c r="F947" s="182">
        <v>39.796100000000003</v>
      </c>
      <c r="G947" s="182">
        <v>-132.73779999999999</v>
      </c>
      <c r="H947" s="182">
        <v>-83.112700000000004</v>
      </c>
      <c r="I947" s="182">
        <v>6.3133999999999997</v>
      </c>
      <c r="J947" s="182">
        <v>53.12</v>
      </c>
      <c r="K947" s="182">
        <v>-19.297499999999999</v>
      </c>
      <c r="L947" s="182">
        <v>-14.476000000000001</v>
      </c>
      <c r="M947" s="182">
        <v>-15.7241</v>
      </c>
      <c r="N947" s="182">
        <v>-1.2805</v>
      </c>
      <c r="O947" s="182">
        <v>13.349500000000001</v>
      </c>
      <c r="P947" s="182">
        <v>7.7687999999999997</v>
      </c>
      <c r="Q947" s="182">
        <v>7.6684999999999999</v>
      </c>
      <c r="R947" s="182">
        <v>19.839600000000001</v>
      </c>
      <c r="S947" s="120" t="s">
        <v>2021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78" t="s">
        <v>877</v>
      </c>
      <c r="B948" s="178" t="s">
        <v>886</v>
      </c>
      <c r="C948" s="178">
        <v>115833</v>
      </c>
      <c r="D948" s="181">
        <v>44315</v>
      </c>
      <c r="E948" s="182">
        <v>15.382300000000001</v>
      </c>
      <c r="F948" s="182">
        <v>-0.47460000000000002</v>
      </c>
      <c r="G948" s="182">
        <v>-135.85429999999999</v>
      </c>
      <c r="H948" s="182">
        <v>-104.4731</v>
      </c>
      <c r="I948" s="182">
        <v>0.3221</v>
      </c>
      <c r="J948" s="182">
        <v>48.743699999999997</v>
      </c>
      <c r="K948" s="182">
        <v>-17.741499999999998</v>
      </c>
      <c r="L948" s="182">
        <v>-15.460699999999999</v>
      </c>
      <c r="M948" s="182">
        <v>-16.404499999999999</v>
      </c>
      <c r="N948" s="182">
        <v>-4.3525999999999998</v>
      </c>
      <c r="O948" s="182">
        <v>12.9306</v>
      </c>
      <c r="P948" s="182">
        <v>7.9158999999999997</v>
      </c>
      <c r="Q948" s="182">
        <v>4.6093999999999999</v>
      </c>
      <c r="R948" s="182">
        <v>18.977900000000002</v>
      </c>
      <c r="S948" s="120" t="s">
        <v>2021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78" t="s">
        <v>877</v>
      </c>
      <c r="B949" s="178" t="s">
        <v>1912</v>
      </c>
      <c r="C949" s="178">
        <v>120685</v>
      </c>
      <c r="D949" s="181">
        <v>44315</v>
      </c>
      <c r="E949" s="182">
        <v>15.7346</v>
      </c>
      <c r="F949" s="182">
        <v>-0.23200000000000001</v>
      </c>
      <c r="G949" s="182">
        <v>-135.4171</v>
      </c>
      <c r="H949" s="182">
        <v>-104.05840000000001</v>
      </c>
      <c r="I949" s="182">
        <v>0.76239999999999997</v>
      </c>
      <c r="J949" s="182">
        <v>49.168799999999997</v>
      </c>
      <c r="K949" s="182">
        <v>-17.332899999999999</v>
      </c>
      <c r="L949" s="182">
        <v>-15.0633</v>
      </c>
      <c r="M949" s="182">
        <v>-16.026499999999999</v>
      </c>
      <c r="N949" s="182">
        <v>-4.0309999999999997</v>
      </c>
      <c r="O949" s="182">
        <v>13.296099999999999</v>
      </c>
      <c r="P949" s="182">
        <v>8.2086000000000006</v>
      </c>
      <c r="Q949" s="182">
        <v>4.0488999999999997</v>
      </c>
      <c r="R949" s="182">
        <v>19.3428</v>
      </c>
      <c r="S949" s="120" t="s">
        <v>2021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78" t="s">
        <v>877</v>
      </c>
      <c r="B950" s="178" t="s">
        <v>887</v>
      </c>
      <c r="C950" s="178">
        <v>115939</v>
      </c>
      <c r="D950" s="181">
        <v>44315</v>
      </c>
      <c r="E950" s="182">
        <v>4325.0185000000001</v>
      </c>
      <c r="F950" s="182">
        <v>40.654200000000003</v>
      </c>
      <c r="G950" s="182">
        <v>-134.04419999999999</v>
      </c>
      <c r="H950" s="182">
        <v>-83.781099999999995</v>
      </c>
      <c r="I950" s="182">
        <v>6.8208000000000002</v>
      </c>
      <c r="J950" s="182">
        <v>54.168599999999998</v>
      </c>
      <c r="K950" s="182">
        <v>-19.083300000000001</v>
      </c>
      <c r="L950" s="182">
        <v>-14.338200000000001</v>
      </c>
      <c r="M950" s="182">
        <v>-15.620799999999999</v>
      </c>
      <c r="N950" s="182">
        <v>-1.1831</v>
      </c>
      <c r="O950" s="182">
        <v>13.605600000000001</v>
      </c>
      <c r="P950" s="182">
        <v>8.2914999999999992</v>
      </c>
      <c r="Q950" s="182">
        <v>4.3021000000000003</v>
      </c>
      <c r="R950" s="182">
        <v>19.867899999999999</v>
      </c>
      <c r="S950" s="120" t="s">
        <v>2021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78" t="s">
        <v>877</v>
      </c>
      <c r="B951" s="178" t="s">
        <v>888</v>
      </c>
      <c r="C951" s="178">
        <v>117714</v>
      </c>
      <c r="D951" s="181">
        <v>44315</v>
      </c>
      <c r="E951" s="182">
        <v>13.0588</v>
      </c>
      <c r="F951" s="182">
        <v>143.10640000000001</v>
      </c>
      <c r="G951" s="182">
        <v>179.7294</v>
      </c>
      <c r="H951" s="182">
        <v>17.628299999999999</v>
      </c>
      <c r="I951" s="182">
        <v>56.875700000000002</v>
      </c>
      <c r="J951" s="182">
        <v>61.897799999999997</v>
      </c>
      <c r="K951" s="182">
        <v>-11.8368</v>
      </c>
      <c r="L951" s="182">
        <v>-10.7234</v>
      </c>
      <c r="M951" s="182">
        <v>-15.552099999999999</v>
      </c>
      <c r="N951" s="182">
        <v>-0.22839999999999999</v>
      </c>
      <c r="O951" s="182">
        <v>13.0625</v>
      </c>
      <c r="P951" s="182">
        <v>7.101</v>
      </c>
      <c r="Q951" s="182">
        <v>3.1105999999999998</v>
      </c>
      <c r="R951" s="182">
        <v>19.8369</v>
      </c>
      <c r="S951" s="120" t="s">
        <v>2021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78" t="s">
        <v>877</v>
      </c>
      <c r="B952" s="178" t="s">
        <v>1913</v>
      </c>
      <c r="C952" s="178">
        <v>118343</v>
      </c>
      <c r="D952" s="181">
        <v>44315</v>
      </c>
      <c r="E952" s="182">
        <v>13.528</v>
      </c>
      <c r="F952" s="182">
        <v>143.2902</v>
      </c>
      <c r="G952" s="182">
        <v>180.0718</v>
      </c>
      <c r="H952" s="182">
        <v>18.023800000000001</v>
      </c>
      <c r="I952" s="182">
        <v>57.314999999999998</v>
      </c>
      <c r="J952" s="182">
        <v>62.334800000000001</v>
      </c>
      <c r="K952" s="182">
        <v>-11.497299999999999</v>
      </c>
      <c r="L952" s="182">
        <v>-10.375999999999999</v>
      </c>
      <c r="M952" s="182">
        <v>-15.2408</v>
      </c>
      <c r="N952" s="182">
        <v>0.157</v>
      </c>
      <c r="O952" s="182">
        <v>13.582599999999999</v>
      </c>
      <c r="P952" s="182">
        <v>7.6319999999999997</v>
      </c>
      <c r="Q952" s="182">
        <v>3.698</v>
      </c>
      <c r="R952" s="182">
        <v>20.329699999999999</v>
      </c>
      <c r="S952" s="120" t="s">
        <v>2021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78" t="s">
        <v>877</v>
      </c>
      <c r="B953" s="178" t="s">
        <v>889</v>
      </c>
      <c r="C953" s="178">
        <v>112368</v>
      </c>
      <c r="D953" s="181">
        <v>44315</v>
      </c>
      <c r="E953" s="182">
        <v>4229.6616999999997</v>
      </c>
      <c r="F953" s="182">
        <v>40.482799999999997</v>
      </c>
      <c r="G953" s="182">
        <v>-133.4359</v>
      </c>
      <c r="H953" s="182">
        <v>-83.436099999999996</v>
      </c>
      <c r="I953" s="182">
        <v>6.6529999999999996</v>
      </c>
      <c r="J953" s="182">
        <v>53.691299999999998</v>
      </c>
      <c r="K953" s="182">
        <v>-19.103400000000001</v>
      </c>
      <c r="L953" s="182">
        <v>-14.3811</v>
      </c>
      <c r="M953" s="182">
        <v>-15.6503</v>
      </c>
      <c r="N953" s="182">
        <v>-1.0357000000000001</v>
      </c>
      <c r="O953" s="182">
        <v>13.7121</v>
      </c>
      <c r="P953" s="182">
        <v>8.1367999999999991</v>
      </c>
      <c r="Q953" s="182">
        <v>8.6234000000000002</v>
      </c>
      <c r="R953" s="182">
        <v>20.3903</v>
      </c>
      <c r="S953" s="120" t="s">
        <v>2021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78" t="s">
        <v>877</v>
      </c>
      <c r="B954" s="178" t="s">
        <v>890</v>
      </c>
      <c r="C954" s="178">
        <v>116077</v>
      </c>
      <c r="D954" s="181">
        <v>44315</v>
      </c>
      <c r="E954" s="182">
        <v>14.1355</v>
      </c>
      <c r="F954" s="182">
        <v>87.745400000000004</v>
      </c>
      <c r="G954" s="182">
        <v>-123.4524</v>
      </c>
      <c r="H954" s="182">
        <v>-88.229600000000005</v>
      </c>
      <c r="I954" s="182">
        <v>11.8764</v>
      </c>
      <c r="J954" s="182">
        <v>50.343899999999998</v>
      </c>
      <c r="K954" s="182">
        <v>-22.510400000000001</v>
      </c>
      <c r="L954" s="182">
        <v>-16.139099999999999</v>
      </c>
      <c r="M954" s="182">
        <v>-17.3154</v>
      </c>
      <c r="N954" s="182">
        <v>-3.1482999999999999</v>
      </c>
      <c r="O954" s="182">
        <v>13.511100000000001</v>
      </c>
      <c r="P954" s="182">
        <v>7.9741</v>
      </c>
      <c r="Q954" s="182">
        <v>3.7484000000000002</v>
      </c>
      <c r="R954" s="182">
        <v>19.6569</v>
      </c>
      <c r="S954" s="120" t="s">
        <v>2021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78" t="s">
        <v>877</v>
      </c>
      <c r="B955" s="178" t="s">
        <v>1914</v>
      </c>
      <c r="C955" s="178">
        <v>120531</v>
      </c>
      <c r="D955" s="181">
        <v>44315</v>
      </c>
      <c r="E955" s="182">
        <v>14.489000000000001</v>
      </c>
      <c r="F955" s="182">
        <v>88.383799999999994</v>
      </c>
      <c r="G955" s="182">
        <v>-123.02160000000001</v>
      </c>
      <c r="H955" s="182">
        <v>-87.817599999999999</v>
      </c>
      <c r="I955" s="182">
        <v>12.257300000000001</v>
      </c>
      <c r="J955" s="182">
        <v>50.747300000000003</v>
      </c>
      <c r="K955" s="182">
        <v>-22.1511</v>
      </c>
      <c r="L955" s="182">
        <v>-15.7904</v>
      </c>
      <c r="M955" s="182">
        <v>-16.988</v>
      </c>
      <c r="N955" s="182">
        <v>-2.7734000000000001</v>
      </c>
      <c r="O955" s="182">
        <v>13.938499999999999</v>
      </c>
      <c r="P955" s="182">
        <v>8.3254000000000001</v>
      </c>
      <c r="Q955" s="182">
        <v>3.9312</v>
      </c>
      <c r="R955" s="182">
        <v>20.143000000000001</v>
      </c>
      <c r="S955" s="120" t="s">
        <v>2021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78" t="s">
        <v>877</v>
      </c>
      <c r="B956" s="178" t="s">
        <v>891</v>
      </c>
      <c r="C956" s="178">
        <v>106193</v>
      </c>
      <c r="D956" s="181">
        <v>44315</v>
      </c>
      <c r="E956" s="182">
        <v>407.58249999999998</v>
      </c>
      <c r="F956" s="182">
        <v>39.921300000000002</v>
      </c>
      <c r="G956" s="182">
        <v>-132.55799999999999</v>
      </c>
      <c r="H956" s="182">
        <v>-82.957099999999997</v>
      </c>
      <c r="I956" s="182">
        <v>6.5525000000000002</v>
      </c>
      <c r="J956" s="182">
        <v>53.158700000000003</v>
      </c>
      <c r="K956" s="182">
        <v>-19.139399999999998</v>
      </c>
      <c r="L956" s="182">
        <v>-14.4176</v>
      </c>
      <c r="M956" s="182">
        <v>-15.675000000000001</v>
      </c>
      <c r="N956" s="182">
        <v>-1.1034999999999999</v>
      </c>
      <c r="O956" s="182">
        <v>13.587300000000001</v>
      </c>
      <c r="P956" s="182">
        <v>8.0309000000000008</v>
      </c>
      <c r="Q956" s="182">
        <v>11.7781</v>
      </c>
      <c r="R956" s="182">
        <v>20.213899999999999</v>
      </c>
      <c r="S956" s="120" t="s">
        <v>2024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78" t="s">
        <v>877</v>
      </c>
      <c r="B957" s="178" t="s">
        <v>892</v>
      </c>
      <c r="C957" s="178">
        <v>114758</v>
      </c>
      <c r="D957" s="181">
        <v>44315</v>
      </c>
      <c r="E957" s="182">
        <v>19.3644</v>
      </c>
      <c r="F957" s="182">
        <v>144.00700000000001</v>
      </c>
      <c r="G957" s="182">
        <v>-122.77500000000001</v>
      </c>
      <c r="H957" s="182">
        <v>-94.286000000000001</v>
      </c>
      <c r="I957" s="182">
        <v>8.8892000000000007</v>
      </c>
      <c r="J957" s="182">
        <v>55.119900000000001</v>
      </c>
      <c r="K957" s="182">
        <v>-17.2896</v>
      </c>
      <c r="L957" s="182">
        <v>-15.638400000000001</v>
      </c>
      <c r="M957" s="182">
        <v>-15.4809</v>
      </c>
      <c r="N957" s="182">
        <v>-2.6625999999999999</v>
      </c>
      <c r="O957" s="182">
        <v>13.371499999999999</v>
      </c>
      <c r="P957" s="182">
        <v>8.4574999999999996</v>
      </c>
      <c r="Q957" s="182">
        <v>6.7590000000000003</v>
      </c>
      <c r="R957" s="182">
        <v>20.339200000000002</v>
      </c>
      <c r="S957" s="120" t="s">
        <v>2024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78" t="s">
        <v>877</v>
      </c>
      <c r="B958" s="178" t="s">
        <v>1915</v>
      </c>
      <c r="C958" s="178">
        <v>119781</v>
      </c>
      <c r="D958" s="181">
        <v>44315</v>
      </c>
      <c r="E958" s="182">
        <v>20.0962</v>
      </c>
      <c r="F958" s="182">
        <v>144.41720000000001</v>
      </c>
      <c r="G958" s="182">
        <v>-122.3835</v>
      </c>
      <c r="H958" s="182">
        <v>-93.916700000000006</v>
      </c>
      <c r="I958" s="182">
        <v>9.2828999999999997</v>
      </c>
      <c r="J958" s="182">
        <v>55.560600000000001</v>
      </c>
      <c r="K958" s="182">
        <v>-16.895399999999999</v>
      </c>
      <c r="L958" s="182">
        <v>-15.267899999999999</v>
      </c>
      <c r="M958" s="182">
        <v>-15.125</v>
      </c>
      <c r="N958" s="182">
        <v>-2.2772000000000001</v>
      </c>
      <c r="O958" s="182">
        <v>13.8431</v>
      </c>
      <c r="P958" s="182">
        <v>8.9405000000000001</v>
      </c>
      <c r="Q958" s="182">
        <v>4.1822999999999997</v>
      </c>
      <c r="R958" s="182">
        <v>20.839200000000002</v>
      </c>
      <c r="S958" s="120" t="s">
        <v>2024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78" t="s">
        <v>877</v>
      </c>
      <c r="B959" s="178" t="s">
        <v>893</v>
      </c>
      <c r="C959" s="178">
        <v>140088</v>
      </c>
      <c r="D959" s="181">
        <v>44315</v>
      </c>
      <c r="E959" s="182">
        <v>40.871899999999997</v>
      </c>
      <c r="F959" s="182">
        <v>39.246400000000001</v>
      </c>
      <c r="G959" s="182">
        <v>-193.69130000000001</v>
      </c>
      <c r="H959" s="182">
        <v>-81.342100000000002</v>
      </c>
      <c r="I959" s="182">
        <v>10.0855</v>
      </c>
      <c r="J959" s="182">
        <v>52.603700000000003</v>
      </c>
      <c r="K959" s="182">
        <v>-18.661300000000001</v>
      </c>
      <c r="L959" s="182">
        <v>-16.011600000000001</v>
      </c>
      <c r="M959" s="182">
        <v>-15.829599999999999</v>
      </c>
      <c r="N959" s="182">
        <v>-1.0266999999999999</v>
      </c>
      <c r="O959" s="182">
        <v>13.3849</v>
      </c>
      <c r="P959" s="182">
        <v>8.0446000000000009</v>
      </c>
      <c r="Q959" s="182">
        <v>10.8947</v>
      </c>
      <c r="R959" s="182">
        <v>20.160599999999999</v>
      </c>
      <c r="S959" s="120" t="s">
        <v>2021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78" t="s">
        <v>877</v>
      </c>
      <c r="B960" s="178" t="s">
        <v>894</v>
      </c>
      <c r="C960" s="178">
        <v>114616</v>
      </c>
      <c r="D960" s="181">
        <v>44315</v>
      </c>
      <c r="E960" s="182">
        <v>19.097300000000001</v>
      </c>
      <c r="F960" s="182">
        <v>71.237799999999993</v>
      </c>
      <c r="G960" s="182">
        <v>-150.69280000000001</v>
      </c>
      <c r="H960" s="182">
        <v>-95.817300000000003</v>
      </c>
      <c r="I960" s="182">
        <v>-0.45040000000000002</v>
      </c>
      <c r="J960" s="182">
        <v>52.908799999999999</v>
      </c>
      <c r="K960" s="182">
        <v>-18.707100000000001</v>
      </c>
      <c r="L960" s="182">
        <v>-16.729099999999999</v>
      </c>
      <c r="M960" s="182">
        <v>-16.8919</v>
      </c>
      <c r="N960" s="182">
        <v>-4.2098000000000004</v>
      </c>
      <c r="O960" s="182">
        <v>12.929600000000001</v>
      </c>
      <c r="P960" s="182">
        <v>7.9328000000000003</v>
      </c>
      <c r="Q960" s="182">
        <v>6.5792000000000002</v>
      </c>
      <c r="R960" s="182">
        <v>19.7727</v>
      </c>
      <c r="S960" s="120" t="s">
        <v>2021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78" t="s">
        <v>877</v>
      </c>
      <c r="B961" s="178" t="s">
        <v>1916</v>
      </c>
      <c r="C961" s="178">
        <v>118663</v>
      </c>
      <c r="D961" s="181">
        <v>44315</v>
      </c>
      <c r="E961" s="182">
        <v>19.7669</v>
      </c>
      <c r="F961" s="182">
        <v>71.6006</v>
      </c>
      <c r="G961" s="182">
        <v>-150.39410000000001</v>
      </c>
      <c r="H961" s="182">
        <v>-95.503399999999999</v>
      </c>
      <c r="I961" s="182">
        <v>-0.1187</v>
      </c>
      <c r="J961" s="182">
        <v>53.234699999999997</v>
      </c>
      <c r="K961" s="182">
        <v>-18.3917</v>
      </c>
      <c r="L961" s="182">
        <v>-16.434999999999999</v>
      </c>
      <c r="M961" s="182">
        <v>-16.6068</v>
      </c>
      <c r="N961" s="182">
        <v>-3.9009999999999998</v>
      </c>
      <c r="O961" s="182">
        <v>13.347099999999999</v>
      </c>
      <c r="P961" s="182">
        <v>8.4013000000000009</v>
      </c>
      <c r="Q961" s="182">
        <v>3.8832</v>
      </c>
      <c r="R961" s="182">
        <v>20.1493</v>
      </c>
      <c r="S961" s="120" t="s">
        <v>2021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78" t="s">
        <v>877</v>
      </c>
      <c r="B962" s="178" t="s">
        <v>895</v>
      </c>
      <c r="C962" s="178">
        <v>107693</v>
      </c>
      <c r="D962" s="181">
        <v>44315</v>
      </c>
      <c r="E962" s="182">
        <v>2025.1849999999999</v>
      </c>
      <c r="F962" s="182">
        <v>40.0045</v>
      </c>
      <c r="G962" s="182">
        <v>-134.00899999999999</v>
      </c>
      <c r="H962" s="182">
        <v>-83.935500000000005</v>
      </c>
      <c r="I962" s="182">
        <v>6.3266</v>
      </c>
      <c r="J962" s="182">
        <v>53.084800000000001</v>
      </c>
      <c r="K962" s="182">
        <v>-19.400500000000001</v>
      </c>
      <c r="L962" s="182">
        <v>-14.6698</v>
      </c>
      <c r="M962" s="182">
        <v>-15.953200000000001</v>
      </c>
      <c r="N962" s="182">
        <v>-1.369</v>
      </c>
      <c r="O962" s="182">
        <v>13.374700000000001</v>
      </c>
      <c r="P962" s="182">
        <v>7.9330999999999996</v>
      </c>
      <c r="Q962" s="182">
        <v>9.7594999999999992</v>
      </c>
      <c r="R962" s="182">
        <v>19.901399999999999</v>
      </c>
      <c r="S962" s="120" t="s">
        <v>2021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78" t="s">
        <v>877</v>
      </c>
      <c r="B963" s="178" t="s">
        <v>896</v>
      </c>
      <c r="C963" s="178">
        <v>115132</v>
      </c>
      <c r="D963" s="181">
        <v>44315</v>
      </c>
      <c r="E963" s="182">
        <v>18.805499999999999</v>
      </c>
      <c r="F963" s="182">
        <v>41.388500000000001</v>
      </c>
      <c r="G963" s="182">
        <v>-136.00899999999999</v>
      </c>
      <c r="H963" s="182">
        <v>-93.561999999999998</v>
      </c>
      <c r="I963" s="182">
        <v>3.7625000000000002</v>
      </c>
      <c r="J963" s="182">
        <v>52.783499999999997</v>
      </c>
      <c r="K963" s="182">
        <v>-19.437799999999999</v>
      </c>
      <c r="L963" s="182">
        <v>-16.337199999999999</v>
      </c>
      <c r="M963" s="182">
        <v>-16.5184</v>
      </c>
      <c r="N963" s="182">
        <v>-3.9727000000000001</v>
      </c>
      <c r="O963" s="182">
        <v>13.2829</v>
      </c>
      <c r="P963" s="182">
        <v>8.2734000000000005</v>
      </c>
      <c r="Q963" s="182">
        <v>6.5507999999999997</v>
      </c>
      <c r="R963" s="182">
        <v>19.852399999999999</v>
      </c>
      <c r="S963" s="120" t="s">
        <v>2021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78" t="s">
        <v>877</v>
      </c>
      <c r="B964" s="178" t="s">
        <v>1917</v>
      </c>
      <c r="C964" s="178">
        <v>141064</v>
      </c>
      <c r="D964" s="181">
        <v>44315</v>
      </c>
      <c r="E964" s="182">
        <v>18.718900000000001</v>
      </c>
      <c r="F964" s="182">
        <v>41.189300000000003</v>
      </c>
      <c r="G964" s="182">
        <v>-136.18639999999999</v>
      </c>
      <c r="H964" s="182">
        <v>-93.718500000000006</v>
      </c>
      <c r="I964" s="182">
        <v>3.6122999999999998</v>
      </c>
      <c r="J964" s="182">
        <v>52.622999999999998</v>
      </c>
      <c r="K964" s="182">
        <v>-19.5764</v>
      </c>
      <c r="L964" s="182">
        <v>-16.384</v>
      </c>
      <c r="M964" s="182">
        <v>-16.587</v>
      </c>
      <c r="N964" s="182">
        <v>-4.0538999999999996</v>
      </c>
      <c r="O964" s="182">
        <v>13.1587</v>
      </c>
      <c r="P964" s="182">
        <v>8.1537000000000006</v>
      </c>
      <c r="Q964" s="182">
        <v>6.4386000000000001</v>
      </c>
      <c r="R964" s="182">
        <v>19.726299999999998</v>
      </c>
      <c r="S964" s="120" t="s">
        <v>2021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78" t="s">
        <v>877</v>
      </c>
      <c r="B965" s="178" t="s">
        <v>1918</v>
      </c>
      <c r="C965" s="178">
        <v>119788</v>
      </c>
      <c r="D965" s="181">
        <v>44315</v>
      </c>
      <c r="E965" s="182">
        <v>14.947900000000001</v>
      </c>
      <c r="F965" s="182">
        <v>-40.2455</v>
      </c>
      <c r="G965" s="182">
        <v>-160.08349999999999</v>
      </c>
      <c r="H965" s="182">
        <v>-101.04770000000001</v>
      </c>
      <c r="I965" s="182">
        <v>-4.4400000000000004</v>
      </c>
      <c r="J965" s="182">
        <v>48.4116</v>
      </c>
      <c r="K965" s="182">
        <v>-17.884599999999999</v>
      </c>
      <c r="L965" s="182">
        <v>-16.689900000000002</v>
      </c>
      <c r="M965" s="182">
        <v>-16.566700000000001</v>
      </c>
      <c r="N965" s="182">
        <v>-3.8473000000000002</v>
      </c>
      <c r="O965" s="182">
        <v>13.6456</v>
      </c>
      <c r="P965" s="182">
        <v>8.3451000000000004</v>
      </c>
      <c r="Q965" s="182">
        <v>4.0278999999999998</v>
      </c>
      <c r="R965" s="182">
        <v>20.5397</v>
      </c>
      <c r="S965" s="120" t="s">
        <v>2021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78" t="s">
        <v>877</v>
      </c>
      <c r="B966" s="178" t="s">
        <v>897</v>
      </c>
      <c r="C966" s="178">
        <v>115676</v>
      </c>
      <c r="D966" s="181">
        <v>44315</v>
      </c>
      <c r="E966" s="182">
        <v>14.4503</v>
      </c>
      <c r="F966" s="182">
        <v>-40.621699999999997</v>
      </c>
      <c r="G966" s="182">
        <v>-160.52170000000001</v>
      </c>
      <c r="H966" s="182">
        <v>-101.4757</v>
      </c>
      <c r="I966" s="182">
        <v>-4.8623000000000003</v>
      </c>
      <c r="J966" s="182">
        <v>47.979399999999998</v>
      </c>
      <c r="K966" s="182">
        <v>-18.124400000000001</v>
      </c>
      <c r="L966" s="182">
        <v>-16.974900000000002</v>
      </c>
      <c r="M966" s="182">
        <v>-16.865400000000001</v>
      </c>
      <c r="N966" s="182">
        <v>-4.1916000000000002</v>
      </c>
      <c r="O966" s="182">
        <v>13.1922</v>
      </c>
      <c r="P966" s="182">
        <v>7.9051</v>
      </c>
      <c r="Q966" s="182">
        <v>3.8944000000000001</v>
      </c>
      <c r="R966" s="182">
        <v>20.066199999999998</v>
      </c>
      <c r="S966" s="120" t="s">
        <v>2021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78" t="s">
        <v>877</v>
      </c>
      <c r="B967" s="178" t="s">
        <v>898</v>
      </c>
      <c r="C967" s="178">
        <v>111954</v>
      </c>
      <c r="D967" s="181">
        <v>44315</v>
      </c>
      <c r="E967" s="182">
        <v>4182.6558000000005</v>
      </c>
      <c r="F967" s="182">
        <v>39.738399999999999</v>
      </c>
      <c r="G967" s="182">
        <v>-132.98699999999999</v>
      </c>
      <c r="H967" s="182">
        <v>-83.195499999999996</v>
      </c>
      <c r="I967" s="182">
        <v>6.4919000000000002</v>
      </c>
      <c r="J967" s="182">
        <v>53.331200000000003</v>
      </c>
      <c r="K967" s="182">
        <v>-19.183800000000002</v>
      </c>
      <c r="L967" s="182">
        <v>-14.4429</v>
      </c>
      <c r="M967" s="182">
        <v>-15.6989</v>
      </c>
      <c r="N967" s="182">
        <v>-1.0983000000000001</v>
      </c>
      <c r="O967" s="182">
        <v>13.5746</v>
      </c>
      <c r="P967" s="182">
        <v>7.9984000000000002</v>
      </c>
      <c r="Q967" s="182">
        <v>9.1829000000000001</v>
      </c>
      <c r="R967" s="182">
        <v>20.260300000000001</v>
      </c>
      <c r="S967" s="120" t="s">
        <v>2021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78" t="s">
        <v>877</v>
      </c>
      <c r="B968" s="178" t="s">
        <v>899</v>
      </c>
      <c r="C968" s="178">
        <v>105463</v>
      </c>
      <c r="D968" s="181">
        <v>44315</v>
      </c>
      <c r="E968" s="182">
        <v>40.875100000000003</v>
      </c>
      <c r="F968" s="182">
        <v>40.406700000000001</v>
      </c>
      <c r="G968" s="182">
        <v>-135.9504</v>
      </c>
      <c r="H968" s="182">
        <v>-85.251599999999996</v>
      </c>
      <c r="I968" s="182">
        <v>6.1375999999999999</v>
      </c>
      <c r="J968" s="182">
        <v>53.743499999999997</v>
      </c>
      <c r="K968" s="182">
        <v>-20.059699999999999</v>
      </c>
      <c r="L968" s="182">
        <v>-15.2103</v>
      </c>
      <c r="M968" s="182">
        <v>-16.442900000000002</v>
      </c>
      <c r="N968" s="182">
        <v>-1.7347999999999999</v>
      </c>
      <c r="O968" s="182">
        <v>13.3238</v>
      </c>
      <c r="P968" s="182">
        <v>8.0177999999999994</v>
      </c>
      <c r="Q968" s="182">
        <v>10.975899999999999</v>
      </c>
      <c r="R968" s="182">
        <v>19.6995</v>
      </c>
      <c r="S968" s="120" t="s">
        <v>2021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3" t="s">
        <v>27</v>
      </c>
      <c r="B969" s="178"/>
      <c r="C969" s="178"/>
      <c r="D969" s="178"/>
      <c r="E969" s="178"/>
      <c r="F969" s="184">
        <v>2.2211151515151477</v>
      </c>
      <c r="G969" s="184">
        <v>-134.84867878787875</v>
      </c>
      <c r="H969" s="184">
        <v>-97.920975757575746</v>
      </c>
      <c r="I969" s="184">
        <v>2.8883090909090918</v>
      </c>
      <c r="J969" s="184">
        <v>55.712551515151517</v>
      </c>
      <c r="K969" s="184">
        <v>-17.090160606060607</v>
      </c>
      <c r="L969" s="184">
        <v>-14.756466666666668</v>
      </c>
      <c r="M969" s="184">
        <v>-16.492827272727276</v>
      </c>
      <c r="N969" s="184">
        <v>-2.1080999999999999</v>
      </c>
      <c r="O969" s="184">
        <v>13.707606060606064</v>
      </c>
      <c r="P969" s="184">
        <v>7.9754000000000014</v>
      </c>
      <c r="Q969" s="184">
        <v>5.7708575757575744</v>
      </c>
      <c r="R969" s="184">
        <v>20.62374242424243</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3" t="s">
        <v>408</v>
      </c>
      <c r="B970" s="178"/>
      <c r="C970" s="178"/>
      <c r="D970" s="178"/>
      <c r="E970" s="178"/>
      <c r="F970" s="184">
        <v>40.406700000000001</v>
      </c>
      <c r="G970" s="184">
        <v>-133.4359</v>
      </c>
      <c r="H970" s="184">
        <v>-88.534499999999994</v>
      </c>
      <c r="I970" s="184">
        <v>6.3133999999999997</v>
      </c>
      <c r="J970" s="184">
        <v>52.948300000000003</v>
      </c>
      <c r="K970" s="184">
        <v>-18.419799999999999</v>
      </c>
      <c r="L970" s="184">
        <v>-15.2103</v>
      </c>
      <c r="M970" s="184">
        <v>-15.829599999999999</v>
      </c>
      <c r="N970" s="184">
        <v>-2.6625999999999999</v>
      </c>
      <c r="O970" s="184">
        <v>13.511100000000001</v>
      </c>
      <c r="P970" s="184">
        <v>8.0300999999999991</v>
      </c>
      <c r="Q970" s="184">
        <v>4.3021000000000003</v>
      </c>
      <c r="R970" s="184">
        <v>20.143000000000001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6"/>
      <c r="B971" s="126"/>
      <c r="C971" s="126"/>
      <c r="D971" s="128"/>
      <c r="E971" s="129"/>
      <c r="F971" s="129"/>
      <c r="G971" s="129"/>
      <c r="H971" s="129"/>
      <c r="I971" s="129"/>
      <c r="J971" s="129"/>
      <c r="K971" s="129"/>
      <c r="L971" s="129"/>
      <c r="M971" s="129"/>
      <c r="N971" s="129"/>
      <c r="O971" s="129"/>
      <c r="P971" s="129"/>
      <c r="Q971" s="129"/>
      <c r="R971" s="129"/>
      <c r="S971" s="119"/>
      <c r="T971" s="119"/>
      <c r="U971" s="119"/>
      <c r="V971" s="119"/>
      <c r="W971" s="119"/>
      <c r="X971" s="119"/>
      <c r="Y971" s="119"/>
      <c r="Z971" s="119"/>
      <c r="AA971" s="119"/>
      <c r="AB971" s="119"/>
      <c r="AC971" s="119"/>
      <c r="AD971" s="119"/>
      <c r="AE971" s="119"/>
      <c r="AF971" s="119"/>
      <c r="AG971" s="119"/>
      <c r="AH971" s="119"/>
    </row>
    <row r="972" spans="1:34" x14ac:dyDescent="0.3">
      <c r="A972" s="180" t="s">
        <v>900</v>
      </c>
      <c r="B972" s="180"/>
      <c r="C972" s="180"/>
      <c r="D972" s="180"/>
      <c r="E972" s="180"/>
      <c r="F972" s="180"/>
      <c r="G972" s="180"/>
      <c r="H972" s="180"/>
      <c r="I972" s="180"/>
      <c r="J972" s="180"/>
      <c r="K972" s="180"/>
      <c r="L972" s="180"/>
      <c r="M972" s="180"/>
      <c r="N972" s="180"/>
      <c r="O972" s="180"/>
      <c r="P972" s="180"/>
      <c r="Q972" s="180"/>
      <c r="R972" s="180"/>
      <c r="S972" s="122"/>
      <c r="T972" s="122"/>
      <c r="U972" s="122"/>
      <c r="V972" s="122"/>
      <c r="W972" s="122"/>
      <c r="X972" s="122"/>
      <c r="Y972" s="122"/>
      <c r="Z972" s="122"/>
      <c r="AA972" s="122"/>
      <c r="AB972" s="122"/>
      <c r="AC972" s="122"/>
      <c r="AD972" s="122"/>
      <c r="AE972" s="122"/>
      <c r="AF972" s="122"/>
      <c r="AG972" s="122"/>
      <c r="AH972" s="122"/>
    </row>
    <row r="973" spans="1:34" x14ac:dyDescent="0.3">
      <c r="A973" s="178" t="s">
        <v>901</v>
      </c>
      <c r="B973" s="178" t="s">
        <v>1919</v>
      </c>
      <c r="C973" s="178">
        <v>100033</v>
      </c>
      <c r="D973" s="181">
        <v>44315</v>
      </c>
      <c r="E973" s="182">
        <v>672.80802229470305</v>
      </c>
      <c r="F973" s="182">
        <v>-4.8399999999999999E-2</v>
      </c>
      <c r="G973" s="182">
        <v>2.4729000000000001</v>
      </c>
      <c r="H973" s="182">
        <v>3.7925</v>
      </c>
      <c r="I973" s="182">
        <v>4.0228000000000002</v>
      </c>
      <c r="J973" s="182">
        <v>4.9546000000000001</v>
      </c>
      <c r="K973" s="182">
        <v>13.2416</v>
      </c>
      <c r="L973" s="182">
        <v>33.502499999999998</v>
      </c>
      <c r="M973" s="182">
        <v>46.090800000000002</v>
      </c>
      <c r="N973" s="182">
        <v>67.039000000000001</v>
      </c>
      <c r="O973" s="182">
        <v>9.1983999999999995</v>
      </c>
      <c r="P973" s="182">
        <v>13.786300000000001</v>
      </c>
      <c r="Q973" s="182">
        <v>17.708400000000001</v>
      </c>
      <c r="R973" s="182">
        <v>17.367999999999999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78" t="s">
        <v>901</v>
      </c>
      <c r="B974" s="178" t="s">
        <v>1920</v>
      </c>
      <c r="C974" s="178">
        <v>119436</v>
      </c>
      <c r="D974" s="181">
        <v>44315</v>
      </c>
      <c r="E974" s="182">
        <v>599.03</v>
      </c>
      <c r="F974" s="182">
        <v>-4.5100000000000001E-2</v>
      </c>
      <c r="G974" s="182">
        <v>2.4805999999999999</v>
      </c>
      <c r="H974" s="182">
        <v>3.8090000000000002</v>
      </c>
      <c r="I974" s="182">
        <v>4.0579000000000001</v>
      </c>
      <c r="J974" s="182">
        <v>5.0431999999999997</v>
      </c>
      <c r="K974" s="182">
        <v>13.4763</v>
      </c>
      <c r="L974" s="182">
        <v>34.092199999999998</v>
      </c>
      <c r="M974" s="182">
        <v>47.091500000000003</v>
      </c>
      <c r="N974" s="182">
        <v>68.598399999999998</v>
      </c>
      <c r="O974" s="182">
        <v>10.2293</v>
      </c>
      <c r="P974" s="182">
        <v>14.9946</v>
      </c>
      <c r="Q974" s="182">
        <v>16.846699999999998</v>
      </c>
      <c r="R974" s="182">
        <v>18.444500000000001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78" t="s">
        <v>901</v>
      </c>
      <c r="B975" s="178" t="s">
        <v>2004</v>
      </c>
      <c r="C975" s="178">
        <v>100034</v>
      </c>
      <c r="D975" s="181">
        <v>44315</v>
      </c>
      <c r="E975" s="182">
        <v>666.06202102862505</v>
      </c>
      <c r="F975" s="182">
        <v>-4.4499999999999998E-2</v>
      </c>
      <c r="G975" s="182">
        <v>2.4735</v>
      </c>
      <c r="H975" s="182">
        <v>3.7902999999999998</v>
      </c>
      <c r="I975" s="182">
        <v>4.0210999999999997</v>
      </c>
      <c r="J975" s="182">
        <v>4.9546999999999999</v>
      </c>
      <c r="K975" s="182">
        <v>13.2439</v>
      </c>
      <c r="L975" s="182">
        <v>33.511699999999998</v>
      </c>
      <c r="M975" s="182">
        <v>46.093200000000003</v>
      </c>
      <c r="N975" s="182">
        <v>67.0398</v>
      </c>
      <c r="O975" s="182">
        <v>8.6515000000000004</v>
      </c>
      <c r="P975" s="182">
        <v>13.459300000000001</v>
      </c>
      <c r="Q975" s="182">
        <v>17.3855</v>
      </c>
      <c r="R975" s="182">
        <v>16.894500000000001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78" t="s">
        <v>901</v>
      </c>
      <c r="B976" s="178" t="s">
        <v>2005</v>
      </c>
      <c r="C976" s="178">
        <v>119433</v>
      </c>
      <c r="D976" s="181">
        <v>44315</v>
      </c>
      <c r="E976" s="182">
        <v>286.37598873348003</v>
      </c>
      <c r="F976" s="182">
        <v>-4.2000000000000003E-2</v>
      </c>
      <c r="G976" s="182">
        <v>2.4851000000000001</v>
      </c>
      <c r="H976" s="182">
        <v>3.8132999999999999</v>
      </c>
      <c r="I976" s="182">
        <v>4.0597000000000003</v>
      </c>
      <c r="J976" s="182">
        <v>5.0438000000000001</v>
      </c>
      <c r="K976" s="182">
        <v>13.479100000000001</v>
      </c>
      <c r="L976" s="182">
        <v>34.092599999999997</v>
      </c>
      <c r="M976" s="182">
        <v>47.091000000000001</v>
      </c>
      <c r="N976" s="182">
        <v>68.599500000000006</v>
      </c>
      <c r="O976" s="182">
        <v>9.9784000000000006</v>
      </c>
      <c r="P976" s="182">
        <v>14.8583</v>
      </c>
      <c r="Q976" s="182">
        <v>16.747199999999999</v>
      </c>
      <c r="R976" s="182">
        <v>18.444600000000001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78" t="s">
        <v>901</v>
      </c>
      <c r="B977" s="178" t="s">
        <v>902</v>
      </c>
      <c r="C977" s="178">
        <v>145110</v>
      </c>
      <c r="D977" s="181">
        <v>44315</v>
      </c>
      <c r="E977" s="182">
        <v>17.37</v>
      </c>
      <c r="F977" s="182">
        <v>0.1153</v>
      </c>
      <c r="G977" s="182">
        <v>2.7202999999999999</v>
      </c>
      <c r="H977" s="182">
        <v>3.6396000000000002</v>
      </c>
      <c r="I977" s="182">
        <v>4.4497999999999998</v>
      </c>
      <c r="J977" s="182">
        <v>5.7211999999999996</v>
      </c>
      <c r="K977" s="182">
        <v>16.1096</v>
      </c>
      <c r="L977" s="182">
        <v>34.131300000000003</v>
      </c>
      <c r="M977" s="182">
        <v>44.6295</v>
      </c>
      <c r="N977" s="182">
        <v>62.488300000000002</v>
      </c>
      <c r="O977" s="182"/>
      <c r="P977" s="182"/>
      <c r="Q977" s="182">
        <v>24.491</v>
      </c>
      <c r="R977" s="182">
        <v>25.8474</v>
      </c>
      <c r="S977" s="120"/>
      <c r="T977" s="123"/>
      <c r="U977" s="124"/>
      <c r="V977" s="124"/>
      <c r="W977" s="124"/>
      <c r="X977" s="124"/>
      <c r="Y977" s="124"/>
      <c r="Z977" s="124"/>
      <c r="AA977" s="124"/>
      <c r="AB977" s="124"/>
      <c r="AC977" s="124"/>
      <c r="AD977" s="124"/>
      <c r="AE977" s="124"/>
      <c r="AF977" s="124"/>
      <c r="AG977" s="124"/>
      <c r="AH977" s="124"/>
    </row>
    <row r="978" spans="1:34" x14ac:dyDescent="0.3">
      <c r="A978" s="178" t="s">
        <v>901</v>
      </c>
      <c r="B978" s="178" t="s">
        <v>903</v>
      </c>
      <c r="C978" s="178">
        <v>145112</v>
      </c>
      <c r="D978" s="181">
        <v>44315</v>
      </c>
      <c r="E978" s="182">
        <v>16.63</v>
      </c>
      <c r="F978" s="182">
        <v>0.12039999999999999</v>
      </c>
      <c r="G978" s="182">
        <v>2.7176999999999998</v>
      </c>
      <c r="H978" s="182">
        <v>3.6137000000000001</v>
      </c>
      <c r="I978" s="182">
        <v>4.3941999999999997</v>
      </c>
      <c r="J978" s="182">
        <v>5.5872999999999999</v>
      </c>
      <c r="K978" s="182">
        <v>15.7272</v>
      </c>
      <c r="L978" s="182">
        <v>33.146500000000003</v>
      </c>
      <c r="M978" s="182">
        <v>42.9923</v>
      </c>
      <c r="N978" s="182">
        <v>59.903799999999997</v>
      </c>
      <c r="O978" s="182"/>
      <c r="P978" s="182"/>
      <c r="Q978" s="182">
        <v>22.359200000000001</v>
      </c>
      <c r="R978" s="182">
        <v>23.772600000000001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78" t="s">
        <v>901</v>
      </c>
      <c r="B979" s="178" t="s">
        <v>1921</v>
      </c>
      <c r="C979" s="178">
        <v>148474</v>
      </c>
      <c r="D979" s="181">
        <v>44315</v>
      </c>
      <c r="E979" s="182">
        <v>13.17</v>
      </c>
      <c r="F979" s="182">
        <v>0.2283</v>
      </c>
      <c r="G979" s="182">
        <v>2.4903</v>
      </c>
      <c r="H979" s="182">
        <v>3.1322999999999999</v>
      </c>
      <c r="I979" s="182">
        <v>2.7301000000000002</v>
      </c>
      <c r="J979" s="182">
        <v>2.8906000000000001</v>
      </c>
      <c r="K979" s="182">
        <v>11.894600000000001</v>
      </c>
      <c r="L979" s="182">
        <v>29.4985</v>
      </c>
      <c r="M979" s="182"/>
      <c r="N979" s="182"/>
      <c r="O979" s="182"/>
      <c r="P979" s="182"/>
      <c r="Q979" s="182">
        <v>31.7</v>
      </c>
      <c r="R979" s="182"/>
      <c r="S979" s="120"/>
      <c r="T979" s="123"/>
      <c r="U979" s="124"/>
      <c r="V979" s="124"/>
      <c r="W979" s="124"/>
      <c r="X979" s="124"/>
      <c r="Y979" s="124"/>
      <c r="Z979" s="124"/>
      <c r="AA979" s="124"/>
      <c r="AB979" s="124"/>
      <c r="AC979" s="124"/>
      <c r="AD979" s="124"/>
      <c r="AE979" s="124"/>
      <c r="AF979" s="124"/>
      <c r="AG979" s="124"/>
      <c r="AH979" s="124"/>
    </row>
    <row r="980" spans="1:34" x14ac:dyDescent="0.3">
      <c r="A980" s="178" t="s">
        <v>901</v>
      </c>
      <c r="B980" s="178" t="s">
        <v>1922</v>
      </c>
      <c r="C980" s="178">
        <v>148471</v>
      </c>
      <c r="D980" s="181">
        <v>44315</v>
      </c>
      <c r="E980" s="182">
        <v>13</v>
      </c>
      <c r="F980" s="182">
        <v>0.23130000000000001</v>
      </c>
      <c r="G980" s="182">
        <v>2.4428999999999998</v>
      </c>
      <c r="H980" s="182">
        <v>3.0928</v>
      </c>
      <c r="I980" s="182">
        <v>2.6856</v>
      </c>
      <c r="J980" s="182">
        <v>2.7667999999999999</v>
      </c>
      <c r="K980" s="182">
        <v>11.396699999999999</v>
      </c>
      <c r="L980" s="182">
        <v>28.205100000000002</v>
      </c>
      <c r="M980" s="182"/>
      <c r="N980" s="182"/>
      <c r="O980" s="182"/>
      <c r="P980" s="182"/>
      <c r="Q980" s="182">
        <v>30</v>
      </c>
      <c r="R980" s="182"/>
      <c r="S980" s="120"/>
      <c r="T980" s="123"/>
      <c r="U980" s="124"/>
      <c r="V980" s="124"/>
      <c r="W980" s="124"/>
      <c r="X980" s="124"/>
      <c r="Y980" s="124"/>
      <c r="Z980" s="124"/>
      <c r="AA980" s="124"/>
      <c r="AB980" s="124"/>
      <c r="AC980" s="124"/>
      <c r="AD980" s="124"/>
      <c r="AE980" s="124"/>
      <c r="AF980" s="124"/>
      <c r="AG980" s="124"/>
      <c r="AH980" s="124"/>
    </row>
    <row r="981" spans="1:34" x14ac:dyDescent="0.3">
      <c r="A981" s="178" t="s">
        <v>901</v>
      </c>
      <c r="B981" s="178" t="s">
        <v>904</v>
      </c>
      <c r="C981" s="178">
        <v>119350</v>
      </c>
      <c r="D981" s="181">
        <v>44315</v>
      </c>
      <c r="E981" s="182">
        <v>49.65</v>
      </c>
      <c r="F981" s="182">
        <v>-0.10059999999999999</v>
      </c>
      <c r="G981" s="182">
        <v>2.6038000000000001</v>
      </c>
      <c r="H981" s="182">
        <v>3.9138000000000002</v>
      </c>
      <c r="I981" s="182">
        <v>3.4805999999999999</v>
      </c>
      <c r="J981" s="182">
        <v>5.2352999999999996</v>
      </c>
      <c r="K981" s="182">
        <v>10.727</v>
      </c>
      <c r="L981" s="182">
        <v>27.438400000000001</v>
      </c>
      <c r="M981" s="182">
        <v>36.288800000000002</v>
      </c>
      <c r="N981" s="182">
        <v>51.5105</v>
      </c>
      <c r="O981" s="182">
        <v>6.4151999999999996</v>
      </c>
      <c r="P981" s="182">
        <v>12.782400000000001</v>
      </c>
      <c r="Q981" s="182">
        <v>12.6282</v>
      </c>
      <c r="R981" s="182">
        <v>17.481200000000001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78" t="s">
        <v>901</v>
      </c>
      <c r="B982" s="178" t="s">
        <v>905</v>
      </c>
      <c r="C982" s="178">
        <v>110603</v>
      </c>
      <c r="D982" s="181">
        <v>44315</v>
      </c>
      <c r="E982" s="182">
        <v>45.17</v>
      </c>
      <c r="F982" s="182">
        <v>-0.1106</v>
      </c>
      <c r="G982" s="182">
        <v>2.5891000000000002</v>
      </c>
      <c r="H982" s="182">
        <v>3.8868</v>
      </c>
      <c r="I982" s="182">
        <v>3.4348999999999998</v>
      </c>
      <c r="J982" s="182">
        <v>5.0953999999999997</v>
      </c>
      <c r="K982" s="182">
        <v>10.4131</v>
      </c>
      <c r="L982" s="182">
        <v>26.7041</v>
      </c>
      <c r="M982" s="182">
        <v>35.118200000000002</v>
      </c>
      <c r="N982" s="182">
        <v>49.817599999999999</v>
      </c>
      <c r="O982" s="182">
        <v>5.1650999999999998</v>
      </c>
      <c r="P982" s="182">
        <v>11.4513</v>
      </c>
      <c r="Q982" s="182">
        <v>12.789300000000001</v>
      </c>
      <c r="R982" s="182">
        <v>16.110499999999998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78" t="s">
        <v>901</v>
      </c>
      <c r="B983" s="178" t="s">
        <v>906</v>
      </c>
      <c r="C983" s="178">
        <v>118278</v>
      </c>
      <c r="D983" s="181">
        <v>44315</v>
      </c>
      <c r="E983" s="182">
        <v>143.84</v>
      </c>
      <c r="F983" s="182">
        <v>0.13919999999999999</v>
      </c>
      <c r="G983" s="182">
        <v>2.8751000000000002</v>
      </c>
      <c r="H983" s="182">
        <v>3.6909000000000001</v>
      </c>
      <c r="I983" s="182">
        <v>3.6684999999999999</v>
      </c>
      <c r="J983" s="182">
        <v>3.1999</v>
      </c>
      <c r="K983" s="182">
        <v>11.5298</v>
      </c>
      <c r="L983" s="182">
        <v>30.266300000000001</v>
      </c>
      <c r="M983" s="182">
        <v>41.966000000000001</v>
      </c>
      <c r="N983" s="182">
        <v>61.075000000000003</v>
      </c>
      <c r="O983" s="182">
        <v>12.1157</v>
      </c>
      <c r="P983" s="182">
        <v>18.853400000000001</v>
      </c>
      <c r="Q983" s="182">
        <v>21.8537</v>
      </c>
      <c r="R983" s="182">
        <v>19.4528</v>
      </c>
      <c r="S983" s="120"/>
      <c r="T983" s="123"/>
      <c r="U983" s="124"/>
      <c r="V983" s="124"/>
      <c r="W983" s="124"/>
      <c r="X983" s="124"/>
      <c r="Y983" s="124"/>
      <c r="Z983" s="124"/>
      <c r="AA983" s="124"/>
      <c r="AB983" s="124"/>
      <c r="AC983" s="124"/>
      <c r="AD983" s="124"/>
      <c r="AE983" s="124"/>
      <c r="AF983" s="124"/>
      <c r="AG983" s="124"/>
      <c r="AH983" s="124"/>
    </row>
    <row r="984" spans="1:34" x14ac:dyDescent="0.3">
      <c r="A984" s="178" t="s">
        <v>901</v>
      </c>
      <c r="B984" s="178" t="s">
        <v>1923</v>
      </c>
      <c r="C984" s="178"/>
      <c r="D984" s="181">
        <v>44315</v>
      </c>
      <c r="E984" s="182">
        <v>131.63999999999999</v>
      </c>
      <c r="F984" s="182">
        <v>0.13689999999999999</v>
      </c>
      <c r="G984" s="182">
        <v>2.8597999999999999</v>
      </c>
      <c r="H984" s="182">
        <v>3.6617000000000002</v>
      </c>
      <c r="I984" s="182">
        <v>3.6128</v>
      </c>
      <c r="J984" s="182">
        <v>3.0853999999999999</v>
      </c>
      <c r="K984" s="182">
        <v>11.2012</v>
      </c>
      <c r="L984" s="182">
        <v>29.490500000000001</v>
      </c>
      <c r="M984" s="182">
        <v>40.716200000000001</v>
      </c>
      <c r="N984" s="182">
        <v>59.177799999999998</v>
      </c>
      <c r="O984" s="182">
        <v>10.8246</v>
      </c>
      <c r="P984" s="182">
        <v>17.424099999999999</v>
      </c>
      <c r="Q984" s="182">
        <v>17.3093</v>
      </c>
      <c r="R984" s="182">
        <v>18.0563</v>
      </c>
      <c r="S984" s="120"/>
      <c r="T984" s="123"/>
      <c r="U984" s="124"/>
      <c r="V984" s="124"/>
      <c r="W984" s="124"/>
      <c r="X984" s="124"/>
      <c r="Y984" s="124"/>
      <c r="Z984" s="124"/>
      <c r="AA984" s="124"/>
      <c r="AB984" s="124"/>
      <c r="AC984" s="124"/>
      <c r="AD984" s="124"/>
      <c r="AE984" s="124"/>
      <c r="AF984" s="124"/>
      <c r="AG984" s="124"/>
      <c r="AH984" s="124"/>
    </row>
    <row r="985" spans="1:34" x14ac:dyDescent="0.3">
      <c r="A985" s="178" t="s">
        <v>901</v>
      </c>
      <c r="B985" s="178" t="s">
        <v>907</v>
      </c>
      <c r="C985" s="178">
        <v>102920</v>
      </c>
      <c r="D985" s="181">
        <v>44315</v>
      </c>
      <c r="E985" s="182">
        <v>131.63999999999999</v>
      </c>
      <c r="F985" s="182">
        <v>0.13689999999999999</v>
      </c>
      <c r="G985" s="182">
        <v>2.8597999999999999</v>
      </c>
      <c r="H985" s="182">
        <v>3.6617000000000002</v>
      </c>
      <c r="I985" s="182">
        <v>3.6128</v>
      </c>
      <c r="J985" s="182">
        <v>3.0853999999999999</v>
      </c>
      <c r="K985" s="182">
        <v>11.2012</v>
      </c>
      <c r="L985" s="182">
        <v>29.490500000000001</v>
      </c>
      <c r="M985" s="182">
        <v>40.716200000000001</v>
      </c>
      <c r="N985" s="182">
        <v>59.177799999999998</v>
      </c>
      <c r="O985" s="182">
        <v>10.8246</v>
      </c>
      <c r="P985" s="182">
        <v>17.424099999999999</v>
      </c>
      <c r="Q985" s="182">
        <v>17.3093</v>
      </c>
      <c r="R985" s="182">
        <v>18.0563</v>
      </c>
      <c r="S985" s="120"/>
      <c r="T985" s="123"/>
      <c r="U985" s="124"/>
      <c r="V985" s="124"/>
      <c r="W985" s="124"/>
      <c r="X985" s="124"/>
      <c r="Y985" s="124"/>
      <c r="Z985" s="124"/>
      <c r="AA985" s="124"/>
      <c r="AB985" s="124"/>
      <c r="AC985" s="124"/>
      <c r="AD985" s="124"/>
      <c r="AE985" s="124"/>
      <c r="AF985" s="124"/>
      <c r="AG985" s="124"/>
      <c r="AH985" s="124"/>
    </row>
    <row r="986" spans="1:34" x14ac:dyDescent="0.3">
      <c r="A986" s="178" t="s">
        <v>901</v>
      </c>
      <c r="B986" s="178" t="s">
        <v>908</v>
      </c>
      <c r="C986" s="178">
        <v>119218</v>
      </c>
      <c r="D986" s="181">
        <v>44315</v>
      </c>
      <c r="E986" s="182">
        <v>323.97899999999998</v>
      </c>
      <c r="F986" s="182">
        <v>0.41870000000000002</v>
      </c>
      <c r="G986" s="182">
        <v>2.7698999999999998</v>
      </c>
      <c r="H986" s="182">
        <v>4.1151</v>
      </c>
      <c r="I986" s="182">
        <v>3.2700999999999998</v>
      </c>
      <c r="J986" s="182">
        <v>4.5484999999999998</v>
      </c>
      <c r="K986" s="182">
        <v>12.6265</v>
      </c>
      <c r="L986" s="182">
        <v>35.5702</v>
      </c>
      <c r="M986" s="182">
        <v>41.4255</v>
      </c>
      <c r="N986" s="182">
        <v>62.332000000000001</v>
      </c>
      <c r="O986" s="182">
        <v>11.8569</v>
      </c>
      <c r="P986" s="182">
        <v>16.527899999999999</v>
      </c>
      <c r="Q986" s="182">
        <v>16.528500000000001</v>
      </c>
      <c r="R986" s="182">
        <v>18</v>
      </c>
      <c r="S986" s="120"/>
      <c r="T986" s="123"/>
      <c r="U986" s="124"/>
      <c r="V986" s="124"/>
      <c r="W986" s="124"/>
      <c r="X986" s="124"/>
      <c r="Y986" s="124"/>
      <c r="Z986" s="124"/>
      <c r="AA986" s="124"/>
      <c r="AB986" s="124"/>
      <c r="AC986" s="124"/>
      <c r="AD986" s="124"/>
      <c r="AE986" s="124"/>
      <c r="AF986" s="124"/>
      <c r="AG986" s="124"/>
      <c r="AH986" s="124"/>
    </row>
    <row r="987" spans="1:34" x14ac:dyDescent="0.3">
      <c r="A987" s="178" t="s">
        <v>901</v>
      </c>
      <c r="B987" s="178" t="s">
        <v>909</v>
      </c>
      <c r="C987" s="178">
        <v>103819</v>
      </c>
      <c r="D987" s="181">
        <v>44315</v>
      </c>
      <c r="E987" s="182">
        <v>302.19099999999997</v>
      </c>
      <c r="F987" s="182">
        <v>0.41639999999999999</v>
      </c>
      <c r="G987" s="182">
        <v>2.7623000000000002</v>
      </c>
      <c r="H987" s="182">
        <v>4.0960999999999999</v>
      </c>
      <c r="I987" s="182">
        <v>3.2320000000000002</v>
      </c>
      <c r="J987" s="182">
        <v>4.4545000000000003</v>
      </c>
      <c r="K987" s="182">
        <v>12.3612</v>
      </c>
      <c r="L987" s="182">
        <v>34.927199999999999</v>
      </c>
      <c r="M987" s="182">
        <v>40.427199999999999</v>
      </c>
      <c r="N987" s="182">
        <v>60.784399999999998</v>
      </c>
      <c r="O987" s="182">
        <v>10.775600000000001</v>
      </c>
      <c r="P987" s="182">
        <v>15.356400000000001</v>
      </c>
      <c r="Q987" s="182">
        <v>17.652200000000001</v>
      </c>
      <c r="R987" s="182">
        <v>16.888000000000002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78" t="s">
        <v>901</v>
      </c>
      <c r="B988" s="178" t="s">
        <v>910</v>
      </c>
      <c r="C988" s="178">
        <v>140175</v>
      </c>
      <c r="D988" s="181">
        <v>44315</v>
      </c>
      <c r="E988" s="182">
        <v>47.701000000000001</v>
      </c>
      <c r="F988" s="182">
        <v>2.9399999999999999E-2</v>
      </c>
      <c r="G988" s="182">
        <v>2.3166000000000002</v>
      </c>
      <c r="H988" s="182">
        <v>3.2309999999999999</v>
      </c>
      <c r="I988" s="182">
        <v>2.8549000000000002</v>
      </c>
      <c r="J988" s="182">
        <v>2.6269</v>
      </c>
      <c r="K988" s="182">
        <v>13.422599999999999</v>
      </c>
      <c r="L988" s="182">
        <v>32.546999999999997</v>
      </c>
      <c r="M988" s="182">
        <v>41.946100000000001</v>
      </c>
      <c r="N988" s="182">
        <v>60.468899999999998</v>
      </c>
      <c r="O988" s="182">
        <v>12.737299999999999</v>
      </c>
      <c r="P988" s="182">
        <v>15.9886</v>
      </c>
      <c r="Q988" s="182">
        <v>15.5723</v>
      </c>
      <c r="R988" s="182">
        <v>19.8263</v>
      </c>
      <c r="S988" s="120"/>
      <c r="T988" s="123"/>
      <c r="U988" s="124"/>
      <c r="V988" s="124"/>
      <c r="W988" s="124"/>
      <c r="X988" s="124"/>
      <c r="Y988" s="124"/>
      <c r="Z988" s="124"/>
      <c r="AA988" s="124"/>
      <c r="AB988" s="124"/>
      <c r="AC988" s="124"/>
      <c r="AD988" s="124"/>
      <c r="AE988" s="124"/>
      <c r="AF988" s="124"/>
      <c r="AG988" s="124"/>
      <c r="AH988" s="124"/>
    </row>
    <row r="989" spans="1:34" x14ac:dyDescent="0.3">
      <c r="A989" s="178" t="s">
        <v>901</v>
      </c>
      <c r="B989" s="178" t="s">
        <v>911</v>
      </c>
      <c r="C989" s="178">
        <v>140172</v>
      </c>
      <c r="D989" s="181">
        <v>44315</v>
      </c>
      <c r="E989" s="182">
        <v>43.276000000000003</v>
      </c>
      <c r="F989" s="182">
        <v>2.5399999999999999E-2</v>
      </c>
      <c r="G989" s="182">
        <v>2.3025000000000002</v>
      </c>
      <c r="H989" s="182">
        <v>3.2002999999999999</v>
      </c>
      <c r="I989" s="182">
        <v>2.7909000000000002</v>
      </c>
      <c r="J989" s="182">
        <v>2.4769000000000001</v>
      </c>
      <c r="K989" s="182">
        <v>13.000999999999999</v>
      </c>
      <c r="L989" s="182">
        <v>31.562000000000001</v>
      </c>
      <c r="M989" s="182">
        <v>40.342500000000001</v>
      </c>
      <c r="N989" s="182">
        <v>58.033900000000003</v>
      </c>
      <c r="O989" s="182">
        <v>11.0723</v>
      </c>
      <c r="P989" s="182">
        <v>14.612299999999999</v>
      </c>
      <c r="Q989" s="182">
        <v>11.127800000000001</v>
      </c>
      <c r="R989" s="182">
        <v>17.992100000000001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78" t="s">
        <v>901</v>
      </c>
      <c r="B990" s="178" t="s">
        <v>912</v>
      </c>
      <c r="C990" s="178">
        <v>135677</v>
      </c>
      <c r="D990" s="181">
        <v>44315</v>
      </c>
      <c r="E990" s="182">
        <v>21.681100000000001</v>
      </c>
      <c r="F990" s="182">
        <v>0.37869999999999998</v>
      </c>
      <c r="G990" s="182">
        <v>3.2035</v>
      </c>
      <c r="H990" s="182">
        <v>4.0739000000000001</v>
      </c>
      <c r="I990" s="182">
        <v>3.8496000000000001</v>
      </c>
      <c r="J990" s="182">
        <v>4.8433999999999999</v>
      </c>
      <c r="K990" s="182">
        <v>17.1128</v>
      </c>
      <c r="L990" s="182">
        <v>34.064799999999998</v>
      </c>
      <c r="M990" s="182">
        <v>44.878700000000002</v>
      </c>
      <c r="N990" s="182">
        <v>64.017200000000003</v>
      </c>
      <c r="O990" s="182">
        <v>11.318</v>
      </c>
      <c r="P990" s="182">
        <v>15.745200000000001</v>
      </c>
      <c r="Q990" s="182">
        <v>15.4168</v>
      </c>
      <c r="R990" s="182">
        <v>15.226100000000001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78" t="s">
        <v>901</v>
      </c>
      <c r="B991" s="178" t="s">
        <v>913</v>
      </c>
      <c r="C991" s="178">
        <v>135678</v>
      </c>
      <c r="D991" s="181">
        <v>44315</v>
      </c>
      <c r="E991" s="182">
        <v>19.6692</v>
      </c>
      <c r="F991" s="182">
        <v>0.372</v>
      </c>
      <c r="G991" s="182">
        <v>3.1842999999999999</v>
      </c>
      <c r="H991" s="182">
        <v>4.0290999999999997</v>
      </c>
      <c r="I991" s="182">
        <v>3.7602000000000002</v>
      </c>
      <c r="J991" s="182">
        <v>4.6250999999999998</v>
      </c>
      <c r="K991" s="182">
        <v>16.484400000000001</v>
      </c>
      <c r="L991" s="182">
        <v>32.670499999999997</v>
      </c>
      <c r="M991" s="182">
        <v>42.596600000000002</v>
      </c>
      <c r="N991" s="182">
        <v>60.6265</v>
      </c>
      <c r="O991" s="182">
        <v>9.2530000000000001</v>
      </c>
      <c r="P991" s="182">
        <v>13.695399999999999</v>
      </c>
      <c r="Q991" s="182">
        <v>13.3529</v>
      </c>
      <c r="R991" s="182">
        <v>13.030200000000001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78" t="s">
        <v>901</v>
      </c>
      <c r="B992" s="178" t="s">
        <v>914</v>
      </c>
      <c r="C992" s="178">
        <v>102883</v>
      </c>
      <c r="D992" s="181">
        <v>44315</v>
      </c>
      <c r="E992" s="182">
        <v>99.905600000000007</v>
      </c>
      <c r="F992" s="182">
        <v>9.5299999999999996E-2</v>
      </c>
      <c r="G992" s="182">
        <v>2.5699000000000001</v>
      </c>
      <c r="H992" s="182">
        <v>4.0650000000000004</v>
      </c>
      <c r="I992" s="182">
        <v>3.4603999999999999</v>
      </c>
      <c r="J992" s="182">
        <v>2.6071</v>
      </c>
      <c r="K992" s="182">
        <v>10.152900000000001</v>
      </c>
      <c r="L992" s="182">
        <v>37.431600000000003</v>
      </c>
      <c r="M992" s="182">
        <v>48.342599999999997</v>
      </c>
      <c r="N992" s="182">
        <v>71.254499999999993</v>
      </c>
      <c r="O992" s="182">
        <v>7.4641999999999999</v>
      </c>
      <c r="P992" s="182">
        <v>10.315</v>
      </c>
      <c r="Q992" s="182">
        <v>15.297000000000001</v>
      </c>
      <c r="R992" s="182">
        <v>11.7151</v>
      </c>
      <c r="S992" s="120"/>
      <c r="T992" s="123"/>
      <c r="U992" s="124"/>
      <c r="V992" s="124"/>
      <c r="W992" s="124"/>
      <c r="X992" s="124"/>
      <c r="Y992" s="124"/>
      <c r="Z992" s="124"/>
      <c r="AA992" s="124"/>
      <c r="AB992" s="124"/>
      <c r="AC992" s="124"/>
      <c r="AD992" s="124"/>
      <c r="AE992" s="124"/>
      <c r="AF992" s="124"/>
      <c r="AG992" s="124"/>
      <c r="AH992" s="124"/>
    </row>
    <row r="993" spans="1:34" x14ac:dyDescent="0.3">
      <c r="A993" s="178" t="s">
        <v>901</v>
      </c>
      <c r="B993" s="178" t="s">
        <v>915</v>
      </c>
      <c r="C993" s="178">
        <v>118510</v>
      </c>
      <c r="D993" s="181">
        <v>44315</v>
      </c>
      <c r="E993" s="182">
        <v>106.4042</v>
      </c>
      <c r="F993" s="182">
        <v>9.7299999999999998E-2</v>
      </c>
      <c r="G993" s="182">
        <v>2.5760000000000001</v>
      </c>
      <c r="H993" s="182">
        <v>4.0793999999999997</v>
      </c>
      <c r="I993" s="182">
        <v>3.4885999999999999</v>
      </c>
      <c r="J993" s="182">
        <v>2.6766999999999999</v>
      </c>
      <c r="K993" s="182">
        <v>10.355700000000001</v>
      </c>
      <c r="L993" s="182">
        <v>37.969700000000003</v>
      </c>
      <c r="M993" s="182">
        <v>49.269300000000001</v>
      </c>
      <c r="N993" s="182">
        <v>72.768900000000002</v>
      </c>
      <c r="O993" s="182">
        <v>8.3425999999999991</v>
      </c>
      <c r="P993" s="182">
        <v>11.210699999999999</v>
      </c>
      <c r="Q993" s="182">
        <v>14.016</v>
      </c>
      <c r="R993" s="182">
        <v>12.6753</v>
      </c>
      <c r="S993" s="120"/>
      <c r="T993" s="123"/>
      <c r="U993" s="124"/>
      <c r="V993" s="124"/>
      <c r="W993" s="124"/>
      <c r="X993" s="124"/>
      <c r="Y993" s="124"/>
      <c r="Z993" s="124"/>
      <c r="AA993" s="124"/>
      <c r="AB993" s="124"/>
      <c r="AC993" s="124"/>
      <c r="AD993" s="124"/>
      <c r="AE993" s="124"/>
      <c r="AF993" s="124"/>
      <c r="AG993" s="124"/>
      <c r="AH993" s="124"/>
    </row>
    <row r="994" spans="1:34" x14ac:dyDescent="0.3">
      <c r="A994" s="178" t="s">
        <v>901</v>
      </c>
      <c r="B994" s="178" t="s">
        <v>916</v>
      </c>
      <c r="C994" s="178">
        <v>130498</v>
      </c>
      <c r="D994" s="181">
        <v>44315</v>
      </c>
      <c r="E994" s="182">
        <v>151.03899999999999</v>
      </c>
      <c r="F994" s="182">
        <v>-4.9599999999999998E-2</v>
      </c>
      <c r="G994" s="182">
        <v>2.4674</v>
      </c>
      <c r="H994" s="182">
        <v>3.7469999999999999</v>
      </c>
      <c r="I994" s="182">
        <v>3.0701999999999998</v>
      </c>
      <c r="J994" s="182">
        <v>3.1215000000000002</v>
      </c>
      <c r="K994" s="182">
        <v>14.2997</v>
      </c>
      <c r="L994" s="182">
        <v>39.841900000000003</v>
      </c>
      <c r="M994" s="182">
        <v>45.7652</v>
      </c>
      <c r="N994" s="182">
        <v>65.634699999999995</v>
      </c>
      <c r="O994" s="182">
        <v>10.975199999999999</v>
      </c>
      <c r="P994" s="182">
        <v>12.607100000000001</v>
      </c>
      <c r="Q994" s="182">
        <v>10.266</v>
      </c>
      <c r="R994" s="182">
        <v>14.322699999999999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78" t="s">
        <v>901</v>
      </c>
      <c r="B995" s="178" t="s">
        <v>917</v>
      </c>
      <c r="C995" s="178">
        <v>130496</v>
      </c>
      <c r="D995" s="181">
        <v>44315</v>
      </c>
      <c r="E995" s="182">
        <v>200.11370556676101</v>
      </c>
      <c r="F995" s="182">
        <v>-5.1200000000000002E-2</v>
      </c>
      <c r="G995" s="182">
        <v>2.4615</v>
      </c>
      <c r="H995" s="182">
        <v>3.7458999999999998</v>
      </c>
      <c r="I995" s="182">
        <v>3.0510000000000002</v>
      </c>
      <c r="J995" s="182">
        <v>3.0482</v>
      </c>
      <c r="K995" s="182">
        <v>14.1006</v>
      </c>
      <c r="L995" s="182">
        <v>39.453899999999997</v>
      </c>
      <c r="M995" s="182">
        <v>45.244799999999998</v>
      </c>
      <c r="N995" s="182">
        <v>64.915099999999995</v>
      </c>
      <c r="O995" s="182">
        <v>10.686</v>
      </c>
      <c r="P995" s="182">
        <v>12.3787</v>
      </c>
      <c r="Q995" s="182">
        <v>11.640499999999999</v>
      </c>
      <c r="R995" s="182">
        <v>13.943899999999999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78" t="s">
        <v>901</v>
      </c>
      <c r="B996" s="178" t="s">
        <v>918</v>
      </c>
      <c r="C996" s="178">
        <v>146772</v>
      </c>
      <c r="D996" s="181">
        <v>44315</v>
      </c>
      <c r="E996" s="182">
        <v>13.648899999999999</v>
      </c>
      <c r="F996" s="182">
        <v>0.1835</v>
      </c>
      <c r="G996" s="182">
        <v>2.9026000000000001</v>
      </c>
      <c r="H996" s="182">
        <v>3.8247</v>
      </c>
      <c r="I996" s="182">
        <v>3.3788</v>
      </c>
      <c r="J996" s="182">
        <v>2.9895999999999998</v>
      </c>
      <c r="K996" s="182">
        <v>11.6045</v>
      </c>
      <c r="L996" s="182">
        <v>30.988800000000001</v>
      </c>
      <c r="M996" s="182">
        <v>41.705199999999998</v>
      </c>
      <c r="N996" s="182">
        <v>58.248100000000001</v>
      </c>
      <c r="O996" s="182"/>
      <c r="P996" s="182"/>
      <c r="Q996" s="182">
        <v>16.045200000000001</v>
      </c>
      <c r="R996" s="182">
        <v>16.8429</v>
      </c>
      <c r="S996" s="120"/>
      <c r="T996" s="123"/>
      <c r="U996" s="124"/>
      <c r="V996" s="124"/>
      <c r="W996" s="124"/>
      <c r="X996" s="124"/>
      <c r="Y996" s="124"/>
      <c r="Z996" s="124"/>
      <c r="AA996" s="124"/>
      <c r="AB996" s="124"/>
      <c r="AC996" s="124"/>
      <c r="AD996" s="124"/>
      <c r="AE996" s="124"/>
      <c r="AF996" s="124"/>
      <c r="AG996" s="124"/>
      <c r="AH996" s="124"/>
    </row>
    <row r="997" spans="1:34" x14ac:dyDescent="0.3">
      <c r="A997" s="178" t="s">
        <v>901</v>
      </c>
      <c r="B997" s="178" t="s">
        <v>919</v>
      </c>
      <c r="C997" s="178">
        <v>146771</v>
      </c>
      <c r="D997" s="181">
        <v>44315</v>
      </c>
      <c r="E997" s="182">
        <v>13.188599999999999</v>
      </c>
      <c r="F997" s="182">
        <v>0.17929999999999999</v>
      </c>
      <c r="G997" s="182">
        <v>2.8887999999999998</v>
      </c>
      <c r="H997" s="182">
        <v>3.7917000000000001</v>
      </c>
      <c r="I997" s="182">
        <v>3.3119999999999998</v>
      </c>
      <c r="J997" s="182">
        <v>2.8254999999999999</v>
      </c>
      <c r="K997" s="182">
        <v>11.1349</v>
      </c>
      <c r="L997" s="182">
        <v>29.8858</v>
      </c>
      <c r="M997" s="182">
        <v>39.921700000000001</v>
      </c>
      <c r="N997" s="182">
        <v>55.615900000000003</v>
      </c>
      <c r="O997" s="182"/>
      <c r="P997" s="182"/>
      <c r="Q997" s="182">
        <v>14.1563</v>
      </c>
      <c r="R997" s="182">
        <v>14.936400000000001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78" t="s">
        <v>901</v>
      </c>
      <c r="B998" s="178" t="s">
        <v>920</v>
      </c>
      <c r="C998" s="178">
        <v>100349</v>
      </c>
      <c r="D998" s="181">
        <v>44315</v>
      </c>
      <c r="E998" s="182">
        <v>416.08</v>
      </c>
      <c r="F998" s="182">
        <v>-0.30430000000000001</v>
      </c>
      <c r="G998" s="182">
        <v>2.0705</v>
      </c>
      <c r="H998" s="182">
        <v>3.2252000000000001</v>
      </c>
      <c r="I998" s="182">
        <v>2.2233999999999998</v>
      </c>
      <c r="J998" s="182">
        <v>2.6015000000000001</v>
      </c>
      <c r="K998" s="182">
        <v>13.2006</v>
      </c>
      <c r="L998" s="182">
        <v>36.348100000000002</v>
      </c>
      <c r="M998" s="182">
        <v>42.176699999999997</v>
      </c>
      <c r="N998" s="182">
        <v>62.062800000000003</v>
      </c>
      <c r="O998" s="182">
        <v>8.7543000000000006</v>
      </c>
      <c r="P998" s="182">
        <v>12.6271</v>
      </c>
      <c r="Q998" s="182">
        <v>17.746600000000001</v>
      </c>
      <c r="R998" s="182">
        <v>13.092599999999999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78" t="s">
        <v>901</v>
      </c>
      <c r="B999" s="178" t="s">
        <v>921</v>
      </c>
      <c r="C999" s="178">
        <v>120596</v>
      </c>
      <c r="D999" s="181">
        <v>44315</v>
      </c>
      <c r="E999" s="182">
        <v>448.43</v>
      </c>
      <c r="F999" s="182">
        <v>-0.30459999999999998</v>
      </c>
      <c r="G999" s="182">
        <v>2.0737000000000001</v>
      </c>
      <c r="H999" s="182">
        <v>3.2391999999999999</v>
      </c>
      <c r="I999" s="182">
        <v>2.2505000000000002</v>
      </c>
      <c r="J999" s="182">
        <v>2.6718999999999999</v>
      </c>
      <c r="K999" s="182">
        <v>13.383100000000001</v>
      </c>
      <c r="L999" s="182">
        <v>36.85</v>
      </c>
      <c r="M999" s="182">
        <v>42.994300000000003</v>
      </c>
      <c r="N999" s="182">
        <v>63.308900000000001</v>
      </c>
      <c r="O999" s="182">
        <v>9.6844999999999999</v>
      </c>
      <c r="P999" s="182">
        <v>13.7517</v>
      </c>
      <c r="Q999" s="182">
        <v>13.665800000000001</v>
      </c>
      <c r="R999" s="182">
        <v>13.9666</v>
      </c>
      <c r="S999" s="120"/>
      <c r="T999" s="123"/>
      <c r="U999" s="124"/>
      <c r="V999" s="124"/>
      <c r="W999" s="124"/>
      <c r="X999" s="124"/>
      <c r="Y999" s="124"/>
      <c r="Z999" s="124"/>
      <c r="AA999" s="124"/>
      <c r="AB999" s="124"/>
      <c r="AC999" s="124"/>
      <c r="AD999" s="124"/>
      <c r="AE999" s="124"/>
      <c r="AF999" s="124"/>
      <c r="AG999" s="124"/>
      <c r="AH999" s="124"/>
    </row>
    <row r="1000" spans="1:34" x14ac:dyDescent="0.3">
      <c r="A1000" s="178" t="s">
        <v>901</v>
      </c>
      <c r="B1000" s="178" t="s">
        <v>922</v>
      </c>
      <c r="C1000" s="178">
        <v>118419</v>
      </c>
      <c r="D1000" s="181">
        <v>44315</v>
      </c>
      <c r="E1000" s="182">
        <v>63.91</v>
      </c>
      <c r="F1000" s="182">
        <v>-6.25E-2</v>
      </c>
      <c r="G1000" s="182">
        <v>2.2233000000000001</v>
      </c>
      <c r="H1000" s="182">
        <v>3.0474000000000001</v>
      </c>
      <c r="I1000" s="182">
        <v>3.1139000000000001</v>
      </c>
      <c r="J1000" s="182">
        <v>3.4477000000000002</v>
      </c>
      <c r="K1000" s="182">
        <v>12.063800000000001</v>
      </c>
      <c r="L1000" s="182">
        <v>30.99</v>
      </c>
      <c r="M1000" s="182">
        <v>43.424599999999998</v>
      </c>
      <c r="N1000" s="182">
        <v>65.099500000000006</v>
      </c>
      <c r="O1000" s="182">
        <v>9.0226000000000006</v>
      </c>
      <c r="P1000" s="182">
        <v>15.3009</v>
      </c>
      <c r="Q1000" s="182">
        <v>13.1714</v>
      </c>
      <c r="R1000" s="182">
        <v>14.647500000000001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78" t="s">
        <v>901</v>
      </c>
      <c r="B1001" s="178" t="s">
        <v>923</v>
      </c>
      <c r="C1001" s="178">
        <v>108596</v>
      </c>
      <c r="D1001" s="181">
        <v>44315</v>
      </c>
      <c r="E1001" s="182">
        <v>57.63</v>
      </c>
      <c r="F1001" s="182">
        <v>-5.1999999999999998E-2</v>
      </c>
      <c r="G1001" s="182">
        <v>2.2170999999999998</v>
      </c>
      <c r="H1001" s="182">
        <v>3.0211000000000001</v>
      </c>
      <c r="I1001" s="182">
        <v>3.0764</v>
      </c>
      <c r="J1001" s="182">
        <v>3.3351000000000002</v>
      </c>
      <c r="K1001" s="182">
        <v>11.750999999999999</v>
      </c>
      <c r="L1001" s="182">
        <v>30.207899999999999</v>
      </c>
      <c r="M1001" s="182">
        <v>42.120800000000003</v>
      </c>
      <c r="N1001" s="182">
        <v>63.119199999999999</v>
      </c>
      <c r="O1001" s="182">
        <v>7.6993</v>
      </c>
      <c r="P1001" s="182">
        <v>13.7041</v>
      </c>
      <c r="Q1001" s="182">
        <v>11.776899999999999</v>
      </c>
      <c r="R1001" s="182">
        <v>13.2782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78" t="s">
        <v>901</v>
      </c>
      <c r="B1002" s="178" t="s">
        <v>924</v>
      </c>
      <c r="C1002" s="178">
        <v>106144</v>
      </c>
      <c r="D1002" s="181">
        <v>44315</v>
      </c>
      <c r="E1002" s="182">
        <v>43.74</v>
      </c>
      <c r="F1002" s="182">
        <v>9.1499999999999998E-2</v>
      </c>
      <c r="G1002" s="182">
        <v>2.5076000000000001</v>
      </c>
      <c r="H1002" s="182">
        <v>3.0388999999999999</v>
      </c>
      <c r="I1002" s="182">
        <v>2.3637000000000001</v>
      </c>
      <c r="J1002" s="182">
        <v>2.1246999999999998</v>
      </c>
      <c r="K1002" s="182">
        <v>6.6569000000000003</v>
      </c>
      <c r="L1002" s="182">
        <v>23.944500000000001</v>
      </c>
      <c r="M1002" s="182">
        <v>31.5489</v>
      </c>
      <c r="N1002" s="182">
        <v>47.124099999999999</v>
      </c>
      <c r="O1002" s="182">
        <v>8.8408999999999995</v>
      </c>
      <c r="P1002" s="182">
        <v>14.435499999999999</v>
      </c>
      <c r="Q1002" s="182">
        <v>11.3454</v>
      </c>
      <c r="R1002" s="182">
        <v>13.0806</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78" t="s">
        <v>901</v>
      </c>
      <c r="B1003" s="178" t="s">
        <v>925</v>
      </c>
      <c r="C1003" s="178">
        <v>120357</v>
      </c>
      <c r="D1003" s="181">
        <v>44315</v>
      </c>
      <c r="E1003" s="182">
        <v>49.17</v>
      </c>
      <c r="F1003" s="182">
        <v>8.14E-2</v>
      </c>
      <c r="G1003" s="182">
        <v>2.5228999999999999</v>
      </c>
      <c r="H1003" s="182">
        <v>3.0602</v>
      </c>
      <c r="I1003" s="182">
        <v>2.4161999999999999</v>
      </c>
      <c r="J1003" s="182">
        <v>2.2671000000000001</v>
      </c>
      <c r="K1003" s="182">
        <v>7.0308999999999999</v>
      </c>
      <c r="L1003" s="182">
        <v>24.828600000000002</v>
      </c>
      <c r="M1003" s="182">
        <v>32.927799999999998</v>
      </c>
      <c r="N1003" s="182">
        <v>49.135599999999997</v>
      </c>
      <c r="O1003" s="182">
        <v>10.1921</v>
      </c>
      <c r="P1003" s="182">
        <v>16.090299999999999</v>
      </c>
      <c r="Q1003" s="182">
        <v>16.5215</v>
      </c>
      <c r="R1003" s="182">
        <v>14.4535</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78" t="s">
        <v>901</v>
      </c>
      <c r="B1004" s="178" t="s">
        <v>926</v>
      </c>
      <c r="C1004" s="178">
        <v>103234</v>
      </c>
      <c r="D1004" s="181">
        <v>44315</v>
      </c>
      <c r="E1004" s="182">
        <v>166.30600000000001</v>
      </c>
      <c r="F1004" s="182">
        <v>0.13669999999999999</v>
      </c>
      <c r="G1004" s="182">
        <v>2.0651999999999999</v>
      </c>
      <c r="H1004" s="182">
        <v>2.6579999999999999</v>
      </c>
      <c r="I1004" s="182">
        <v>2.2288999999999999</v>
      </c>
      <c r="J1004" s="182">
        <v>3.9354</v>
      </c>
      <c r="K1004" s="182">
        <v>12.278600000000001</v>
      </c>
      <c r="L1004" s="182">
        <v>30.042400000000001</v>
      </c>
      <c r="M1004" s="182">
        <v>37.686500000000002</v>
      </c>
      <c r="N1004" s="182">
        <v>57.6569</v>
      </c>
      <c r="O1004" s="182">
        <v>12.7049</v>
      </c>
      <c r="P1004" s="182">
        <v>15.8355</v>
      </c>
      <c r="Q1004" s="182">
        <v>18.397600000000001</v>
      </c>
      <c r="R1004" s="182">
        <v>17.235299999999999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78" t="s">
        <v>901</v>
      </c>
      <c r="B1005" s="178" t="s">
        <v>927</v>
      </c>
      <c r="C1005" s="178">
        <v>120158</v>
      </c>
      <c r="D1005" s="181">
        <v>44315</v>
      </c>
      <c r="E1005" s="182">
        <v>181.81700000000001</v>
      </c>
      <c r="F1005" s="182">
        <v>0.1404</v>
      </c>
      <c r="G1005" s="182">
        <v>2.0750000000000002</v>
      </c>
      <c r="H1005" s="182">
        <v>2.6814</v>
      </c>
      <c r="I1005" s="182">
        <v>2.2753999999999999</v>
      </c>
      <c r="J1005" s="182">
        <v>4.0541999999999998</v>
      </c>
      <c r="K1005" s="182">
        <v>12.6234</v>
      </c>
      <c r="L1005" s="182">
        <v>30.825199999999999</v>
      </c>
      <c r="M1005" s="182">
        <v>38.927300000000002</v>
      </c>
      <c r="N1005" s="182">
        <v>59.541800000000002</v>
      </c>
      <c r="O1005" s="182">
        <v>13.962400000000001</v>
      </c>
      <c r="P1005" s="182">
        <v>17.2422</v>
      </c>
      <c r="Q1005" s="182">
        <v>16.555599999999998</v>
      </c>
      <c r="R1005" s="182">
        <v>18.558399999999999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78" t="s">
        <v>901</v>
      </c>
      <c r="B1006" s="178" t="s">
        <v>928</v>
      </c>
      <c r="C1006" s="178">
        <v>119397</v>
      </c>
      <c r="D1006" s="181">
        <v>44315</v>
      </c>
      <c r="E1006" s="182">
        <v>62.637999999999998</v>
      </c>
      <c r="F1006" s="182">
        <v>0.26250000000000001</v>
      </c>
      <c r="G1006" s="182">
        <v>1.8421000000000001</v>
      </c>
      <c r="H1006" s="182">
        <v>2.7879999999999998</v>
      </c>
      <c r="I1006" s="182">
        <v>1.7148000000000001</v>
      </c>
      <c r="J1006" s="182">
        <v>4.1363000000000003</v>
      </c>
      <c r="K1006" s="182">
        <v>8.0467999999999993</v>
      </c>
      <c r="L1006" s="182">
        <v>21.797499999999999</v>
      </c>
      <c r="M1006" s="182">
        <v>31.816700000000001</v>
      </c>
      <c r="N1006" s="182">
        <v>48.192500000000003</v>
      </c>
      <c r="O1006" s="182">
        <v>5.1776999999999997</v>
      </c>
      <c r="P1006" s="182">
        <v>12.7872</v>
      </c>
      <c r="Q1006" s="182">
        <v>13.677300000000001</v>
      </c>
      <c r="R1006" s="182">
        <v>12.840999999999999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78" t="s">
        <v>901</v>
      </c>
      <c r="B1007" s="178" t="s">
        <v>929</v>
      </c>
      <c r="C1007" s="178">
        <v>118049</v>
      </c>
      <c r="D1007" s="181">
        <v>44315</v>
      </c>
      <c r="E1007" s="182">
        <v>58.786999999999999</v>
      </c>
      <c r="F1007" s="182">
        <v>0.25919999999999999</v>
      </c>
      <c r="G1007" s="182">
        <v>1.8345</v>
      </c>
      <c r="H1007" s="182">
        <v>2.7709000000000001</v>
      </c>
      <c r="I1007" s="182">
        <v>1.6777</v>
      </c>
      <c r="J1007" s="182">
        <v>4.0495999999999999</v>
      </c>
      <c r="K1007" s="182">
        <v>7.8166000000000002</v>
      </c>
      <c r="L1007" s="182">
        <v>21.277799999999999</v>
      </c>
      <c r="M1007" s="182">
        <v>30.957899999999999</v>
      </c>
      <c r="N1007" s="182">
        <v>46.8977</v>
      </c>
      <c r="O1007" s="182">
        <v>4.2958999999999996</v>
      </c>
      <c r="P1007" s="182">
        <v>11.870200000000001</v>
      </c>
      <c r="Q1007" s="182">
        <v>12.5807</v>
      </c>
      <c r="R1007" s="182">
        <v>11.8865</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78" t="s">
        <v>901</v>
      </c>
      <c r="B1008" s="178" t="s">
        <v>930</v>
      </c>
      <c r="C1008" s="178">
        <v>133710</v>
      </c>
      <c r="D1008" s="181">
        <v>44315</v>
      </c>
      <c r="E1008" s="182">
        <v>21.3933</v>
      </c>
      <c r="F1008" s="182">
        <v>-5.5999999999999999E-3</v>
      </c>
      <c r="G1008" s="182">
        <v>1.9345000000000001</v>
      </c>
      <c r="H1008" s="182">
        <v>2.7704</v>
      </c>
      <c r="I1008" s="182">
        <v>2.4554</v>
      </c>
      <c r="J1008" s="182">
        <v>3.5112999999999999</v>
      </c>
      <c r="K1008" s="182">
        <v>11.2965</v>
      </c>
      <c r="L1008" s="182">
        <v>26.029</v>
      </c>
      <c r="M1008" s="182">
        <v>38.115699999999997</v>
      </c>
      <c r="N1008" s="182">
        <v>53.970700000000001</v>
      </c>
      <c r="O1008" s="182">
        <v>10.309100000000001</v>
      </c>
      <c r="P1008" s="182">
        <v>17.252700000000001</v>
      </c>
      <c r="Q1008" s="182">
        <v>13.0992</v>
      </c>
      <c r="R1008" s="182">
        <v>17.440799999999999</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78" t="s">
        <v>901</v>
      </c>
      <c r="B1009" s="178" t="s">
        <v>931</v>
      </c>
      <c r="C1009" s="178">
        <v>133711</v>
      </c>
      <c r="D1009" s="181">
        <v>44315</v>
      </c>
      <c r="E1009" s="182">
        <v>19.715900000000001</v>
      </c>
      <c r="F1009" s="182">
        <v>-1.01E-2</v>
      </c>
      <c r="G1009" s="182">
        <v>1.9205000000000001</v>
      </c>
      <c r="H1009" s="182">
        <v>2.7372999999999998</v>
      </c>
      <c r="I1009" s="182">
        <v>2.3898999999999999</v>
      </c>
      <c r="J1009" s="182">
        <v>3.3512</v>
      </c>
      <c r="K1009" s="182">
        <v>10.8451</v>
      </c>
      <c r="L1009" s="182">
        <v>25.039000000000001</v>
      </c>
      <c r="M1009" s="182">
        <v>36.4998</v>
      </c>
      <c r="N1009" s="182">
        <v>51.501100000000001</v>
      </c>
      <c r="O1009" s="182">
        <v>8.7329000000000008</v>
      </c>
      <c r="P1009" s="182">
        <v>15.5322</v>
      </c>
      <c r="Q1009" s="182">
        <v>11.6143</v>
      </c>
      <c r="R1009" s="182">
        <v>15.7</v>
      </c>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78" t="s">
        <v>901</v>
      </c>
      <c r="B1010" s="178" t="s">
        <v>932</v>
      </c>
      <c r="C1010" s="178">
        <v>147840</v>
      </c>
      <c r="D1010" s="181">
        <v>44315</v>
      </c>
      <c r="E1010" s="182">
        <v>13.678100000000001</v>
      </c>
      <c r="F1010" s="182">
        <v>-0.1147</v>
      </c>
      <c r="G1010" s="182">
        <v>2.3450000000000002</v>
      </c>
      <c r="H1010" s="182">
        <v>3.4527000000000001</v>
      </c>
      <c r="I1010" s="182">
        <v>2.5337000000000001</v>
      </c>
      <c r="J1010" s="182">
        <v>3.7193999999999998</v>
      </c>
      <c r="K1010" s="182">
        <v>15.318</v>
      </c>
      <c r="L1010" s="182">
        <v>34.796799999999998</v>
      </c>
      <c r="M1010" s="182">
        <v>43.085299999999997</v>
      </c>
      <c r="N1010" s="182">
        <v>63.318600000000004</v>
      </c>
      <c r="O1010" s="182"/>
      <c r="P1010" s="182"/>
      <c r="Q1010" s="182">
        <v>26.52</v>
      </c>
      <c r="R1010" s="182"/>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78" t="s">
        <v>901</v>
      </c>
      <c r="B1011" s="178" t="s">
        <v>933</v>
      </c>
      <c r="C1011" s="178">
        <v>147843</v>
      </c>
      <c r="D1011" s="181">
        <v>44315</v>
      </c>
      <c r="E1011" s="182">
        <v>13.353199999999999</v>
      </c>
      <c r="F1011" s="182">
        <v>-0.1197</v>
      </c>
      <c r="G1011" s="182">
        <v>2.3296000000000001</v>
      </c>
      <c r="H1011" s="182">
        <v>3.4154</v>
      </c>
      <c r="I1011" s="182">
        <v>2.46</v>
      </c>
      <c r="J1011" s="182">
        <v>3.5405000000000002</v>
      </c>
      <c r="K1011" s="182">
        <v>14.7902</v>
      </c>
      <c r="L1011" s="182">
        <v>33.568100000000001</v>
      </c>
      <c r="M1011" s="182">
        <v>41.1111</v>
      </c>
      <c r="N1011" s="182">
        <v>60.310200000000002</v>
      </c>
      <c r="O1011" s="182"/>
      <c r="P1011" s="182"/>
      <c r="Q1011" s="182">
        <v>24.2562</v>
      </c>
      <c r="R1011" s="182"/>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78" t="s">
        <v>901</v>
      </c>
      <c r="B1012" s="178" t="s">
        <v>934</v>
      </c>
      <c r="C1012" s="178">
        <v>118834</v>
      </c>
      <c r="D1012" s="181">
        <v>44315</v>
      </c>
      <c r="E1012" s="182">
        <v>86.85</v>
      </c>
      <c r="F1012" s="182">
        <v>0.25159999999999999</v>
      </c>
      <c r="G1012" s="182">
        <v>2.7566999999999999</v>
      </c>
      <c r="H1012" s="182">
        <v>3.9049999999999998</v>
      </c>
      <c r="I1012" s="182">
        <v>3.2330999999999999</v>
      </c>
      <c r="J1012" s="182">
        <v>4.1692</v>
      </c>
      <c r="K1012" s="182">
        <v>13.4404</v>
      </c>
      <c r="L1012" s="182">
        <v>35.597200000000001</v>
      </c>
      <c r="M1012" s="182">
        <v>47.383200000000002</v>
      </c>
      <c r="N1012" s="182">
        <v>69.648799999999994</v>
      </c>
      <c r="O1012" s="182">
        <v>17.921900000000001</v>
      </c>
      <c r="P1012" s="182">
        <v>22.089700000000001</v>
      </c>
      <c r="Q1012" s="182">
        <v>24.4786</v>
      </c>
      <c r="R1012" s="182">
        <v>24.051600000000001</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78" t="s">
        <v>901</v>
      </c>
      <c r="B1013" s="178" t="s">
        <v>935</v>
      </c>
      <c r="C1013" s="178">
        <v>112932</v>
      </c>
      <c r="D1013" s="181">
        <v>44315</v>
      </c>
      <c r="E1013" s="182">
        <v>80.378</v>
      </c>
      <c r="F1013" s="182">
        <v>0.25069999999999998</v>
      </c>
      <c r="G1013" s="182">
        <v>2.7484000000000002</v>
      </c>
      <c r="H1013" s="182">
        <v>3.8824000000000001</v>
      </c>
      <c r="I1013" s="182">
        <v>3.1916000000000002</v>
      </c>
      <c r="J1013" s="182">
        <v>4.0693999999999999</v>
      </c>
      <c r="K1013" s="182">
        <v>13.1463</v>
      </c>
      <c r="L1013" s="182">
        <v>34.873699999999999</v>
      </c>
      <c r="M1013" s="182">
        <v>46.218899999999998</v>
      </c>
      <c r="N1013" s="182">
        <v>67.856300000000005</v>
      </c>
      <c r="O1013" s="182">
        <v>16.793500000000002</v>
      </c>
      <c r="P1013" s="182">
        <v>21.021100000000001</v>
      </c>
      <c r="Q1013" s="182">
        <v>21.2559</v>
      </c>
      <c r="R1013" s="182">
        <v>22.786000000000001</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78" t="s">
        <v>901</v>
      </c>
      <c r="B1014" s="178" t="s">
        <v>936</v>
      </c>
      <c r="C1014" s="178">
        <v>147704</v>
      </c>
      <c r="D1014" s="181">
        <v>44315</v>
      </c>
      <c r="E1014" s="182">
        <v>13.789099999999999</v>
      </c>
      <c r="F1014" s="182">
        <v>-0.2084</v>
      </c>
      <c r="G1014" s="182">
        <v>2.1255999999999999</v>
      </c>
      <c r="H1014" s="182">
        <v>3.5171000000000001</v>
      </c>
      <c r="I1014" s="182">
        <v>3.0228999999999999</v>
      </c>
      <c r="J1014" s="182">
        <v>2.4594999999999998</v>
      </c>
      <c r="K1014" s="182">
        <v>12.332100000000001</v>
      </c>
      <c r="L1014" s="182">
        <v>35.492800000000003</v>
      </c>
      <c r="M1014" s="182">
        <v>43.855200000000004</v>
      </c>
      <c r="N1014" s="182">
        <v>59.308399999999999</v>
      </c>
      <c r="O1014" s="182"/>
      <c r="P1014" s="182"/>
      <c r="Q1014" s="182">
        <v>23.2956</v>
      </c>
      <c r="R1014" s="182"/>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78" t="s">
        <v>901</v>
      </c>
      <c r="B1015" s="178" t="s">
        <v>937</v>
      </c>
      <c r="C1015" s="178">
        <v>147701</v>
      </c>
      <c r="D1015" s="181">
        <v>44315</v>
      </c>
      <c r="E1015" s="182">
        <v>13.4221</v>
      </c>
      <c r="F1015" s="182">
        <v>-0.21340000000000001</v>
      </c>
      <c r="G1015" s="182">
        <v>2.1118999999999999</v>
      </c>
      <c r="H1015" s="182">
        <v>3.4832999999999998</v>
      </c>
      <c r="I1015" s="182">
        <v>2.9365000000000001</v>
      </c>
      <c r="J1015" s="182">
        <v>2.2784</v>
      </c>
      <c r="K1015" s="182">
        <v>11.8415</v>
      </c>
      <c r="L1015" s="182">
        <v>34.324399999999997</v>
      </c>
      <c r="M1015" s="182">
        <v>41.963700000000003</v>
      </c>
      <c r="N1015" s="182">
        <v>56.498600000000003</v>
      </c>
      <c r="O1015" s="182"/>
      <c r="P1015" s="182"/>
      <c r="Q1015" s="182">
        <v>21.146699999999999</v>
      </c>
      <c r="R1015" s="182"/>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78" t="s">
        <v>901</v>
      </c>
      <c r="B1016" s="178" t="s">
        <v>938</v>
      </c>
      <c r="C1016" s="178">
        <v>100380</v>
      </c>
      <c r="D1016" s="181">
        <v>44315</v>
      </c>
      <c r="E1016" s="182">
        <v>676.85770000000002</v>
      </c>
      <c r="F1016" s="182">
        <v>-9.4000000000000004E-3</v>
      </c>
      <c r="G1016" s="182">
        <v>2.6173999999999999</v>
      </c>
      <c r="H1016" s="182">
        <v>3.3094999999999999</v>
      </c>
      <c r="I1016" s="182">
        <v>2.9264999999999999</v>
      </c>
      <c r="J1016" s="182">
        <v>2.5565000000000002</v>
      </c>
      <c r="K1016" s="182">
        <v>10.9138</v>
      </c>
      <c r="L1016" s="182">
        <v>32.289099999999998</v>
      </c>
      <c r="M1016" s="182">
        <v>40.938499999999998</v>
      </c>
      <c r="N1016" s="182">
        <v>62.567500000000003</v>
      </c>
      <c r="O1016" s="182">
        <v>6.9943</v>
      </c>
      <c r="P1016" s="182">
        <v>10.1372</v>
      </c>
      <c r="Q1016" s="182">
        <v>17.916</v>
      </c>
      <c r="R1016" s="182">
        <v>12.3095</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78" t="s">
        <v>901</v>
      </c>
      <c r="B1017" s="178" t="s">
        <v>939</v>
      </c>
      <c r="C1017" s="178">
        <v>118678</v>
      </c>
      <c r="D1017" s="181">
        <v>44315</v>
      </c>
      <c r="E1017" s="182">
        <v>712.22140000000002</v>
      </c>
      <c r="F1017" s="182">
        <v>-8.0000000000000002E-3</v>
      </c>
      <c r="G1017" s="182">
        <v>2.6217999999999999</v>
      </c>
      <c r="H1017" s="182">
        <v>3.3199000000000001</v>
      </c>
      <c r="I1017" s="182">
        <v>2.9472</v>
      </c>
      <c r="J1017" s="182">
        <v>2.6061999999999999</v>
      </c>
      <c r="K1017" s="182">
        <v>11.0556</v>
      </c>
      <c r="L1017" s="182">
        <v>32.639499999999998</v>
      </c>
      <c r="M1017" s="182">
        <v>41.489199999999997</v>
      </c>
      <c r="N1017" s="182">
        <v>63.385199999999998</v>
      </c>
      <c r="O1017" s="182">
        <v>7.5768000000000004</v>
      </c>
      <c r="P1017" s="182">
        <v>10.806800000000001</v>
      </c>
      <c r="Q1017" s="182">
        <v>12.251099999999999</v>
      </c>
      <c r="R1017" s="182">
        <v>12.904299999999999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78" t="s">
        <v>901</v>
      </c>
      <c r="B1018" s="178" t="s">
        <v>940</v>
      </c>
      <c r="C1018" s="178">
        <v>111381</v>
      </c>
      <c r="D1018" s="181">
        <v>44315</v>
      </c>
      <c r="E1018" s="182">
        <v>147.63999999999999</v>
      </c>
      <c r="F1018" s="182">
        <v>0.49690000000000001</v>
      </c>
      <c r="G1018" s="182">
        <v>3.5489000000000002</v>
      </c>
      <c r="H1018" s="182">
        <v>4.2361000000000004</v>
      </c>
      <c r="I1018" s="182">
        <v>4.0304000000000002</v>
      </c>
      <c r="J1018" s="182">
        <v>4.7984</v>
      </c>
      <c r="K1018" s="182">
        <v>14.2636</v>
      </c>
      <c r="L1018" s="182">
        <v>33.731900000000003</v>
      </c>
      <c r="M1018" s="182">
        <v>44.958300000000001</v>
      </c>
      <c r="N1018" s="182">
        <v>62.384500000000003</v>
      </c>
      <c r="O1018" s="182">
        <v>9.8149999999999995</v>
      </c>
      <c r="P1018" s="182">
        <v>16.9831</v>
      </c>
      <c r="Q1018" s="182">
        <v>24.100300000000001</v>
      </c>
      <c r="R1018" s="182">
        <v>19.3081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78" t="s">
        <v>901</v>
      </c>
      <c r="B1019" s="178" t="s">
        <v>941</v>
      </c>
      <c r="C1019" s="178">
        <v>119441</v>
      </c>
      <c r="D1019" s="181">
        <v>44315</v>
      </c>
      <c r="E1019" s="182">
        <v>160.03</v>
      </c>
      <c r="F1019" s="182">
        <v>0.50239999999999996</v>
      </c>
      <c r="G1019" s="182">
        <v>3.5592000000000001</v>
      </c>
      <c r="H1019" s="182">
        <v>4.2541000000000002</v>
      </c>
      <c r="I1019" s="182">
        <v>4.0777999999999999</v>
      </c>
      <c r="J1019" s="182">
        <v>4.9101999999999997</v>
      </c>
      <c r="K1019" s="182">
        <v>14.577199999999999</v>
      </c>
      <c r="L1019" s="182">
        <v>34.467700000000001</v>
      </c>
      <c r="M1019" s="182">
        <v>46.172800000000002</v>
      </c>
      <c r="N1019" s="182">
        <v>64.200699999999998</v>
      </c>
      <c r="O1019" s="182">
        <v>11.038600000000001</v>
      </c>
      <c r="P1019" s="182">
        <v>18.278199999999998</v>
      </c>
      <c r="Q1019" s="182">
        <v>20.346800000000002</v>
      </c>
      <c r="R1019" s="182">
        <v>20.656400000000001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78" t="s">
        <v>901</v>
      </c>
      <c r="B1020" s="178" t="s">
        <v>942</v>
      </c>
      <c r="C1020" s="178">
        <v>104513</v>
      </c>
      <c r="D1020" s="181">
        <v>44315</v>
      </c>
      <c r="E1020" s="182">
        <v>53.831600000000002</v>
      </c>
      <c r="F1020" s="182">
        <v>3.2899999999999999E-2</v>
      </c>
      <c r="G1020" s="182">
        <v>2.3483000000000001</v>
      </c>
      <c r="H1020" s="182">
        <v>2.6671999999999998</v>
      </c>
      <c r="I1020" s="182">
        <v>3.2008000000000001</v>
      </c>
      <c r="J1020" s="182">
        <v>6.2267999999999999</v>
      </c>
      <c r="K1020" s="182">
        <v>13.4376</v>
      </c>
      <c r="L1020" s="182">
        <v>37.815199999999997</v>
      </c>
      <c r="M1020" s="182">
        <v>36.006</v>
      </c>
      <c r="N1020" s="182">
        <v>53.388199999999998</v>
      </c>
      <c r="O1020" s="182">
        <v>12.484299999999999</v>
      </c>
      <c r="P1020" s="182">
        <v>15.1266</v>
      </c>
      <c r="Q1020" s="182">
        <v>12.407500000000001</v>
      </c>
      <c r="R1020" s="182">
        <v>21.248999999999999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78" t="s">
        <v>901</v>
      </c>
      <c r="B1021" s="178" t="s">
        <v>943</v>
      </c>
      <c r="C1021" s="178">
        <v>120826</v>
      </c>
      <c r="D1021" s="181">
        <v>44315</v>
      </c>
      <c r="E1021" s="182">
        <v>55.192500000000003</v>
      </c>
      <c r="F1021" s="182">
        <v>3.8600000000000002E-2</v>
      </c>
      <c r="G1021" s="182">
        <v>2.3632</v>
      </c>
      <c r="H1021" s="182">
        <v>2.6947999999999999</v>
      </c>
      <c r="I1021" s="182">
        <v>3.2597</v>
      </c>
      <c r="J1021" s="182">
        <v>6.3945999999999996</v>
      </c>
      <c r="K1021" s="182">
        <v>13.9519</v>
      </c>
      <c r="L1021" s="182">
        <v>38.599400000000003</v>
      </c>
      <c r="M1021" s="182">
        <v>36.843400000000003</v>
      </c>
      <c r="N1021" s="182">
        <v>54.375999999999998</v>
      </c>
      <c r="O1021" s="182">
        <v>13.008699999999999</v>
      </c>
      <c r="P1021" s="182">
        <v>15.4474</v>
      </c>
      <c r="Q1021" s="182">
        <v>17.4148</v>
      </c>
      <c r="R1021" s="182">
        <v>21.738299999999999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78" t="s">
        <v>901</v>
      </c>
      <c r="B1022" s="178" t="s">
        <v>1924</v>
      </c>
      <c r="C1022" s="178">
        <v>119721</v>
      </c>
      <c r="D1022" s="181">
        <v>44315</v>
      </c>
      <c r="E1022" s="182">
        <v>306.15320000000003</v>
      </c>
      <c r="F1022" s="182">
        <v>-0.108</v>
      </c>
      <c r="G1022" s="182">
        <v>1.4466000000000001</v>
      </c>
      <c r="H1022" s="182">
        <v>2.6958000000000002</v>
      </c>
      <c r="I1022" s="182">
        <v>2.9546999999999999</v>
      </c>
      <c r="J1022" s="182">
        <v>2.7006000000000001</v>
      </c>
      <c r="K1022" s="182">
        <v>10.0449</v>
      </c>
      <c r="L1022" s="182">
        <v>33.944099999999999</v>
      </c>
      <c r="M1022" s="182">
        <v>43.387500000000003</v>
      </c>
      <c r="N1022" s="182">
        <v>61.556899999999999</v>
      </c>
      <c r="O1022" s="182">
        <v>11.012700000000001</v>
      </c>
      <c r="P1022" s="182">
        <v>14.563499999999999</v>
      </c>
      <c r="Q1022" s="182">
        <v>16.049800000000001</v>
      </c>
      <c r="R1022" s="182">
        <v>15.2873</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78" t="s">
        <v>901</v>
      </c>
      <c r="B1023" s="178" t="s">
        <v>2006</v>
      </c>
      <c r="C1023" s="178">
        <v>119720</v>
      </c>
      <c r="D1023" s="181">
        <v>44315</v>
      </c>
      <c r="E1023" s="182">
        <v>193.827626450488</v>
      </c>
      <c r="F1023" s="182">
        <v>-0.108</v>
      </c>
      <c r="G1023" s="182">
        <v>1.4466000000000001</v>
      </c>
      <c r="H1023" s="182">
        <v>2.6957</v>
      </c>
      <c r="I1023" s="182">
        <v>2.9548000000000001</v>
      </c>
      <c r="J1023" s="182">
        <v>2.7008000000000001</v>
      </c>
      <c r="K1023" s="182">
        <v>10.0451</v>
      </c>
      <c r="L1023" s="182">
        <v>33.934100000000001</v>
      </c>
      <c r="M1023" s="182">
        <v>43.389699999999998</v>
      </c>
      <c r="N1023" s="182">
        <v>61.559800000000003</v>
      </c>
      <c r="O1023" s="182">
        <v>11.0145</v>
      </c>
      <c r="P1023" s="182">
        <v>14.5611</v>
      </c>
      <c r="Q1023" s="182">
        <v>16.061199999999999</v>
      </c>
      <c r="R1023" s="182">
        <v>15.2895</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78" t="s">
        <v>901</v>
      </c>
      <c r="B1024" s="178" t="s">
        <v>1925</v>
      </c>
      <c r="C1024" s="178">
        <v>103024</v>
      </c>
      <c r="D1024" s="181">
        <v>44315</v>
      </c>
      <c r="E1024" s="182">
        <v>430.78802342619502</v>
      </c>
      <c r="F1024" s="182">
        <v>-0.1099</v>
      </c>
      <c r="G1024" s="182">
        <v>1.4408000000000001</v>
      </c>
      <c r="H1024" s="182">
        <v>2.6819999999999999</v>
      </c>
      <c r="I1024" s="182">
        <v>2.9272</v>
      </c>
      <c r="J1024" s="182">
        <v>2.6341000000000001</v>
      </c>
      <c r="K1024" s="182">
        <v>9.8500999999999994</v>
      </c>
      <c r="L1024" s="182">
        <v>33.4587</v>
      </c>
      <c r="M1024" s="182">
        <v>42.644300000000001</v>
      </c>
      <c r="N1024" s="182">
        <v>60.4283</v>
      </c>
      <c r="O1024" s="182">
        <v>10.226000000000001</v>
      </c>
      <c r="P1024" s="182">
        <v>13.8063</v>
      </c>
      <c r="Q1024" s="182">
        <v>14.2843</v>
      </c>
      <c r="R1024" s="182">
        <v>14.5259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78" t="s">
        <v>901</v>
      </c>
      <c r="B1025" s="178" t="s">
        <v>2007</v>
      </c>
      <c r="C1025" s="178">
        <v>101530</v>
      </c>
      <c r="D1025" s="181">
        <v>44315</v>
      </c>
      <c r="E1025" s="182">
        <v>439.14231497570199</v>
      </c>
      <c r="F1025" s="182">
        <v>-0.1099</v>
      </c>
      <c r="G1025" s="182">
        <v>1.4408000000000001</v>
      </c>
      <c r="H1025" s="182">
        <v>2.6819000000000002</v>
      </c>
      <c r="I1025" s="182">
        <v>2.9272</v>
      </c>
      <c r="J1025" s="182">
        <v>2.6341999999999999</v>
      </c>
      <c r="K1025" s="182">
        <v>9.8486999999999991</v>
      </c>
      <c r="L1025" s="182">
        <v>33.457500000000003</v>
      </c>
      <c r="M1025" s="182">
        <v>42.643099999999997</v>
      </c>
      <c r="N1025" s="182">
        <v>60.426099999999998</v>
      </c>
      <c r="O1025" s="182">
        <v>10.229200000000001</v>
      </c>
      <c r="P1025" s="182">
        <v>13.808199999999999</v>
      </c>
      <c r="Q1025" s="182">
        <v>14.3622</v>
      </c>
      <c r="R1025" s="182">
        <v>14.5304</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78" t="s">
        <v>901</v>
      </c>
      <c r="B1026" s="178" t="s">
        <v>944</v>
      </c>
      <c r="C1026" s="178">
        <v>105001</v>
      </c>
      <c r="D1026" s="181">
        <v>44315</v>
      </c>
      <c r="E1026" s="182">
        <v>43.719499999999996</v>
      </c>
      <c r="F1026" s="182">
        <v>-0.32669999999999999</v>
      </c>
      <c r="G1026" s="182">
        <v>2.0139</v>
      </c>
      <c r="H1026" s="182">
        <v>3.0265</v>
      </c>
      <c r="I1026" s="182">
        <v>1.9986999999999999</v>
      </c>
      <c r="J1026" s="182">
        <v>1.2417</v>
      </c>
      <c r="K1026" s="182">
        <v>11.116099999999999</v>
      </c>
      <c r="L1026" s="182">
        <v>29.4438</v>
      </c>
      <c r="M1026" s="182">
        <v>35.819099999999999</v>
      </c>
      <c r="N1026" s="182">
        <v>55.9133</v>
      </c>
      <c r="O1026" s="182">
        <v>9.0827000000000009</v>
      </c>
      <c r="P1026" s="182">
        <v>14.9719</v>
      </c>
      <c r="Q1026" s="182">
        <v>10.965400000000001</v>
      </c>
      <c r="R1026" s="182">
        <v>12.5341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78" t="s">
        <v>901</v>
      </c>
      <c r="B1027" s="178" t="s">
        <v>945</v>
      </c>
      <c r="C1027" s="178">
        <v>119566</v>
      </c>
      <c r="D1027" s="181">
        <v>44315</v>
      </c>
      <c r="E1027" s="182">
        <v>46.877200000000002</v>
      </c>
      <c r="F1027" s="182">
        <v>-0.32319999999999999</v>
      </c>
      <c r="G1027" s="182">
        <v>2.0247000000000002</v>
      </c>
      <c r="H1027" s="182">
        <v>3.0524</v>
      </c>
      <c r="I1027" s="182">
        <v>2.0505</v>
      </c>
      <c r="J1027" s="182">
        <v>1.3544</v>
      </c>
      <c r="K1027" s="182">
        <v>11.4399</v>
      </c>
      <c r="L1027" s="182">
        <v>30.246300000000002</v>
      </c>
      <c r="M1027" s="182">
        <v>37.133600000000001</v>
      </c>
      <c r="N1027" s="182">
        <v>57.9788</v>
      </c>
      <c r="O1027" s="182">
        <v>10.310600000000001</v>
      </c>
      <c r="P1027" s="182">
        <v>16.1189</v>
      </c>
      <c r="Q1027" s="182">
        <v>14.3635</v>
      </c>
      <c r="R1027" s="182">
        <v>13.8894</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78" t="s">
        <v>901</v>
      </c>
      <c r="B1028" s="178" t="s">
        <v>946</v>
      </c>
      <c r="C1028" s="178">
        <v>101824</v>
      </c>
      <c r="D1028" s="181">
        <v>44315</v>
      </c>
      <c r="E1028" s="182">
        <v>278.5539</v>
      </c>
      <c r="F1028" s="182">
        <v>-0.1628</v>
      </c>
      <c r="G1028" s="182">
        <v>2.8778000000000001</v>
      </c>
      <c r="H1028" s="182">
        <v>3.7122999999999999</v>
      </c>
      <c r="I1028" s="182">
        <v>1.8422000000000001</v>
      </c>
      <c r="J1028" s="182">
        <v>1.1937</v>
      </c>
      <c r="K1028" s="182">
        <v>12.037800000000001</v>
      </c>
      <c r="L1028" s="182">
        <v>29.272500000000001</v>
      </c>
      <c r="M1028" s="182">
        <v>36.769799999999996</v>
      </c>
      <c r="N1028" s="182">
        <v>55.372199999999999</v>
      </c>
      <c r="O1028" s="182">
        <v>11.763999999999999</v>
      </c>
      <c r="P1028" s="182">
        <v>13.723000000000001</v>
      </c>
      <c r="Q1028" s="182">
        <v>12.526</v>
      </c>
      <c r="R1028" s="182">
        <v>17.168399999999998</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78" t="s">
        <v>901</v>
      </c>
      <c r="B1029" s="178" t="s">
        <v>947</v>
      </c>
      <c r="C1029" s="178">
        <v>119202</v>
      </c>
      <c r="D1029" s="181">
        <v>44315</v>
      </c>
      <c r="E1029" s="182">
        <v>303.21570000000003</v>
      </c>
      <c r="F1029" s="182">
        <v>-0.15989999999999999</v>
      </c>
      <c r="G1029" s="182">
        <v>2.8868</v>
      </c>
      <c r="H1029" s="182">
        <v>3.7330999999999999</v>
      </c>
      <c r="I1029" s="182">
        <v>1.8841000000000001</v>
      </c>
      <c r="J1029" s="182">
        <v>1.2899</v>
      </c>
      <c r="K1029" s="182">
        <v>12.331799999999999</v>
      </c>
      <c r="L1029" s="182">
        <v>29.967600000000001</v>
      </c>
      <c r="M1029" s="182">
        <v>35.933700000000002</v>
      </c>
      <c r="N1029" s="182">
        <v>54.8384</v>
      </c>
      <c r="O1029" s="182">
        <v>12.639900000000001</v>
      </c>
      <c r="P1029" s="182">
        <v>14.933400000000001</v>
      </c>
      <c r="Q1029" s="182">
        <v>15.891</v>
      </c>
      <c r="R1029" s="182">
        <v>17.725999999999999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78" t="s">
        <v>901</v>
      </c>
      <c r="B1030" s="178" t="s">
        <v>948</v>
      </c>
      <c r="C1030" s="178">
        <v>147750</v>
      </c>
      <c r="D1030" s="181">
        <v>44315</v>
      </c>
      <c r="E1030" s="182">
        <v>13.31</v>
      </c>
      <c r="F1030" s="182">
        <v>-0.37430000000000002</v>
      </c>
      <c r="G1030" s="182">
        <v>2.4634</v>
      </c>
      <c r="H1030" s="182">
        <v>2.7799</v>
      </c>
      <c r="I1030" s="182">
        <v>1.8363</v>
      </c>
      <c r="J1030" s="182">
        <v>1.4481999999999999</v>
      </c>
      <c r="K1030" s="182">
        <v>8.6531000000000002</v>
      </c>
      <c r="L1030" s="182">
        <v>24.044699999999999</v>
      </c>
      <c r="M1030" s="182">
        <v>33.233199999999997</v>
      </c>
      <c r="N1030" s="182">
        <v>56.404200000000003</v>
      </c>
      <c r="O1030" s="182"/>
      <c r="P1030" s="182"/>
      <c r="Q1030" s="182">
        <v>22.707899999999999</v>
      </c>
      <c r="R1030" s="182"/>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78" t="s">
        <v>901</v>
      </c>
      <c r="B1031" s="178" t="s">
        <v>949</v>
      </c>
      <c r="C1031" s="178">
        <v>147748</v>
      </c>
      <c r="D1031" s="181">
        <v>44315</v>
      </c>
      <c r="E1031" s="182">
        <v>13.12</v>
      </c>
      <c r="F1031" s="182">
        <v>-0.37969999999999998</v>
      </c>
      <c r="G1031" s="182">
        <v>2.42</v>
      </c>
      <c r="H1031" s="182">
        <v>2.7408000000000001</v>
      </c>
      <c r="I1031" s="182">
        <v>1.7054</v>
      </c>
      <c r="J1031" s="182">
        <v>1.391</v>
      </c>
      <c r="K1031" s="182">
        <v>8.3401999999999994</v>
      </c>
      <c r="L1031" s="182">
        <v>23.424299999999999</v>
      </c>
      <c r="M1031" s="182">
        <v>32.124899999999997</v>
      </c>
      <c r="N1031" s="182">
        <v>54.716999999999999</v>
      </c>
      <c r="O1031" s="182"/>
      <c r="P1031" s="182"/>
      <c r="Q1031" s="182">
        <v>21.451699999999999</v>
      </c>
      <c r="R1031" s="182"/>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78" t="s">
        <v>901</v>
      </c>
      <c r="B1032" s="178" t="s">
        <v>950</v>
      </c>
      <c r="C1032" s="178">
        <v>120665</v>
      </c>
      <c r="D1032" s="181">
        <v>44315</v>
      </c>
      <c r="E1032" s="182">
        <v>83.843500000000006</v>
      </c>
      <c r="F1032" s="182">
        <v>0.18379999999999999</v>
      </c>
      <c r="G1032" s="182">
        <v>2.3763000000000001</v>
      </c>
      <c r="H1032" s="182">
        <v>3.4283999999999999</v>
      </c>
      <c r="I1032" s="182">
        <v>3.4819</v>
      </c>
      <c r="J1032" s="182">
        <v>3.6291000000000002</v>
      </c>
      <c r="K1032" s="182">
        <v>14.8794</v>
      </c>
      <c r="L1032" s="182">
        <v>40.095700000000001</v>
      </c>
      <c r="M1032" s="182">
        <v>45.789700000000003</v>
      </c>
      <c r="N1032" s="182">
        <v>70.667500000000004</v>
      </c>
      <c r="O1032" s="182">
        <v>7.9301000000000004</v>
      </c>
      <c r="P1032" s="182">
        <v>12.1525</v>
      </c>
      <c r="Q1032" s="182">
        <v>12.4941</v>
      </c>
      <c r="R1032" s="182">
        <v>14.2319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78" t="s">
        <v>901</v>
      </c>
      <c r="B1033" s="178" t="s">
        <v>951</v>
      </c>
      <c r="C1033" s="178">
        <v>100664</v>
      </c>
      <c r="D1033" s="181">
        <v>44315</v>
      </c>
      <c r="E1033" s="182">
        <v>161.4734</v>
      </c>
      <c r="F1033" s="182">
        <v>0.182</v>
      </c>
      <c r="G1033" s="182">
        <v>2.3719000000000001</v>
      </c>
      <c r="H1033" s="182">
        <v>3.4180000000000001</v>
      </c>
      <c r="I1033" s="182">
        <v>3.4611999999999998</v>
      </c>
      <c r="J1033" s="182">
        <v>3.5767000000000002</v>
      </c>
      <c r="K1033" s="182">
        <v>14.7317</v>
      </c>
      <c r="L1033" s="182">
        <v>39.748399999999997</v>
      </c>
      <c r="M1033" s="182">
        <v>45.258499999999998</v>
      </c>
      <c r="N1033" s="182">
        <v>69.852900000000005</v>
      </c>
      <c r="O1033" s="182">
        <v>7.3926999999999996</v>
      </c>
      <c r="P1033" s="182">
        <v>11.573</v>
      </c>
      <c r="Q1033" s="182">
        <v>11.6645</v>
      </c>
      <c r="R1033" s="182">
        <v>13.6828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3" t="s">
        <v>27</v>
      </c>
      <c r="B1034" s="178"/>
      <c r="C1034" s="178"/>
      <c r="D1034" s="178"/>
      <c r="E1034" s="178"/>
      <c r="F1034" s="184">
        <v>3.5209836065573791E-2</v>
      </c>
      <c r="G1034" s="184">
        <v>2.4335852459016398</v>
      </c>
      <c r="H1034" s="184">
        <v>3.3986868852459011</v>
      </c>
      <c r="I1034" s="184">
        <v>3.0127885245901633</v>
      </c>
      <c r="J1034" s="184">
        <v>3.4510983606557368</v>
      </c>
      <c r="K1034" s="184">
        <v>12.125875409836064</v>
      </c>
      <c r="L1034" s="184">
        <v>32.096673770491797</v>
      </c>
      <c r="M1034" s="184">
        <v>41.084894915254239</v>
      </c>
      <c r="N1034" s="184">
        <v>60.232149152542384</v>
      </c>
      <c r="O1034" s="184">
        <v>10.091755102040818</v>
      </c>
      <c r="P1034" s="184">
        <v>14.693930612244898</v>
      </c>
      <c r="Q1034" s="184">
        <v>16.861683606557378</v>
      </c>
      <c r="R1034" s="184">
        <v>16.516558490566034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3" t="s">
        <v>408</v>
      </c>
      <c r="B1035" s="178"/>
      <c r="C1035" s="178"/>
      <c r="D1035" s="178"/>
      <c r="E1035" s="178"/>
      <c r="F1035" s="184">
        <v>2.5399999999999999E-2</v>
      </c>
      <c r="G1035" s="184">
        <v>2.4674</v>
      </c>
      <c r="H1035" s="184">
        <v>3.4283999999999999</v>
      </c>
      <c r="I1035" s="184">
        <v>3.0510000000000002</v>
      </c>
      <c r="J1035" s="184">
        <v>3.1999</v>
      </c>
      <c r="K1035" s="184">
        <v>12.063800000000001</v>
      </c>
      <c r="L1035" s="184">
        <v>33.146500000000003</v>
      </c>
      <c r="M1035" s="184">
        <v>41.963700000000003</v>
      </c>
      <c r="N1035" s="184">
        <v>60.468899999999998</v>
      </c>
      <c r="O1035" s="184">
        <v>10.229200000000001</v>
      </c>
      <c r="P1035" s="184">
        <v>14.612299999999999</v>
      </c>
      <c r="Q1035" s="184">
        <v>16.049800000000001</v>
      </c>
      <c r="R1035" s="184">
        <v>16.110499999999998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6"/>
      <c r="B1036" s="126"/>
      <c r="C1036" s="126"/>
      <c r="D1036" s="128"/>
      <c r="E1036" s="129"/>
      <c r="F1036" s="129"/>
      <c r="G1036" s="129"/>
      <c r="H1036" s="129"/>
      <c r="I1036" s="129"/>
      <c r="J1036" s="129"/>
      <c r="K1036" s="129"/>
      <c r="L1036" s="129"/>
      <c r="M1036" s="129"/>
      <c r="N1036" s="129"/>
      <c r="O1036" s="129"/>
      <c r="P1036" s="129"/>
      <c r="Q1036" s="129"/>
      <c r="R1036" s="129"/>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0" t="s">
        <v>952</v>
      </c>
      <c r="B1037" s="180"/>
      <c r="C1037" s="180"/>
      <c r="D1037" s="180"/>
      <c r="E1037" s="180"/>
      <c r="F1037" s="180"/>
      <c r="G1037" s="180"/>
      <c r="H1037" s="180"/>
      <c r="I1037" s="180"/>
      <c r="J1037" s="180"/>
      <c r="K1037" s="180"/>
      <c r="L1037" s="180"/>
      <c r="M1037" s="180"/>
      <c r="N1037" s="180"/>
      <c r="O1037" s="180"/>
      <c r="P1037" s="180"/>
      <c r="Q1037" s="180"/>
      <c r="R1037" s="180"/>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78" t="s">
        <v>953</v>
      </c>
      <c r="B1038" s="178" t="s">
        <v>1926</v>
      </c>
      <c r="C1038" s="178"/>
      <c r="D1038" s="181">
        <v>44315</v>
      </c>
      <c r="E1038" s="182">
        <v>284.13</v>
      </c>
      <c r="F1038" s="182">
        <v>-6.6799999999999998E-2</v>
      </c>
      <c r="G1038" s="182">
        <v>2.4592999999999998</v>
      </c>
      <c r="H1038" s="182">
        <v>2.8412999999999999</v>
      </c>
      <c r="I1038" s="182">
        <v>1.7912999999999999</v>
      </c>
      <c r="J1038" s="182">
        <v>2.4224000000000001</v>
      </c>
      <c r="K1038" s="182">
        <v>8.6372999999999998</v>
      </c>
      <c r="L1038" s="182">
        <v>28.571400000000001</v>
      </c>
      <c r="M1038" s="182">
        <v>34.1755</v>
      </c>
      <c r="N1038" s="182">
        <v>55.1267</v>
      </c>
      <c r="O1038" s="182">
        <v>9.0305999999999997</v>
      </c>
      <c r="P1038" s="182">
        <v>12.3241</v>
      </c>
      <c r="Q1038" s="182">
        <v>19.701599999999999</v>
      </c>
      <c r="R1038" s="182">
        <v>12.008800000000001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78" t="s">
        <v>953</v>
      </c>
      <c r="B1039" s="178" t="s">
        <v>954</v>
      </c>
      <c r="C1039" s="178">
        <v>103174</v>
      </c>
      <c r="D1039" s="181">
        <v>44315</v>
      </c>
      <c r="E1039" s="182">
        <v>284.13</v>
      </c>
      <c r="F1039" s="182">
        <v>-6.6799999999999998E-2</v>
      </c>
      <c r="G1039" s="182">
        <v>2.4592999999999998</v>
      </c>
      <c r="H1039" s="182">
        <v>2.8412999999999999</v>
      </c>
      <c r="I1039" s="182">
        <v>1.7912999999999999</v>
      </c>
      <c r="J1039" s="182">
        <v>2.4224000000000001</v>
      </c>
      <c r="K1039" s="182">
        <v>8.6372999999999998</v>
      </c>
      <c r="L1039" s="182">
        <v>28.571400000000001</v>
      </c>
      <c r="M1039" s="182">
        <v>34.1755</v>
      </c>
      <c r="N1039" s="182">
        <v>55.1267</v>
      </c>
      <c r="O1039" s="182">
        <v>9.0305999999999997</v>
      </c>
      <c r="P1039" s="182">
        <v>12.3241</v>
      </c>
      <c r="Q1039" s="182">
        <v>19.625900000000001</v>
      </c>
      <c r="R1039" s="182">
        <v>12.008800000000001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78" t="s">
        <v>953</v>
      </c>
      <c r="B1040" s="178" t="s">
        <v>955</v>
      </c>
      <c r="C1040" s="178">
        <v>119528</v>
      </c>
      <c r="D1040" s="181">
        <v>44315</v>
      </c>
      <c r="E1040" s="182">
        <v>305.22000000000003</v>
      </c>
      <c r="F1040" s="182">
        <v>-6.2199999999999998E-2</v>
      </c>
      <c r="G1040" s="182">
        <v>2.4674999999999998</v>
      </c>
      <c r="H1040" s="182">
        <v>2.8576999999999999</v>
      </c>
      <c r="I1040" s="182">
        <v>1.8181</v>
      </c>
      <c r="J1040" s="182">
        <v>2.4847000000000001</v>
      </c>
      <c r="K1040" s="182">
        <v>8.8050999999999995</v>
      </c>
      <c r="L1040" s="182">
        <v>28.9862</v>
      </c>
      <c r="M1040" s="182">
        <v>34.856200000000001</v>
      </c>
      <c r="N1040" s="182">
        <v>56.210700000000003</v>
      </c>
      <c r="O1040" s="182">
        <v>9.8229000000000006</v>
      </c>
      <c r="P1040" s="182">
        <v>13.283899999999999</v>
      </c>
      <c r="Q1040" s="182">
        <v>14.303699999999999</v>
      </c>
      <c r="R1040" s="182">
        <v>12.7471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78" t="s">
        <v>953</v>
      </c>
      <c r="B1041" s="178" t="s">
        <v>956</v>
      </c>
      <c r="C1041" s="178">
        <v>120465</v>
      </c>
      <c r="D1041" s="181">
        <v>44315</v>
      </c>
      <c r="E1041" s="182">
        <v>43.48</v>
      </c>
      <c r="F1041" s="182">
        <v>0.23050000000000001</v>
      </c>
      <c r="G1041" s="182">
        <v>3.4007000000000001</v>
      </c>
      <c r="H1041" s="182">
        <v>3.9197000000000002</v>
      </c>
      <c r="I1041" s="182">
        <v>2.5956000000000001</v>
      </c>
      <c r="J1041" s="182">
        <v>3.0575999999999999</v>
      </c>
      <c r="K1041" s="182">
        <v>8.4289000000000005</v>
      </c>
      <c r="L1041" s="182">
        <v>23.3125</v>
      </c>
      <c r="M1041" s="182">
        <v>31.0823</v>
      </c>
      <c r="N1041" s="182">
        <v>44.308</v>
      </c>
      <c r="O1041" s="182">
        <v>16.141500000000001</v>
      </c>
      <c r="P1041" s="182">
        <v>17.397099999999998</v>
      </c>
      <c r="Q1041" s="182">
        <v>16.507400000000001</v>
      </c>
      <c r="R1041" s="182">
        <v>18.530799999999999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78" t="s">
        <v>953</v>
      </c>
      <c r="B1042" s="178" t="s">
        <v>957</v>
      </c>
      <c r="C1042" s="178">
        <v>112277</v>
      </c>
      <c r="D1042" s="181">
        <v>44315</v>
      </c>
      <c r="E1042" s="182">
        <v>39.42</v>
      </c>
      <c r="F1042" s="182">
        <v>0.2034</v>
      </c>
      <c r="G1042" s="182">
        <v>3.3832</v>
      </c>
      <c r="H1042" s="182">
        <v>3.9009</v>
      </c>
      <c r="I1042" s="182">
        <v>2.5493999999999999</v>
      </c>
      <c r="J1042" s="182">
        <v>2.9243000000000001</v>
      </c>
      <c r="K1042" s="182">
        <v>8.0888000000000009</v>
      </c>
      <c r="L1042" s="182">
        <v>22.5365</v>
      </c>
      <c r="M1042" s="182">
        <v>29.927499999999998</v>
      </c>
      <c r="N1042" s="182">
        <v>42.567799999999998</v>
      </c>
      <c r="O1042" s="182">
        <v>14.676299999999999</v>
      </c>
      <c r="P1042" s="182">
        <v>15.951499999999999</v>
      </c>
      <c r="Q1042" s="182">
        <v>12.881500000000001</v>
      </c>
      <c r="R1042" s="182">
        <v>17.0959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78" t="s">
        <v>953</v>
      </c>
      <c r="B1043" s="178" t="s">
        <v>958</v>
      </c>
      <c r="C1043" s="178">
        <v>112943</v>
      </c>
      <c r="D1043" s="181">
        <v>44315</v>
      </c>
      <c r="E1043" s="182">
        <v>18.8</v>
      </c>
      <c r="F1043" s="182">
        <v>0.37369999999999998</v>
      </c>
      <c r="G1043" s="182">
        <v>2.9573</v>
      </c>
      <c r="H1043" s="182">
        <v>3.4672999999999998</v>
      </c>
      <c r="I1043" s="182">
        <v>2.5640999999999998</v>
      </c>
      <c r="J1043" s="182">
        <v>2.2294999999999998</v>
      </c>
      <c r="K1043" s="182">
        <v>9.1753999999999998</v>
      </c>
      <c r="L1043" s="182">
        <v>26.941299999999998</v>
      </c>
      <c r="M1043" s="182">
        <v>30.555599999999998</v>
      </c>
      <c r="N1043" s="182">
        <v>48.499200000000002</v>
      </c>
      <c r="O1043" s="182">
        <v>10.691700000000001</v>
      </c>
      <c r="P1043" s="182">
        <v>12.780900000000001</v>
      </c>
      <c r="Q1043" s="182">
        <v>5.9848999999999997</v>
      </c>
      <c r="R1043" s="182">
        <v>13.3203</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78" t="s">
        <v>953</v>
      </c>
      <c r="B1044" s="178" t="s">
        <v>959</v>
      </c>
      <c r="C1044" s="178">
        <v>119367</v>
      </c>
      <c r="D1044" s="181">
        <v>44315</v>
      </c>
      <c r="E1044" s="182">
        <v>19.940000000000001</v>
      </c>
      <c r="F1044" s="182">
        <v>0.40279999999999999</v>
      </c>
      <c r="G1044" s="182">
        <v>2.9426999999999999</v>
      </c>
      <c r="H1044" s="182">
        <v>3.4769000000000001</v>
      </c>
      <c r="I1044" s="182">
        <v>2.6248</v>
      </c>
      <c r="J1044" s="182">
        <v>2.3089</v>
      </c>
      <c r="K1044" s="182">
        <v>9.3801000000000005</v>
      </c>
      <c r="L1044" s="182">
        <v>27.493600000000001</v>
      </c>
      <c r="M1044" s="182">
        <v>31.356999999999999</v>
      </c>
      <c r="N1044" s="182">
        <v>49.6997</v>
      </c>
      <c r="O1044" s="182">
        <v>11.5047</v>
      </c>
      <c r="P1044" s="182">
        <v>13.6564</v>
      </c>
      <c r="Q1044" s="182">
        <v>11.606</v>
      </c>
      <c r="R1044" s="182">
        <v>14.1526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78" t="s">
        <v>953</v>
      </c>
      <c r="B1045" s="178" t="s">
        <v>960</v>
      </c>
      <c r="C1045" s="178">
        <v>113544</v>
      </c>
      <c r="D1045" s="181">
        <v>44315</v>
      </c>
      <c r="E1045" s="182">
        <v>119.83</v>
      </c>
      <c r="F1045" s="182">
        <v>0.13370000000000001</v>
      </c>
      <c r="G1045" s="182">
        <v>2.6821000000000002</v>
      </c>
      <c r="H1045" s="182">
        <v>3.4087000000000001</v>
      </c>
      <c r="I1045" s="182">
        <v>2.4100999999999999</v>
      </c>
      <c r="J1045" s="182">
        <v>2.8319000000000001</v>
      </c>
      <c r="K1045" s="182">
        <v>7.6833</v>
      </c>
      <c r="L1045" s="182">
        <v>23.945</v>
      </c>
      <c r="M1045" s="182">
        <v>28.462700000000002</v>
      </c>
      <c r="N1045" s="182">
        <v>45.460099999999997</v>
      </c>
      <c r="O1045" s="182">
        <v>12.163500000000001</v>
      </c>
      <c r="P1045" s="182">
        <v>12.664999999999999</v>
      </c>
      <c r="Q1045" s="182">
        <v>16.129300000000001</v>
      </c>
      <c r="R1045" s="182">
        <v>16.396799999999999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78" t="s">
        <v>953</v>
      </c>
      <c r="B1046" s="178" t="s">
        <v>961</v>
      </c>
      <c r="C1046" s="178">
        <v>119893</v>
      </c>
      <c r="D1046" s="181">
        <v>44315</v>
      </c>
      <c r="E1046" s="182">
        <v>131.41</v>
      </c>
      <c r="F1046" s="182">
        <v>0.13719999999999999</v>
      </c>
      <c r="G1046" s="182">
        <v>2.6880999999999999</v>
      </c>
      <c r="H1046" s="182">
        <v>3.4236</v>
      </c>
      <c r="I1046" s="182">
        <v>2.4559000000000002</v>
      </c>
      <c r="J1046" s="182">
        <v>2.9456000000000002</v>
      </c>
      <c r="K1046" s="182">
        <v>8.0053000000000001</v>
      </c>
      <c r="L1046" s="182">
        <v>24.7011</v>
      </c>
      <c r="M1046" s="182">
        <v>29.634</v>
      </c>
      <c r="N1046" s="182">
        <v>47.205100000000002</v>
      </c>
      <c r="O1046" s="182">
        <v>13.5092</v>
      </c>
      <c r="P1046" s="182">
        <v>14.0722</v>
      </c>
      <c r="Q1046" s="182">
        <v>15.367000000000001</v>
      </c>
      <c r="R1046" s="182">
        <v>17.7242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78" t="s">
        <v>953</v>
      </c>
      <c r="B1047" s="178" t="s">
        <v>962</v>
      </c>
      <c r="C1047" s="178">
        <v>118269</v>
      </c>
      <c r="D1047" s="181">
        <v>44315</v>
      </c>
      <c r="E1047" s="182">
        <v>38.880000000000003</v>
      </c>
      <c r="F1047" s="182">
        <v>0.10299999999999999</v>
      </c>
      <c r="G1047" s="182">
        <v>2.7484000000000002</v>
      </c>
      <c r="H1047" s="182">
        <v>3.3218000000000001</v>
      </c>
      <c r="I1047" s="182">
        <v>2.2082000000000002</v>
      </c>
      <c r="J1047" s="182">
        <v>2.7755999999999998</v>
      </c>
      <c r="K1047" s="182">
        <v>9.1522000000000006</v>
      </c>
      <c r="L1047" s="182">
        <v>26.810199999999998</v>
      </c>
      <c r="M1047" s="182">
        <v>34.532899999999998</v>
      </c>
      <c r="N1047" s="182">
        <v>52.5304</v>
      </c>
      <c r="O1047" s="182">
        <v>16.974699999999999</v>
      </c>
      <c r="P1047" s="182">
        <v>17.665600000000001</v>
      </c>
      <c r="Q1047" s="182">
        <v>15.1363</v>
      </c>
      <c r="R1047" s="182">
        <v>21.342400000000001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78" t="s">
        <v>953</v>
      </c>
      <c r="B1048" s="178" t="s">
        <v>963</v>
      </c>
      <c r="C1048" s="178">
        <v>113221</v>
      </c>
      <c r="D1048" s="181">
        <v>44315</v>
      </c>
      <c r="E1048" s="182">
        <v>35.58</v>
      </c>
      <c r="F1048" s="182">
        <v>0.1125</v>
      </c>
      <c r="G1048" s="182">
        <v>2.7433000000000001</v>
      </c>
      <c r="H1048" s="182">
        <v>3.2801</v>
      </c>
      <c r="I1048" s="182">
        <v>2.1533000000000002</v>
      </c>
      <c r="J1048" s="182">
        <v>2.6246999999999998</v>
      </c>
      <c r="K1048" s="182">
        <v>8.7408000000000001</v>
      </c>
      <c r="L1048" s="182">
        <v>25.813300000000002</v>
      </c>
      <c r="M1048" s="182">
        <v>33.009300000000003</v>
      </c>
      <c r="N1048" s="182">
        <v>50.126600000000003</v>
      </c>
      <c r="O1048" s="182">
        <v>15.4245</v>
      </c>
      <c r="P1048" s="182">
        <v>16.224799999999998</v>
      </c>
      <c r="Q1048" s="182">
        <v>12.595499999999999</v>
      </c>
      <c r="R1048" s="182">
        <v>19.636299999999999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78" t="s">
        <v>953</v>
      </c>
      <c r="B1049" s="178" t="s">
        <v>964</v>
      </c>
      <c r="C1049" s="178">
        <v>119250</v>
      </c>
      <c r="D1049" s="181">
        <v>44315</v>
      </c>
      <c r="E1049" s="182">
        <v>269.99400000000003</v>
      </c>
      <c r="F1049" s="182">
        <v>0.1343</v>
      </c>
      <c r="G1049" s="182">
        <v>2.4117000000000002</v>
      </c>
      <c r="H1049" s="182">
        <v>2.5131000000000001</v>
      </c>
      <c r="I1049" s="182">
        <v>1.5401</v>
      </c>
      <c r="J1049" s="182">
        <v>2.6093999999999999</v>
      </c>
      <c r="K1049" s="182">
        <v>7.1294000000000004</v>
      </c>
      <c r="L1049" s="182">
        <v>23.958500000000001</v>
      </c>
      <c r="M1049" s="182">
        <v>30.327400000000001</v>
      </c>
      <c r="N1049" s="182">
        <v>49.300800000000002</v>
      </c>
      <c r="O1049" s="182">
        <v>8.7250999999999994</v>
      </c>
      <c r="P1049" s="182">
        <v>11.950100000000001</v>
      </c>
      <c r="Q1049" s="182">
        <v>11.2418</v>
      </c>
      <c r="R1049" s="182">
        <v>11.7316</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78" t="s">
        <v>953</v>
      </c>
      <c r="B1050" s="178" t="s">
        <v>965</v>
      </c>
      <c r="C1050" s="178">
        <v>101635</v>
      </c>
      <c r="D1050" s="181">
        <v>44315</v>
      </c>
      <c r="E1050" s="182">
        <v>255.57599999999999</v>
      </c>
      <c r="F1050" s="182">
        <v>0.13200000000000001</v>
      </c>
      <c r="G1050" s="182">
        <v>2.4045000000000001</v>
      </c>
      <c r="H1050" s="182">
        <v>2.4973000000000001</v>
      </c>
      <c r="I1050" s="182">
        <v>1.5088999999999999</v>
      </c>
      <c r="J1050" s="182">
        <v>2.5339</v>
      </c>
      <c r="K1050" s="182">
        <v>6.9226000000000001</v>
      </c>
      <c r="L1050" s="182">
        <v>23.478000000000002</v>
      </c>
      <c r="M1050" s="182">
        <v>29.5762</v>
      </c>
      <c r="N1050" s="182">
        <v>48.163400000000003</v>
      </c>
      <c r="O1050" s="182">
        <v>7.9408000000000003</v>
      </c>
      <c r="P1050" s="182">
        <v>11.151300000000001</v>
      </c>
      <c r="Q1050" s="182">
        <v>19.549099999999999</v>
      </c>
      <c r="R1050" s="182">
        <v>10.899699999999999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78" t="s">
        <v>953</v>
      </c>
      <c r="B1051" s="178" t="s">
        <v>966</v>
      </c>
      <c r="C1051" s="178">
        <v>111940</v>
      </c>
      <c r="D1051" s="181">
        <v>44315</v>
      </c>
      <c r="E1051" s="182">
        <v>46.44</v>
      </c>
      <c r="F1051" s="182">
        <v>4.3099999999999999E-2</v>
      </c>
      <c r="G1051" s="182">
        <v>2.4939</v>
      </c>
      <c r="H1051" s="182">
        <v>2.8799000000000001</v>
      </c>
      <c r="I1051" s="182">
        <v>1.9092</v>
      </c>
      <c r="J1051" s="182">
        <v>2.3809999999999998</v>
      </c>
      <c r="K1051" s="182">
        <v>8.1006</v>
      </c>
      <c r="L1051" s="182">
        <v>24.0716</v>
      </c>
      <c r="M1051" s="182">
        <v>30.5595</v>
      </c>
      <c r="N1051" s="182">
        <v>50.926200000000001</v>
      </c>
      <c r="O1051" s="182">
        <v>10.737399999999999</v>
      </c>
      <c r="P1051" s="182">
        <v>13.672800000000001</v>
      </c>
      <c r="Q1051" s="182">
        <v>13.7113</v>
      </c>
      <c r="R1051" s="182">
        <v>13.956799999999999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78" t="s">
        <v>953</v>
      </c>
      <c r="B1052" s="178" t="s">
        <v>967</v>
      </c>
      <c r="C1052" s="178">
        <v>118617</v>
      </c>
      <c r="D1052" s="181">
        <v>44315</v>
      </c>
      <c r="E1052" s="182">
        <v>49.99</v>
      </c>
      <c r="F1052" s="182">
        <v>0.06</v>
      </c>
      <c r="G1052" s="182">
        <v>2.5015000000000001</v>
      </c>
      <c r="H1052" s="182">
        <v>2.9024000000000001</v>
      </c>
      <c r="I1052" s="182">
        <v>1.958</v>
      </c>
      <c r="J1052" s="182">
        <v>2.5226000000000002</v>
      </c>
      <c r="K1052" s="182">
        <v>8.4852000000000007</v>
      </c>
      <c r="L1052" s="182">
        <v>24.975000000000001</v>
      </c>
      <c r="M1052" s="182">
        <v>32.143799999999999</v>
      </c>
      <c r="N1052" s="182">
        <v>53.4377</v>
      </c>
      <c r="O1052" s="182">
        <v>12.2301</v>
      </c>
      <c r="P1052" s="182">
        <v>14.957800000000001</v>
      </c>
      <c r="Q1052" s="182">
        <v>14.4076</v>
      </c>
      <c r="R1052" s="182">
        <v>15.7216</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78" t="s">
        <v>953</v>
      </c>
      <c r="B1053" s="178" t="s">
        <v>968</v>
      </c>
      <c r="C1053" s="178">
        <v>115790</v>
      </c>
      <c r="D1053" s="181">
        <v>44315</v>
      </c>
      <c r="E1053" s="182">
        <v>29.200099999999999</v>
      </c>
      <c r="F1053" s="182">
        <v>0.39400000000000002</v>
      </c>
      <c r="G1053" s="182">
        <v>3.1846000000000001</v>
      </c>
      <c r="H1053" s="182">
        <v>3.7233999999999998</v>
      </c>
      <c r="I1053" s="182">
        <v>3.3336000000000001</v>
      </c>
      <c r="J1053" s="182">
        <v>3.4954000000000001</v>
      </c>
      <c r="K1053" s="182">
        <v>9.5223999999999993</v>
      </c>
      <c r="L1053" s="182">
        <v>27.488</v>
      </c>
      <c r="M1053" s="182">
        <v>30.9316</v>
      </c>
      <c r="N1053" s="182">
        <v>52.134599999999999</v>
      </c>
      <c r="O1053" s="182">
        <v>8.8858999999999995</v>
      </c>
      <c r="P1053" s="182">
        <v>12.091799999999999</v>
      </c>
      <c r="Q1053" s="182">
        <v>11.819900000000001</v>
      </c>
      <c r="R1053" s="182">
        <v>12.3789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78" t="s">
        <v>953</v>
      </c>
      <c r="B1054" s="178" t="s">
        <v>969</v>
      </c>
      <c r="C1054" s="178">
        <v>119148</v>
      </c>
      <c r="D1054" s="181">
        <v>44315</v>
      </c>
      <c r="E1054" s="182">
        <v>32.806199999999997</v>
      </c>
      <c r="F1054" s="182">
        <v>0.40029999999999999</v>
      </c>
      <c r="G1054" s="182">
        <v>3.2040999999999999</v>
      </c>
      <c r="H1054" s="182">
        <v>3.7688000000000001</v>
      </c>
      <c r="I1054" s="182">
        <v>3.4243000000000001</v>
      </c>
      <c r="J1054" s="182">
        <v>3.7157</v>
      </c>
      <c r="K1054" s="182">
        <v>10.1204</v>
      </c>
      <c r="L1054" s="182">
        <v>28.857399999999998</v>
      </c>
      <c r="M1054" s="182">
        <v>32.838000000000001</v>
      </c>
      <c r="N1054" s="182">
        <v>55.1297</v>
      </c>
      <c r="O1054" s="182">
        <v>10.728300000000001</v>
      </c>
      <c r="P1054" s="182">
        <v>13.786300000000001</v>
      </c>
      <c r="Q1054" s="182">
        <v>13.0129</v>
      </c>
      <c r="R1054" s="182">
        <v>14.340199999999999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78" t="s">
        <v>953</v>
      </c>
      <c r="B1055" s="178" t="s">
        <v>970</v>
      </c>
      <c r="C1055" s="178">
        <v>100471</v>
      </c>
      <c r="D1055" s="181">
        <v>44315</v>
      </c>
      <c r="E1055" s="182">
        <v>1448.0356277168501</v>
      </c>
      <c r="F1055" s="182">
        <v>-7.7999999999999996E-3</v>
      </c>
      <c r="G1055" s="182">
        <v>2.4211999999999998</v>
      </c>
      <c r="H1055" s="182">
        <v>3.4781</v>
      </c>
      <c r="I1055" s="182">
        <v>2.5897000000000001</v>
      </c>
      <c r="J1055" s="182">
        <v>2.4056000000000002</v>
      </c>
      <c r="K1055" s="182">
        <v>11.351900000000001</v>
      </c>
      <c r="L1055" s="182">
        <v>37.247900000000001</v>
      </c>
      <c r="M1055" s="182">
        <v>43.413800000000002</v>
      </c>
      <c r="N1055" s="182">
        <v>62.370399999999997</v>
      </c>
      <c r="O1055" s="182">
        <v>10.008100000000001</v>
      </c>
      <c r="P1055" s="182">
        <v>11.4023</v>
      </c>
      <c r="Q1055" s="182">
        <v>19.889700000000001</v>
      </c>
      <c r="R1055" s="182">
        <v>12.8066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78" t="s">
        <v>953</v>
      </c>
      <c r="B1056" s="178" t="s">
        <v>971</v>
      </c>
      <c r="C1056" s="178">
        <v>118531</v>
      </c>
      <c r="D1056" s="181">
        <v>44315</v>
      </c>
      <c r="E1056" s="182">
        <v>646.16390000000001</v>
      </c>
      <c r="F1056" s="182">
        <v>-5.7999999999999996E-3</v>
      </c>
      <c r="G1056" s="182">
        <v>2.4274</v>
      </c>
      <c r="H1056" s="182">
        <v>3.4927000000000001</v>
      </c>
      <c r="I1056" s="182">
        <v>2.6183999999999998</v>
      </c>
      <c r="J1056" s="182">
        <v>2.4746000000000001</v>
      </c>
      <c r="K1056" s="182">
        <v>11.5511</v>
      </c>
      <c r="L1056" s="182">
        <v>37.744100000000003</v>
      </c>
      <c r="M1056" s="182">
        <v>44.194000000000003</v>
      </c>
      <c r="N1056" s="182">
        <v>63.549799999999998</v>
      </c>
      <c r="O1056" s="182">
        <v>10.869300000000001</v>
      </c>
      <c r="P1056" s="182">
        <v>12.3201</v>
      </c>
      <c r="Q1056" s="182">
        <v>12.721</v>
      </c>
      <c r="R1056" s="182">
        <v>13.646699999999999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78" t="s">
        <v>953</v>
      </c>
      <c r="B1057" s="178" t="s">
        <v>972</v>
      </c>
      <c r="C1057" s="178">
        <v>102000</v>
      </c>
      <c r="D1057" s="181">
        <v>44315</v>
      </c>
      <c r="E1057" s="182">
        <v>707.48390529762798</v>
      </c>
      <c r="F1057" s="182">
        <v>-0.18529999999999999</v>
      </c>
      <c r="G1057" s="182">
        <v>2.0539999999999998</v>
      </c>
      <c r="H1057" s="182">
        <v>2.8816999999999999</v>
      </c>
      <c r="I1057" s="182">
        <v>1.8525</v>
      </c>
      <c r="J1057" s="182">
        <v>1.5801000000000001</v>
      </c>
      <c r="K1057" s="182">
        <v>8.9999000000000002</v>
      </c>
      <c r="L1057" s="182">
        <v>33.423499999999997</v>
      </c>
      <c r="M1057" s="182">
        <v>34.345599999999997</v>
      </c>
      <c r="N1057" s="182">
        <v>51.999200000000002</v>
      </c>
      <c r="O1057" s="182">
        <v>8.7327999999999992</v>
      </c>
      <c r="P1057" s="182">
        <v>12.674899999999999</v>
      </c>
      <c r="Q1057" s="182">
        <v>18.845600000000001</v>
      </c>
      <c r="R1057" s="182">
        <v>7.1113999999999997</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78" t="s">
        <v>953</v>
      </c>
      <c r="B1058" s="178" t="s">
        <v>973</v>
      </c>
      <c r="C1058" s="178">
        <v>119018</v>
      </c>
      <c r="D1058" s="181">
        <v>44315</v>
      </c>
      <c r="E1058" s="182">
        <v>608.51900000000001</v>
      </c>
      <c r="F1058" s="182">
        <v>-0.1837</v>
      </c>
      <c r="G1058" s="182">
        <v>2.0589</v>
      </c>
      <c r="H1058" s="182">
        <v>2.8927</v>
      </c>
      <c r="I1058" s="182">
        <v>1.8736999999999999</v>
      </c>
      <c r="J1058" s="182">
        <v>1.6282000000000001</v>
      </c>
      <c r="K1058" s="182">
        <v>9.1442999999999994</v>
      </c>
      <c r="L1058" s="182">
        <v>33.796300000000002</v>
      </c>
      <c r="M1058" s="182">
        <v>34.915500000000002</v>
      </c>
      <c r="N1058" s="182">
        <v>52.8673</v>
      </c>
      <c r="O1058" s="182">
        <v>9.4056999999999995</v>
      </c>
      <c r="P1058" s="182">
        <v>13.4283</v>
      </c>
      <c r="Q1058" s="182">
        <v>12.6097</v>
      </c>
      <c r="R1058" s="182">
        <v>7.7164999999999999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78" t="s">
        <v>953</v>
      </c>
      <c r="B1059" s="178" t="s">
        <v>974</v>
      </c>
      <c r="C1059" s="178">
        <v>101594</v>
      </c>
      <c r="D1059" s="181">
        <v>44315</v>
      </c>
      <c r="E1059" s="182">
        <v>272.45639999999997</v>
      </c>
      <c r="F1059" s="182">
        <v>3.15E-2</v>
      </c>
      <c r="G1059" s="182">
        <v>2.9129999999999998</v>
      </c>
      <c r="H1059" s="182">
        <v>3.47</v>
      </c>
      <c r="I1059" s="182">
        <v>1.5891999999999999</v>
      </c>
      <c r="J1059" s="182">
        <v>1.3932</v>
      </c>
      <c r="K1059" s="182">
        <v>6.4200999999999997</v>
      </c>
      <c r="L1059" s="182">
        <v>23.9589</v>
      </c>
      <c r="M1059" s="182">
        <v>30.372800000000002</v>
      </c>
      <c r="N1059" s="182">
        <v>49.2271</v>
      </c>
      <c r="O1059" s="182">
        <v>9.8443000000000005</v>
      </c>
      <c r="P1059" s="182">
        <v>13.720800000000001</v>
      </c>
      <c r="Q1059" s="182">
        <v>19.678699999999999</v>
      </c>
      <c r="R1059" s="182">
        <v>13.4596</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78" t="s">
        <v>953</v>
      </c>
      <c r="B1060" s="178" t="s">
        <v>975</v>
      </c>
      <c r="C1060" s="178">
        <v>120030</v>
      </c>
      <c r="D1060" s="181">
        <v>44315</v>
      </c>
      <c r="E1060" s="182">
        <v>290.87459999999999</v>
      </c>
      <c r="F1060" s="182">
        <v>3.4000000000000002E-2</v>
      </c>
      <c r="G1060" s="182">
        <v>2.9209000000000001</v>
      </c>
      <c r="H1060" s="182">
        <v>3.4883000000000002</v>
      </c>
      <c r="I1060" s="182">
        <v>1.6253</v>
      </c>
      <c r="J1060" s="182">
        <v>1.4821</v>
      </c>
      <c r="K1060" s="182">
        <v>6.6681999999999997</v>
      </c>
      <c r="L1060" s="182">
        <v>24.541799999999999</v>
      </c>
      <c r="M1060" s="182">
        <v>31.299700000000001</v>
      </c>
      <c r="N1060" s="182">
        <v>50.640300000000003</v>
      </c>
      <c r="O1060" s="182">
        <v>10.8033</v>
      </c>
      <c r="P1060" s="182">
        <v>14.644600000000001</v>
      </c>
      <c r="Q1060" s="182">
        <v>12.732900000000001</v>
      </c>
      <c r="R1060" s="182">
        <v>14.532</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78" t="s">
        <v>953</v>
      </c>
      <c r="B1061" s="178" t="s">
        <v>976</v>
      </c>
      <c r="C1061" s="178">
        <v>108466</v>
      </c>
      <c r="D1061" s="181">
        <v>44315</v>
      </c>
      <c r="E1061" s="182">
        <v>54.41</v>
      </c>
      <c r="F1061" s="182">
        <v>3.6799999999999999E-2</v>
      </c>
      <c r="G1061" s="182">
        <v>2.641</v>
      </c>
      <c r="H1061" s="182">
        <v>3.5198</v>
      </c>
      <c r="I1061" s="182">
        <v>2.5442999999999998</v>
      </c>
      <c r="J1061" s="182">
        <v>2.3898999999999999</v>
      </c>
      <c r="K1061" s="182">
        <v>8.8853000000000009</v>
      </c>
      <c r="L1061" s="182">
        <v>29.609300000000001</v>
      </c>
      <c r="M1061" s="182">
        <v>33.685499999999998</v>
      </c>
      <c r="N1061" s="182">
        <v>55.058399999999999</v>
      </c>
      <c r="O1061" s="182">
        <v>10.348699999999999</v>
      </c>
      <c r="P1061" s="182">
        <v>13.894399999999999</v>
      </c>
      <c r="Q1061" s="182">
        <v>13.983599999999999</v>
      </c>
      <c r="R1061" s="182">
        <v>13.0449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78" t="s">
        <v>953</v>
      </c>
      <c r="B1062" s="178" t="s">
        <v>977</v>
      </c>
      <c r="C1062" s="178">
        <v>120586</v>
      </c>
      <c r="D1062" s="181">
        <v>44315</v>
      </c>
      <c r="E1062" s="182">
        <v>58.28</v>
      </c>
      <c r="F1062" s="182">
        <v>5.1499999999999997E-2</v>
      </c>
      <c r="G1062" s="182">
        <v>2.6598999999999999</v>
      </c>
      <c r="H1062" s="182">
        <v>3.5352999999999999</v>
      </c>
      <c r="I1062" s="182">
        <v>2.5876000000000001</v>
      </c>
      <c r="J1062" s="182">
        <v>2.4613</v>
      </c>
      <c r="K1062" s="182">
        <v>9.0569000000000006</v>
      </c>
      <c r="L1062" s="182">
        <v>30.002199999999998</v>
      </c>
      <c r="M1062" s="182">
        <v>34.316699999999997</v>
      </c>
      <c r="N1062" s="182">
        <v>56.037500000000001</v>
      </c>
      <c r="O1062" s="182">
        <v>11.136699999999999</v>
      </c>
      <c r="P1062" s="182">
        <v>14.8218</v>
      </c>
      <c r="Q1062" s="182">
        <v>14.734400000000001</v>
      </c>
      <c r="R1062" s="182">
        <v>13.7479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78" t="s">
        <v>953</v>
      </c>
      <c r="B1063" s="178" t="s">
        <v>978</v>
      </c>
      <c r="C1063" s="178">
        <v>117311</v>
      </c>
      <c r="D1063" s="181">
        <v>44315</v>
      </c>
      <c r="E1063" s="182">
        <v>32.270000000000003</v>
      </c>
      <c r="F1063" s="182">
        <v>0.1552</v>
      </c>
      <c r="G1063" s="182">
        <v>2.8033999999999999</v>
      </c>
      <c r="H1063" s="182">
        <v>3.4295</v>
      </c>
      <c r="I1063" s="182">
        <v>2.6726000000000001</v>
      </c>
      <c r="J1063" s="182">
        <v>2.9018000000000002</v>
      </c>
      <c r="K1063" s="182">
        <v>9.9114000000000004</v>
      </c>
      <c r="L1063" s="182">
        <v>26.005500000000001</v>
      </c>
      <c r="M1063" s="182">
        <v>33.127099999999999</v>
      </c>
      <c r="N1063" s="182">
        <v>49.953499999999998</v>
      </c>
      <c r="O1063" s="182">
        <v>10.5426</v>
      </c>
      <c r="P1063" s="182">
        <v>11.763199999999999</v>
      </c>
      <c r="Q1063" s="182">
        <v>13.965999999999999</v>
      </c>
      <c r="R1063" s="182">
        <v>16.3215</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78" t="s">
        <v>953</v>
      </c>
      <c r="B1064" s="178" t="s">
        <v>979</v>
      </c>
      <c r="C1064" s="178">
        <v>118344</v>
      </c>
      <c r="D1064" s="181">
        <v>44315</v>
      </c>
      <c r="E1064" s="182">
        <v>35.32</v>
      </c>
      <c r="F1064" s="182">
        <v>0.14180000000000001</v>
      </c>
      <c r="G1064" s="182">
        <v>2.8239000000000001</v>
      </c>
      <c r="H1064" s="182">
        <v>3.4563999999999999</v>
      </c>
      <c r="I1064" s="182">
        <v>2.7341000000000002</v>
      </c>
      <c r="J1064" s="182">
        <v>2.9738000000000002</v>
      </c>
      <c r="K1064" s="182">
        <v>10.2028</v>
      </c>
      <c r="L1064" s="182">
        <v>26.6858</v>
      </c>
      <c r="M1064" s="182">
        <v>34.296599999999998</v>
      </c>
      <c r="N1064" s="182">
        <v>51.457999999999998</v>
      </c>
      <c r="O1064" s="182">
        <v>12.0396</v>
      </c>
      <c r="P1064" s="182">
        <v>13.361599999999999</v>
      </c>
      <c r="Q1064" s="182">
        <v>13.6807</v>
      </c>
      <c r="R1064" s="182">
        <v>17.677600000000002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78" t="s">
        <v>953</v>
      </c>
      <c r="B1065" s="178" t="s">
        <v>980</v>
      </c>
      <c r="C1065" s="178">
        <v>118479</v>
      </c>
      <c r="D1065" s="181">
        <v>44315</v>
      </c>
      <c r="E1065" s="182">
        <v>45.71</v>
      </c>
      <c r="F1065" s="182">
        <v>0.1095</v>
      </c>
      <c r="G1065" s="182">
        <v>2.6499000000000001</v>
      </c>
      <c r="H1065" s="182">
        <v>3.0897999999999999</v>
      </c>
      <c r="I1065" s="182">
        <v>1.9630000000000001</v>
      </c>
      <c r="J1065" s="182">
        <v>2.1680999999999999</v>
      </c>
      <c r="K1065" s="182">
        <v>6.9489999999999998</v>
      </c>
      <c r="L1065" s="182">
        <v>21.375499999999999</v>
      </c>
      <c r="M1065" s="182">
        <v>28.434999999999999</v>
      </c>
      <c r="N1065" s="182">
        <v>50.361800000000002</v>
      </c>
      <c r="O1065" s="182">
        <v>11.2752</v>
      </c>
      <c r="P1065" s="182">
        <v>14.277900000000001</v>
      </c>
      <c r="Q1065" s="182">
        <v>12.4476</v>
      </c>
      <c r="R1065" s="182">
        <v>14.4741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78" t="s">
        <v>953</v>
      </c>
      <c r="B1066" s="178" t="s">
        <v>981</v>
      </c>
      <c r="C1066" s="178">
        <v>108799</v>
      </c>
      <c r="D1066" s="181">
        <v>44315</v>
      </c>
      <c r="E1066" s="182">
        <v>41.88</v>
      </c>
      <c r="F1066" s="182">
        <v>9.5600000000000004E-2</v>
      </c>
      <c r="G1066" s="182">
        <v>2.6219000000000001</v>
      </c>
      <c r="H1066" s="182">
        <v>3.0512000000000001</v>
      </c>
      <c r="I1066" s="182">
        <v>1.8977999999999999</v>
      </c>
      <c r="J1066" s="182">
        <v>2.0716999999999999</v>
      </c>
      <c r="K1066" s="182">
        <v>6.6191000000000004</v>
      </c>
      <c r="L1066" s="182">
        <v>20.6569</v>
      </c>
      <c r="M1066" s="182">
        <v>27.333500000000001</v>
      </c>
      <c r="N1066" s="182">
        <v>48.668799999999997</v>
      </c>
      <c r="O1066" s="182">
        <v>10.159599999999999</v>
      </c>
      <c r="P1066" s="182">
        <v>13.027100000000001</v>
      </c>
      <c r="Q1066" s="182">
        <v>10.090400000000001</v>
      </c>
      <c r="R1066" s="182">
        <v>13.2829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78" t="s">
        <v>953</v>
      </c>
      <c r="B1067" s="178" t="s">
        <v>982</v>
      </c>
      <c r="C1067" s="178">
        <v>116547</v>
      </c>
      <c r="D1067" s="181">
        <v>44315</v>
      </c>
      <c r="E1067" s="182">
        <v>25.2</v>
      </c>
      <c r="F1067" s="182">
        <v>3.9699999999999999E-2</v>
      </c>
      <c r="G1067" s="182">
        <v>2.9832000000000001</v>
      </c>
      <c r="H1067" s="182">
        <v>3.661</v>
      </c>
      <c r="I1067" s="182">
        <v>2.4390000000000001</v>
      </c>
      <c r="J1067" s="182">
        <v>3.0674999999999999</v>
      </c>
      <c r="K1067" s="182">
        <v>8.2939000000000007</v>
      </c>
      <c r="L1067" s="182">
        <v>21.739100000000001</v>
      </c>
      <c r="M1067" s="182">
        <v>28.4404</v>
      </c>
      <c r="N1067" s="182">
        <v>42.212200000000003</v>
      </c>
      <c r="O1067" s="182">
        <v>6.9987000000000004</v>
      </c>
      <c r="P1067" s="182">
        <v>11.6812</v>
      </c>
      <c r="Q1067" s="182">
        <v>10.5419</v>
      </c>
      <c r="R1067" s="182">
        <v>8.5937999999999999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78" t="s">
        <v>953</v>
      </c>
      <c r="B1068" s="178" t="s">
        <v>983</v>
      </c>
      <c r="C1068" s="178">
        <v>119133</v>
      </c>
      <c r="D1068" s="181">
        <v>44315</v>
      </c>
      <c r="E1068" s="182">
        <v>28.55</v>
      </c>
      <c r="F1068" s="182">
        <v>3.5000000000000003E-2</v>
      </c>
      <c r="G1068" s="182">
        <v>2.9942000000000002</v>
      </c>
      <c r="H1068" s="182">
        <v>3.7050000000000001</v>
      </c>
      <c r="I1068" s="182">
        <v>2.5135000000000001</v>
      </c>
      <c r="J1068" s="182">
        <v>3.1802999999999999</v>
      </c>
      <c r="K1068" s="182">
        <v>8.6791</v>
      </c>
      <c r="L1068" s="182">
        <v>22.584800000000001</v>
      </c>
      <c r="M1068" s="182">
        <v>29.890799999999999</v>
      </c>
      <c r="N1068" s="182">
        <v>44.410699999999999</v>
      </c>
      <c r="O1068" s="182">
        <v>8.5922999999999998</v>
      </c>
      <c r="P1068" s="182">
        <v>13.4435</v>
      </c>
      <c r="Q1068" s="182">
        <v>12.4931</v>
      </c>
      <c r="R1068" s="182">
        <v>10.187099999999999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78" t="s">
        <v>953</v>
      </c>
      <c r="B1069" s="178" t="s">
        <v>984</v>
      </c>
      <c r="C1069" s="178">
        <v>112098</v>
      </c>
      <c r="D1069" s="181">
        <v>44315</v>
      </c>
      <c r="E1069" s="182">
        <v>36.11</v>
      </c>
      <c r="F1069" s="182">
        <v>0.24990000000000001</v>
      </c>
      <c r="G1069" s="182">
        <v>2.9948999999999999</v>
      </c>
      <c r="H1069" s="182">
        <v>3.8837999999999999</v>
      </c>
      <c r="I1069" s="182">
        <v>3.4077999999999999</v>
      </c>
      <c r="J1069" s="182">
        <v>3.3782000000000001</v>
      </c>
      <c r="K1069" s="182">
        <v>8.5036000000000005</v>
      </c>
      <c r="L1069" s="182">
        <v>22.075700000000001</v>
      </c>
      <c r="M1069" s="182">
        <v>26.258700000000001</v>
      </c>
      <c r="N1069" s="182">
        <v>44.613500000000002</v>
      </c>
      <c r="O1069" s="182">
        <v>9.0960999999999999</v>
      </c>
      <c r="P1069" s="182">
        <v>12.2569</v>
      </c>
      <c r="Q1069" s="182">
        <v>11.603300000000001</v>
      </c>
      <c r="R1069" s="182">
        <v>11.9438</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78" t="s">
        <v>953</v>
      </c>
      <c r="B1070" s="178" t="s">
        <v>985</v>
      </c>
      <c r="C1070" s="178">
        <v>120392</v>
      </c>
      <c r="D1070" s="181">
        <v>44315</v>
      </c>
      <c r="E1070" s="182">
        <v>40.81</v>
      </c>
      <c r="F1070" s="182">
        <v>0.24560000000000001</v>
      </c>
      <c r="G1070" s="182">
        <v>2.9775</v>
      </c>
      <c r="H1070" s="182">
        <v>3.8950999999999998</v>
      </c>
      <c r="I1070" s="182">
        <v>3.4474</v>
      </c>
      <c r="J1070" s="182">
        <v>3.4998999999999998</v>
      </c>
      <c r="K1070" s="182">
        <v>8.8557000000000006</v>
      </c>
      <c r="L1070" s="182">
        <v>22.921700000000001</v>
      </c>
      <c r="M1070" s="182">
        <v>27.491399999999999</v>
      </c>
      <c r="N1070" s="182">
        <v>46.429900000000004</v>
      </c>
      <c r="O1070" s="182">
        <v>10.6854</v>
      </c>
      <c r="P1070" s="182">
        <v>14.03</v>
      </c>
      <c r="Q1070" s="182">
        <v>14.7021</v>
      </c>
      <c r="R1070" s="182">
        <v>13.4026</v>
      </c>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78" t="s">
        <v>953</v>
      </c>
      <c r="B1071" s="178" t="s">
        <v>1927</v>
      </c>
      <c r="C1071" s="178">
        <v>148353</v>
      </c>
      <c r="D1071" s="181">
        <v>44315</v>
      </c>
      <c r="E1071" s="182">
        <v>10.732699999999999</v>
      </c>
      <c r="F1071" s="182">
        <v>0.2026</v>
      </c>
      <c r="G1071" s="182">
        <v>2.0316000000000001</v>
      </c>
      <c r="H1071" s="182">
        <v>1.8640000000000001</v>
      </c>
      <c r="I1071" s="182">
        <v>0.68769999999999998</v>
      </c>
      <c r="J1071" s="182">
        <v>0.50380000000000003</v>
      </c>
      <c r="K1071" s="182">
        <v>6.9078999999999997</v>
      </c>
      <c r="L1071" s="182"/>
      <c r="M1071" s="182"/>
      <c r="N1071" s="182"/>
      <c r="O1071" s="182"/>
      <c r="P1071" s="182"/>
      <c r="Q1071" s="182">
        <v>7.327</v>
      </c>
      <c r="R1071" s="182"/>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78" t="s">
        <v>953</v>
      </c>
      <c r="B1072" s="178" t="s">
        <v>1928</v>
      </c>
      <c r="C1072" s="178">
        <v>148351</v>
      </c>
      <c r="D1072" s="181">
        <v>44315</v>
      </c>
      <c r="E1072" s="182">
        <v>10.6501</v>
      </c>
      <c r="F1072" s="182">
        <v>0.1966</v>
      </c>
      <c r="G1072" s="182">
        <v>2.0133999999999999</v>
      </c>
      <c r="H1072" s="182">
        <v>1.8212999999999999</v>
      </c>
      <c r="I1072" s="182">
        <v>0.60170000000000001</v>
      </c>
      <c r="J1072" s="182">
        <v>0.29289999999999999</v>
      </c>
      <c r="K1072" s="182">
        <v>6.3277000000000001</v>
      </c>
      <c r="L1072" s="182"/>
      <c r="M1072" s="182"/>
      <c r="N1072" s="182"/>
      <c r="O1072" s="182"/>
      <c r="P1072" s="182"/>
      <c r="Q1072" s="182">
        <v>6.5010000000000003</v>
      </c>
      <c r="R1072" s="182"/>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78" t="s">
        <v>953</v>
      </c>
      <c r="B1073" s="178" t="s">
        <v>986</v>
      </c>
      <c r="C1073" s="178">
        <v>100219</v>
      </c>
      <c r="D1073" s="181">
        <v>44315</v>
      </c>
      <c r="E1073" s="182">
        <v>83.621099999999998</v>
      </c>
      <c r="F1073" s="182">
        <v>0.17419999999999999</v>
      </c>
      <c r="G1073" s="182">
        <v>1.8802000000000001</v>
      </c>
      <c r="H1073" s="182">
        <v>2.1762999999999999</v>
      </c>
      <c r="I1073" s="182">
        <v>1.4220999999999999</v>
      </c>
      <c r="J1073" s="182">
        <v>1.7386999999999999</v>
      </c>
      <c r="K1073" s="182">
        <v>5.5518000000000001</v>
      </c>
      <c r="L1073" s="182">
        <v>17.1111</v>
      </c>
      <c r="M1073" s="182">
        <v>20.283899999999999</v>
      </c>
      <c r="N1073" s="182">
        <v>33.165199999999999</v>
      </c>
      <c r="O1073" s="182">
        <v>9.2184000000000008</v>
      </c>
      <c r="P1073" s="182">
        <v>10.1471</v>
      </c>
      <c r="Q1073" s="182">
        <v>8.4784000000000006</v>
      </c>
      <c r="R1073" s="182">
        <v>11.8157</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78" t="s">
        <v>953</v>
      </c>
      <c r="B1074" s="178" t="s">
        <v>987</v>
      </c>
      <c r="C1074" s="178">
        <v>120490</v>
      </c>
      <c r="D1074" s="181">
        <v>44315</v>
      </c>
      <c r="E1074" s="182">
        <v>91.418099999999995</v>
      </c>
      <c r="F1074" s="182">
        <v>0.1772</v>
      </c>
      <c r="G1074" s="182">
        <v>1.8894</v>
      </c>
      <c r="H1074" s="182">
        <v>2.1978</v>
      </c>
      <c r="I1074" s="182">
        <v>1.4648000000000001</v>
      </c>
      <c r="J1074" s="182">
        <v>1.8431</v>
      </c>
      <c r="K1074" s="182">
        <v>5.8384999999999998</v>
      </c>
      <c r="L1074" s="182">
        <v>17.754899999999999</v>
      </c>
      <c r="M1074" s="182">
        <v>21.280799999999999</v>
      </c>
      <c r="N1074" s="182">
        <v>34.637599999999999</v>
      </c>
      <c r="O1074" s="182">
        <v>10.3546</v>
      </c>
      <c r="P1074" s="182">
        <v>11.3848</v>
      </c>
      <c r="Q1074" s="182">
        <v>11.7675</v>
      </c>
      <c r="R1074" s="182">
        <v>12.970599999999999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78" t="s">
        <v>953</v>
      </c>
      <c r="B1075" s="178" t="s">
        <v>1929</v>
      </c>
      <c r="C1075" s="178">
        <v>114458</v>
      </c>
      <c r="D1075" s="181">
        <v>44315</v>
      </c>
      <c r="E1075" s="182">
        <v>316.57600000000002</v>
      </c>
      <c r="F1075" s="182">
        <v>6.9500000000000006E-2</v>
      </c>
      <c r="G1075" s="182">
        <v>2.4786000000000001</v>
      </c>
      <c r="H1075" s="182">
        <v>3.1989000000000001</v>
      </c>
      <c r="I1075" s="182">
        <v>2.1879</v>
      </c>
      <c r="J1075" s="182">
        <v>2.2416999999999998</v>
      </c>
      <c r="K1075" s="182">
        <v>9.3398000000000003</v>
      </c>
      <c r="L1075" s="182">
        <v>26.730799999999999</v>
      </c>
      <c r="M1075" s="182">
        <v>33.718000000000004</v>
      </c>
      <c r="N1075" s="182">
        <v>56.758000000000003</v>
      </c>
      <c r="O1075" s="182">
        <v>12.0899</v>
      </c>
      <c r="P1075" s="182">
        <v>13.442299999999999</v>
      </c>
      <c r="Q1075" s="182">
        <v>19.63</v>
      </c>
      <c r="R1075" s="182">
        <v>15.8302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78" t="s">
        <v>953</v>
      </c>
      <c r="B1076" s="178" t="s">
        <v>1930</v>
      </c>
      <c r="C1076" s="178">
        <v>120152</v>
      </c>
      <c r="D1076" s="181">
        <v>44315</v>
      </c>
      <c r="E1076" s="182">
        <v>346.00400000000002</v>
      </c>
      <c r="F1076" s="182">
        <v>7.2300000000000003E-2</v>
      </c>
      <c r="G1076" s="182">
        <v>2.4881000000000002</v>
      </c>
      <c r="H1076" s="182">
        <v>3.2206999999999999</v>
      </c>
      <c r="I1076" s="182">
        <v>2.2313000000000001</v>
      </c>
      <c r="J1076" s="182">
        <v>2.3595999999999999</v>
      </c>
      <c r="K1076" s="182">
        <v>9.6705000000000005</v>
      </c>
      <c r="L1076" s="182">
        <v>27.485800000000001</v>
      </c>
      <c r="M1076" s="182">
        <v>34.902200000000001</v>
      </c>
      <c r="N1076" s="182">
        <v>58.594499999999996</v>
      </c>
      <c r="O1076" s="182">
        <v>13.348599999999999</v>
      </c>
      <c r="P1076" s="182">
        <v>14.8104</v>
      </c>
      <c r="Q1076" s="182">
        <v>14.613300000000001</v>
      </c>
      <c r="R1076" s="182">
        <v>17.142800000000001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78" t="s">
        <v>953</v>
      </c>
      <c r="B1077" s="178" t="s">
        <v>2008</v>
      </c>
      <c r="C1077" s="178">
        <v>114457</v>
      </c>
      <c r="D1077" s="181">
        <v>44315</v>
      </c>
      <c r="E1077" s="182">
        <v>422.38915381098002</v>
      </c>
      <c r="F1077" s="182">
        <v>6.8599999999999994E-2</v>
      </c>
      <c r="G1077" s="182">
        <v>2.4775999999999998</v>
      </c>
      <c r="H1077" s="182">
        <v>3.1997</v>
      </c>
      <c r="I1077" s="182">
        <v>2.1880000000000002</v>
      </c>
      <c r="J1077" s="182">
        <v>2.2416999999999998</v>
      </c>
      <c r="K1077" s="182">
        <v>9.3407</v>
      </c>
      <c r="L1077" s="182">
        <v>26.730499999999999</v>
      </c>
      <c r="M1077" s="182">
        <v>33.718899999999998</v>
      </c>
      <c r="N1077" s="182">
        <v>56.758499999999998</v>
      </c>
      <c r="O1077" s="182">
        <v>11.629</v>
      </c>
      <c r="P1077" s="182">
        <v>13.126099999999999</v>
      </c>
      <c r="Q1077" s="182">
        <v>18.2349</v>
      </c>
      <c r="R1077" s="182">
        <v>15.3131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78" t="s">
        <v>953</v>
      </c>
      <c r="B1078" s="178" t="s">
        <v>2009</v>
      </c>
      <c r="C1078" s="178">
        <v>120153</v>
      </c>
      <c r="D1078" s="181">
        <v>44315</v>
      </c>
      <c r="E1078" s="182">
        <v>95.150551847002106</v>
      </c>
      <c r="F1078" s="182">
        <v>7.22E-2</v>
      </c>
      <c r="G1078" s="182">
        <v>2.4860000000000002</v>
      </c>
      <c r="H1078" s="182">
        <v>3.2187999999999999</v>
      </c>
      <c r="I1078" s="182">
        <v>2.2296</v>
      </c>
      <c r="J1078" s="182">
        <v>2.3576000000000001</v>
      </c>
      <c r="K1078" s="182">
        <v>9.6705000000000005</v>
      </c>
      <c r="L1078" s="182">
        <v>27.483799999999999</v>
      </c>
      <c r="M1078" s="182">
        <v>34.900599999999997</v>
      </c>
      <c r="N1078" s="182">
        <v>58.5916</v>
      </c>
      <c r="O1078" s="182">
        <v>12.8866</v>
      </c>
      <c r="P1078" s="182">
        <v>14.497999999999999</v>
      </c>
      <c r="Q1078" s="182">
        <v>14.124700000000001</v>
      </c>
      <c r="R1078" s="182">
        <v>16.627300000000002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78" t="s">
        <v>953</v>
      </c>
      <c r="B1079" s="178" t="s">
        <v>988</v>
      </c>
      <c r="C1079" s="178">
        <v>119308</v>
      </c>
      <c r="D1079" s="181">
        <v>44315</v>
      </c>
      <c r="E1079" s="182">
        <v>37.024000000000001</v>
      </c>
      <c r="F1079" s="182">
        <v>0.19209999999999999</v>
      </c>
      <c r="G1079" s="182">
        <v>2.4659</v>
      </c>
      <c r="H1079" s="182">
        <v>2.9245000000000001</v>
      </c>
      <c r="I1079" s="182">
        <v>2.0085000000000002</v>
      </c>
      <c r="J1079" s="182">
        <v>2.9016000000000002</v>
      </c>
      <c r="K1079" s="182">
        <v>9.8472000000000008</v>
      </c>
      <c r="L1079" s="182">
        <v>25.7651</v>
      </c>
      <c r="M1079" s="182">
        <v>32.077599999999997</v>
      </c>
      <c r="N1079" s="182">
        <v>49.549599999999998</v>
      </c>
      <c r="O1079" s="182">
        <v>10.523199999999999</v>
      </c>
      <c r="P1079" s="182">
        <v>13.1846</v>
      </c>
      <c r="Q1079" s="182">
        <v>13.4183</v>
      </c>
      <c r="R1079" s="182">
        <v>13.555999999999999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78" t="s">
        <v>953</v>
      </c>
      <c r="B1080" s="178" t="s">
        <v>989</v>
      </c>
      <c r="C1080" s="178">
        <v>118069</v>
      </c>
      <c r="D1080" s="181">
        <v>44315</v>
      </c>
      <c r="E1080" s="182">
        <v>34.771000000000001</v>
      </c>
      <c r="F1080" s="182">
        <v>0.19020000000000001</v>
      </c>
      <c r="G1080" s="182">
        <v>2.4575</v>
      </c>
      <c r="H1080" s="182">
        <v>2.9062999999999999</v>
      </c>
      <c r="I1080" s="182">
        <v>1.9706999999999999</v>
      </c>
      <c r="J1080" s="182">
        <v>2.8119000000000001</v>
      </c>
      <c r="K1080" s="182">
        <v>9.6013000000000002</v>
      </c>
      <c r="L1080" s="182">
        <v>25.210699999999999</v>
      </c>
      <c r="M1080" s="182">
        <v>31.1965</v>
      </c>
      <c r="N1080" s="182">
        <v>48.207700000000003</v>
      </c>
      <c r="O1080" s="182">
        <v>9.5808999999999997</v>
      </c>
      <c r="P1080" s="182">
        <v>12.2639</v>
      </c>
      <c r="Q1080" s="182">
        <v>9.6510999999999996</v>
      </c>
      <c r="R1080" s="182">
        <v>12.571300000000001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78" t="s">
        <v>953</v>
      </c>
      <c r="B1081" s="178" t="s">
        <v>990</v>
      </c>
      <c r="C1081" s="178">
        <v>106871</v>
      </c>
      <c r="D1081" s="181">
        <v>44315</v>
      </c>
      <c r="E1081" s="182">
        <v>38.233086722461003</v>
      </c>
      <c r="F1081" s="182">
        <v>0.2858</v>
      </c>
      <c r="G1081" s="182">
        <v>3.0911</v>
      </c>
      <c r="H1081" s="182">
        <v>3.6076000000000001</v>
      </c>
      <c r="I1081" s="182">
        <v>2.3431000000000002</v>
      </c>
      <c r="J1081" s="182">
        <v>2.8374000000000001</v>
      </c>
      <c r="K1081" s="182">
        <v>7.5084</v>
      </c>
      <c r="L1081" s="182">
        <v>23.873100000000001</v>
      </c>
      <c r="M1081" s="182">
        <v>30.039100000000001</v>
      </c>
      <c r="N1081" s="182">
        <v>43.704500000000003</v>
      </c>
      <c r="O1081" s="182">
        <v>10.753500000000001</v>
      </c>
      <c r="P1081" s="182">
        <v>12.155200000000001</v>
      </c>
      <c r="Q1081" s="182">
        <v>10.057700000000001</v>
      </c>
      <c r="R1081" s="182">
        <v>14.0633</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78" t="s">
        <v>953</v>
      </c>
      <c r="B1082" s="178" t="s">
        <v>991</v>
      </c>
      <c r="C1082" s="178">
        <v>120267</v>
      </c>
      <c r="D1082" s="181">
        <v>44315</v>
      </c>
      <c r="E1082" s="182">
        <v>37.138300000000001</v>
      </c>
      <c r="F1082" s="182">
        <v>0.29060000000000002</v>
      </c>
      <c r="G1082" s="182">
        <v>3.1055000000000001</v>
      </c>
      <c r="H1082" s="182">
        <v>3.6406999999999998</v>
      </c>
      <c r="I1082" s="182">
        <v>2.4083999999999999</v>
      </c>
      <c r="J1082" s="182">
        <v>2.9965999999999999</v>
      </c>
      <c r="K1082" s="182">
        <v>7.9442000000000004</v>
      </c>
      <c r="L1082" s="182">
        <v>24.751999999999999</v>
      </c>
      <c r="M1082" s="182">
        <v>31.2989</v>
      </c>
      <c r="N1082" s="182">
        <v>45.472099999999998</v>
      </c>
      <c r="O1082" s="182">
        <v>11.9611</v>
      </c>
      <c r="P1082" s="182">
        <v>13.382899999999999</v>
      </c>
      <c r="Q1082" s="182">
        <v>13.0009</v>
      </c>
      <c r="R1082" s="182">
        <v>15.284599999999999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78" t="s">
        <v>953</v>
      </c>
      <c r="B1083" s="178" t="s">
        <v>992</v>
      </c>
      <c r="C1083" s="178">
        <v>146549</v>
      </c>
      <c r="D1083" s="181">
        <v>44315</v>
      </c>
      <c r="E1083" s="182">
        <v>13.813800000000001</v>
      </c>
      <c r="F1083" s="182">
        <v>0.2336</v>
      </c>
      <c r="G1083" s="182">
        <v>2.7383999999999999</v>
      </c>
      <c r="H1083" s="182">
        <v>3.5811999999999999</v>
      </c>
      <c r="I1083" s="182">
        <v>3.1273</v>
      </c>
      <c r="J1083" s="182">
        <v>3.5021</v>
      </c>
      <c r="K1083" s="182">
        <v>11.019299999999999</v>
      </c>
      <c r="L1083" s="182">
        <v>32.563699999999997</v>
      </c>
      <c r="M1083" s="182">
        <v>36.694499999999998</v>
      </c>
      <c r="N1083" s="182">
        <v>54.809399999999997</v>
      </c>
      <c r="O1083" s="182"/>
      <c r="P1083" s="182"/>
      <c r="Q1083" s="182">
        <v>16.411999999999999</v>
      </c>
      <c r="R1083" s="182">
        <v>15.8748</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78" t="s">
        <v>953</v>
      </c>
      <c r="B1084" s="178" t="s">
        <v>993</v>
      </c>
      <c r="C1084" s="178">
        <v>146551</v>
      </c>
      <c r="D1084" s="181">
        <v>44315</v>
      </c>
      <c r="E1084" s="182">
        <v>13.263199999999999</v>
      </c>
      <c r="F1084" s="182">
        <v>0.22819999999999999</v>
      </c>
      <c r="G1084" s="182">
        <v>2.7239</v>
      </c>
      <c r="H1084" s="182">
        <v>3.5468000000000002</v>
      </c>
      <c r="I1084" s="182">
        <v>3.06</v>
      </c>
      <c r="J1084" s="182">
        <v>3.3378000000000001</v>
      </c>
      <c r="K1084" s="182">
        <v>10.5451</v>
      </c>
      <c r="L1084" s="182">
        <v>31.420300000000001</v>
      </c>
      <c r="M1084" s="182">
        <v>34.879100000000001</v>
      </c>
      <c r="N1084" s="182">
        <v>52.106200000000001</v>
      </c>
      <c r="O1084" s="182"/>
      <c r="P1084" s="182"/>
      <c r="Q1084" s="182">
        <v>14.206</v>
      </c>
      <c r="R1084" s="182">
        <v>13.6973</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78" t="s">
        <v>953</v>
      </c>
      <c r="B1085" s="178" t="s">
        <v>994</v>
      </c>
      <c r="C1085" s="178">
        <v>118825</v>
      </c>
      <c r="D1085" s="181">
        <v>44315</v>
      </c>
      <c r="E1085" s="182">
        <v>71.424999999999997</v>
      </c>
      <c r="F1085" s="182">
        <v>2.8000000000000001E-2</v>
      </c>
      <c r="G1085" s="182">
        <v>2.2606999999999999</v>
      </c>
      <c r="H1085" s="182">
        <v>2.952</v>
      </c>
      <c r="I1085" s="182">
        <v>2.2343000000000002</v>
      </c>
      <c r="J1085" s="182">
        <v>2.4586999999999999</v>
      </c>
      <c r="K1085" s="182">
        <v>8.7883999999999993</v>
      </c>
      <c r="L1085" s="182">
        <v>26.246099999999998</v>
      </c>
      <c r="M1085" s="182">
        <v>33.350099999999998</v>
      </c>
      <c r="N1085" s="182">
        <v>54.452500000000001</v>
      </c>
      <c r="O1085" s="182">
        <v>13.1152</v>
      </c>
      <c r="P1085" s="182">
        <v>16.796900000000001</v>
      </c>
      <c r="Q1085" s="182">
        <v>17.372199999999999</v>
      </c>
      <c r="R1085" s="182">
        <v>14.606400000000001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78" t="s">
        <v>953</v>
      </c>
      <c r="B1086" s="178" t="s">
        <v>995</v>
      </c>
      <c r="C1086" s="178">
        <v>107578</v>
      </c>
      <c r="D1086" s="181">
        <v>44315</v>
      </c>
      <c r="E1086" s="182">
        <v>66.128</v>
      </c>
      <c r="F1086" s="182">
        <v>2.4199999999999999E-2</v>
      </c>
      <c r="G1086" s="182">
        <v>2.2513999999999998</v>
      </c>
      <c r="H1086" s="182">
        <v>2.9293999999999998</v>
      </c>
      <c r="I1086" s="182">
        <v>2.1897000000000002</v>
      </c>
      <c r="J1086" s="182">
        <v>2.3542000000000001</v>
      </c>
      <c r="K1086" s="182">
        <v>8.4918999999999993</v>
      </c>
      <c r="L1086" s="182">
        <v>25.553899999999999</v>
      </c>
      <c r="M1086" s="182">
        <v>32.258600000000001</v>
      </c>
      <c r="N1086" s="182">
        <v>52.773499999999999</v>
      </c>
      <c r="O1086" s="182">
        <v>11.926299999999999</v>
      </c>
      <c r="P1086" s="182">
        <v>15.7188</v>
      </c>
      <c r="Q1086" s="182">
        <v>15.5411</v>
      </c>
      <c r="R1086" s="182">
        <v>13.3576</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78" t="s">
        <v>953</v>
      </c>
      <c r="B1087" s="178" t="s">
        <v>996</v>
      </c>
      <c r="C1087" s="178">
        <v>106235</v>
      </c>
      <c r="D1087" s="181">
        <v>44315</v>
      </c>
      <c r="E1087" s="182">
        <v>40.771000000000001</v>
      </c>
      <c r="F1087" s="182">
        <v>-0.1139</v>
      </c>
      <c r="G1087" s="182">
        <v>2.5226000000000002</v>
      </c>
      <c r="H1087" s="182">
        <v>3.4639000000000002</v>
      </c>
      <c r="I1087" s="182">
        <v>2.5840000000000001</v>
      </c>
      <c r="J1087" s="182">
        <v>1.9682999999999999</v>
      </c>
      <c r="K1087" s="182">
        <v>9.6720000000000006</v>
      </c>
      <c r="L1087" s="182">
        <v>34.4495</v>
      </c>
      <c r="M1087" s="182">
        <v>37.329300000000003</v>
      </c>
      <c r="N1087" s="182">
        <v>54.739199999999997</v>
      </c>
      <c r="O1087" s="182">
        <v>7.7411000000000003</v>
      </c>
      <c r="P1087" s="182">
        <v>12.912000000000001</v>
      </c>
      <c r="Q1087" s="182">
        <v>10.7746</v>
      </c>
      <c r="R1087" s="182">
        <v>7.0461999999999998</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78" t="s">
        <v>953</v>
      </c>
      <c r="B1088" s="178" t="s">
        <v>997</v>
      </c>
      <c r="C1088" s="178">
        <v>118632</v>
      </c>
      <c r="D1088" s="181">
        <v>44315</v>
      </c>
      <c r="E1088" s="182">
        <v>43.880099999999999</v>
      </c>
      <c r="F1088" s="182">
        <v>-0.1115</v>
      </c>
      <c r="G1088" s="182">
        <v>2.5301</v>
      </c>
      <c r="H1088" s="182">
        <v>3.4815</v>
      </c>
      <c r="I1088" s="182">
        <v>2.62</v>
      </c>
      <c r="J1088" s="182">
        <v>2.0546000000000002</v>
      </c>
      <c r="K1088" s="182">
        <v>9.8966999999999992</v>
      </c>
      <c r="L1088" s="182">
        <v>34.982900000000001</v>
      </c>
      <c r="M1088" s="182">
        <v>38.167200000000001</v>
      </c>
      <c r="N1088" s="182">
        <v>56.028100000000002</v>
      </c>
      <c r="O1088" s="182">
        <v>8.7025000000000006</v>
      </c>
      <c r="P1088" s="182">
        <v>14.018700000000001</v>
      </c>
      <c r="Q1088" s="182">
        <v>14.142300000000001</v>
      </c>
      <c r="R1088" s="182">
        <v>7.9476000000000004</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78" t="s">
        <v>953</v>
      </c>
      <c r="B1089" s="178" t="s">
        <v>998</v>
      </c>
      <c r="C1089" s="178">
        <v>138308</v>
      </c>
      <c r="D1089" s="181">
        <v>44315</v>
      </c>
      <c r="E1089" s="182">
        <v>216.74</v>
      </c>
      <c r="F1089" s="182">
        <v>0.28220000000000001</v>
      </c>
      <c r="G1089" s="182">
        <v>2.4291</v>
      </c>
      <c r="H1089" s="182">
        <v>3.2833000000000001</v>
      </c>
      <c r="I1089" s="182">
        <v>2.9546000000000001</v>
      </c>
      <c r="J1089" s="182">
        <v>3.8673999999999999</v>
      </c>
      <c r="K1089" s="182">
        <v>8.4459</v>
      </c>
      <c r="L1089" s="182">
        <v>25.8141</v>
      </c>
      <c r="M1089" s="182">
        <v>33.5017</v>
      </c>
      <c r="N1089" s="182">
        <v>50.5139</v>
      </c>
      <c r="O1089" s="182">
        <v>10.1538</v>
      </c>
      <c r="P1089" s="182">
        <v>12.215400000000001</v>
      </c>
      <c r="Q1089" s="182">
        <v>18.350999999999999</v>
      </c>
      <c r="R1089" s="182">
        <v>13.440799999999999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78" t="s">
        <v>953</v>
      </c>
      <c r="B1090" s="178" t="s">
        <v>999</v>
      </c>
      <c r="C1090" s="178">
        <v>138312</v>
      </c>
      <c r="D1090" s="181">
        <v>44315</v>
      </c>
      <c r="E1090" s="182">
        <v>241.28</v>
      </c>
      <c r="F1090" s="182">
        <v>0.29099999999999998</v>
      </c>
      <c r="G1090" s="182">
        <v>2.4457</v>
      </c>
      <c r="H1090" s="182">
        <v>3.3186</v>
      </c>
      <c r="I1090" s="182">
        <v>3.0143</v>
      </c>
      <c r="J1090" s="182">
        <v>4.0179</v>
      </c>
      <c r="K1090" s="182">
        <v>8.8562999999999992</v>
      </c>
      <c r="L1090" s="182">
        <v>26.769300000000001</v>
      </c>
      <c r="M1090" s="182">
        <v>35.027099999999997</v>
      </c>
      <c r="N1090" s="182">
        <v>52.795900000000003</v>
      </c>
      <c r="O1090" s="182">
        <v>11.708299999999999</v>
      </c>
      <c r="P1090" s="182">
        <v>13.8818</v>
      </c>
      <c r="Q1090" s="182">
        <v>14.541700000000001</v>
      </c>
      <c r="R1090" s="182">
        <v>15.0261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78" t="s">
        <v>953</v>
      </c>
      <c r="B1091" s="178" t="s">
        <v>1931</v>
      </c>
      <c r="C1091" s="178">
        <v>148524</v>
      </c>
      <c r="D1091" s="181">
        <v>44315</v>
      </c>
      <c r="E1091" s="182">
        <v>12.5</v>
      </c>
      <c r="F1091" s="182">
        <v>0.24060000000000001</v>
      </c>
      <c r="G1091" s="182">
        <v>2.2913000000000001</v>
      </c>
      <c r="H1091" s="182">
        <v>2.3751000000000002</v>
      </c>
      <c r="I1091" s="182">
        <v>2.2077</v>
      </c>
      <c r="J1091" s="182">
        <v>3.9933000000000001</v>
      </c>
      <c r="K1091" s="182">
        <v>8.0380000000000003</v>
      </c>
      <c r="L1091" s="182">
        <v>26.5182</v>
      </c>
      <c r="M1091" s="182"/>
      <c r="N1091" s="182"/>
      <c r="O1091" s="182"/>
      <c r="P1091" s="182"/>
      <c r="Q1091" s="182">
        <v>25</v>
      </c>
      <c r="R1091" s="182"/>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78" t="s">
        <v>953</v>
      </c>
      <c r="B1092" s="178" t="s">
        <v>1932</v>
      </c>
      <c r="C1092" s="178">
        <v>148491</v>
      </c>
      <c r="D1092" s="181">
        <v>44315</v>
      </c>
      <c r="E1092" s="182">
        <v>12.36</v>
      </c>
      <c r="F1092" s="182">
        <v>0.16209999999999999</v>
      </c>
      <c r="G1092" s="182">
        <v>2.3178999999999998</v>
      </c>
      <c r="H1092" s="182">
        <v>2.3178999999999998</v>
      </c>
      <c r="I1092" s="182">
        <v>2.1488</v>
      </c>
      <c r="J1092" s="182">
        <v>3.7783000000000002</v>
      </c>
      <c r="K1092" s="182">
        <v>7.4782999999999999</v>
      </c>
      <c r="L1092" s="182">
        <v>25.228000000000002</v>
      </c>
      <c r="M1092" s="182"/>
      <c r="N1092" s="182"/>
      <c r="O1092" s="182"/>
      <c r="P1092" s="182"/>
      <c r="Q1092" s="182">
        <v>23.6</v>
      </c>
      <c r="R1092" s="182"/>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78" t="s">
        <v>953</v>
      </c>
      <c r="B1093" s="178" t="s">
        <v>1000</v>
      </c>
      <c r="C1093" s="178">
        <v>119598</v>
      </c>
      <c r="D1093" s="181">
        <v>44315</v>
      </c>
      <c r="E1093" s="182">
        <v>55.835700000000003</v>
      </c>
      <c r="F1093" s="182">
        <v>-0.26190000000000002</v>
      </c>
      <c r="G1093" s="182">
        <v>1.8940999999999999</v>
      </c>
      <c r="H1093" s="182">
        <v>2.3782999999999999</v>
      </c>
      <c r="I1093" s="182">
        <v>1.5616000000000001</v>
      </c>
      <c r="J1093" s="182">
        <v>1.7909999999999999</v>
      </c>
      <c r="K1093" s="182">
        <v>9.8636999999999997</v>
      </c>
      <c r="L1093" s="182">
        <v>31.937799999999999</v>
      </c>
      <c r="M1093" s="182">
        <v>37.585999999999999</v>
      </c>
      <c r="N1093" s="182">
        <v>58.442700000000002</v>
      </c>
      <c r="O1093" s="182">
        <v>10.738099999999999</v>
      </c>
      <c r="P1093" s="182">
        <v>13.802899999999999</v>
      </c>
      <c r="Q1093" s="182">
        <v>15.578099999999999</v>
      </c>
      <c r="R1093" s="182">
        <v>15.609299999999999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78" t="s">
        <v>953</v>
      </c>
      <c r="B1094" s="178" t="s">
        <v>1001</v>
      </c>
      <c r="C1094" s="178">
        <v>103504</v>
      </c>
      <c r="D1094" s="181">
        <v>44315</v>
      </c>
      <c r="E1094" s="182">
        <v>51.942799999999998</v>
      </c>
      <c r="F1094" s="182">
        <v>-0.26379999999999998</v>
      </c>
      <c r="G1094" s="182">
        <v>1.8875999999999999</v>
      </c>
      <c r="H1094" s="182">
        <v>2.3626</v>
      </c>
      <c r="I1094" s="182">
        <v>1.5301</v>
      </c>
      <c r="J1094" s="182">
        <v>1.7163999999999999</v>
      </c>
      <c r="K1094" s="182">
        <v>9.6533999999999995</v>
      </c>
      <c r="L1094" s="182">
        <v>31.438500000000001</v>
      </c>
      <c r="M1094" s="182">
        <v>36.839199999999998</v>
      </c>
      <c r="N1094" s="182">
        <v>57.263300000000001</v>
      </c>
      <c r="O1094" s="182">
        <v>9.8420000000000005</v>
      </c>
      <c r="P1094" s="182">
        <v>12.744400000000001</v>
      </c>
      <c r="Q1094" s="182">
        <v>11.3835</v>
      </c>
      <c r="R1094" s="182">
        <v>14.738099999999999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78" t="s">
        <v>953</v>
      </c>
      <c r="B1095" s="178" t="s">
        <v>1933</v>
      </c>
      <c r="C1095" s="178">
        <v>148507</v>
      </c>
      <c r="D1095" s="181">
        <v>44315</v>
      </c>
      <c r="E1095" s="182">
        <v>12.5548</v>
      </c>
      <c r="F1095" s="182">
        <v>0.1484</v>
      </c>
      <c r="G1095" s="182">
        <v>2.4104000000000001</v>
      </c>
      <c r="H1095" s="182">
        <v>3.0289999999999999</v>
      </c>
      <c r="I1095" s="182">
        <v>2.0068999999999999</v>
      </c>
      <c r="J1095" s="182">
        <v>2.6364999999999998</v>
      </c>
      <c r="K1095" s="182">
        <v>9.6479999999999997</v>
      </c>
      <c r="L1095" s="182">
        <v>26.370699999999999</v>
      </c>
      <c r="M1095" s="182"/>
      <c r="N1095" s="182"/>
      <c r="O1095" s="182"/>
      <c r="P1095" s="182"/>
      <c r="Q1095" s="182">
        <v>25.547999999999998</v>
      </c>
      <c r="R1095" s="182"/>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78" t="s">
        <v>953</v>
      </c>
      <c r="B1096" s="178" t="s">
        <v>1934</v>
      </c>
      <c r="C1096" s="178">
        <v>148504</v>
      </c>
      <c r="D1096" s="181">
        <v>44315</v>
      </c>
      <c r="E1096" s="182">
        <v>12.418100000000001</v>
      </c>
      <c r="F1096" s="182">
        <v>0.14349999999999999</v>
      </c>
      <c r="G1096" s="182">
        <v>2.3936999999999999</v>
      </c>
      <c r="H1096" s="182">
        <v>2.9881000000000002</v>
      </c>
      <c r="I1096" s="182">
        <v>1.9256</v>
      </c>
      <c r="J1096" s="182">
        <v>2.4443999999999999</v>
      </c>
      <c r="K1096" s="182">
        <v>9.1097000000000001</v>
      </c>
      <c r="L1096" s="182">
        <v>25.1434</v>
      </c>
      <c r="M1096" s="182"/>
      <c r="N1096" s="182"/>
      <c r="O1096" s="182"/>
      <c r="P1096" s="182"/>
      <c r="Q1096" s="182">
        <v>24.181000000000001</v>
      </c>
      <c r="R1096" s="182"/>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78" t="s">
        <v>953</v>
      </c>
      <c r="B1097" s="178" t="s">
        <v>1002</v>
      </c>
      <c r="C1097" s="178">
        <v>100475</v>
      </c>
      <c r="D1097" s="181">
        <v>44315</v>
      </c>
      <c r="E1097" s="182">
        <v>610.92750058443801</v>
      </c>
      <c r="F1097" s="182">
        <v>0.1691</v>
      </c>
      <c r="G1097" s="182">
        <v>2.6566999999999998</v>
      </c>
      <c r="H1097" s="182">
        <v>3.2873999999999999</v>
      </c>
      <c r="I1097" s="182">
        <v>2.8090000000000002</v>
      </c>
      <c r="J1097" s="182">
        <v>3.0861000000000001</v>
      </c>
      <c r="K1097" s="182">
        <v>12.1761</v>
      </c>
      <c r="L1097" s="182">
        <v>32.032200000000003</v>
      </c>
      <c r="M1097" s="182">
        <v>35.101399999999998</v>
      </c>
      <c r="N1097" s="182">
        <v>55.783499999999997</v>
      </c>
      <c r="O1097" s="182">
        <v>9.8689999999999998</v>
      </c>
      <c r="P1097" s="182">
        <v>11.991300000000001</v>
      </c>
      <c r="Q1097" s="182">
        <v>19.583200000000001</v>
      </c>
      <c r="R1097" s="182">
        <v>12.3964</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78" t="s">
        <v>953</v>
      </c>
      <c r="B1098" s="178" t="s">
        <v>1003</v>
      </c>
      <c r="C1098" s="178">
        <v>119160</v>
      </c>
      <c r="D1098" s="181">
        <v>44315</v>
      </c>
      <c r="E1098" s="182">
        <v>306.65679999999998</v>
      </c>
      <c r="F1098" s="182">
        <v>0.17100000000000001</v>
      </c>
      <c r="G1098" s="182">
        <v>2.6625999999999999</v>
      </c>
      <c r="H1098" s="182">
        <v>3.3010000000000002</v>
      </c>
      <c r="I1098" s="182">
        <v>2.8361999999999998</v>
      </c>
      <c r="J1098" s="182">
        <v>3.1511999999999998</v>
      </c>
      <c r="K1098" s="182">
        <v>12.383599999999999</v>
      </c>
      <c r="L1098" s="182">
        <v>32.548400000000001</v>
      </c>
      <c r="M1098" s="182">
        <v>35.905999999999999</v>
      </c>
      <c r="N1098" s="182">
        <v>57.036700000000003</v>
      </c>
      <c r="O1098" s="182">
        <v>10.947800000000001</v>
      </c>
      <c r="P1098" s="182">
        <v>13.3855</v>
      </c>
      <c r="Q1098" s="182">
        <v>13.2745</v>
      </c>
      <c r="R1098" s="182">
        <v>13.351100000000001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78" t="s">
        <v>953</v>
      </c>
      <c r="B1099" s="178" t="s">
        <v>1004</v>
      </c>
      <c r="C1099" s="178">
        <v>118870</v>
      </c>
      <c r="D1099" s="181">
        <v>44315</v>
      </c>
      <c r="E1099" s="182">
        <v>93.76</v>
      </c>
      <c r="F1099" s="182">
        <v>0.23519999999999999</v>
      </c>
      <c r="G1099" s="182">
        <v>2.6494</v>
      </c>
      <c r="H1099" s="182">
        <v>3.1577000000000002</v>
      </c>
      <c r="I1099" s="182">
        <v>1.7803</v>
      </c>
      <c r="J1099" s="182">
        <v>2.9538000000000002</v>
      </c>
      <c r="K1099" s="182">
        <v>6.8125</v>
      </c>
      <c r="L1099" s="182">
        <v>20.498699999999999</v>
      </c>
      <c r="M1099" s="182">
        <v>27.011600000000001</v>
      </c>
      <c r="N1099" s="182">
        <v>43.847799999999999</v>
      </c>
      <c r="O1099" s="182">
        <v>7.0202999999999998</v>
      </c>
      <c r="P1099" s="182">
        <v>9.8690999999999995</v>
      </c>
      <c r="Q1099" s="182">
        <v>9.4374000000000002</v>
      </c>
      <c r="R1099" s="182">
        <v>9.2147000000000006</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78" t="s">
        <v>953</v>
      </c>
      <c r="B1100" s="178" t="s">
        <v>1005</v>
      </c>
      <c r="C1100" s="178">
        <v>101209</v>
      </c>
      <c r="D1100" s="181">
        <v>44315</v>
      </c>
      <c r="E1100" s="182">
        <v>118.693333333333</v>
      </c>
      <c r="F1100" s="182">
        <v>0.23649999999999999</v>
      </c>
      <c r="G1100" s="182">
        <v>2.6522000000000001</v>
      </c>
      <c r="H1100" s="182">
        <v>3.1638000000000002</v>
      </c>
      <c r="I1100" s="182">
        <v>1.7837000000000001</v>
      </c>
      <c r="J1100" s="182">
        <v>2.9489999999999998</v>
      </c>
      <c r="K1100" s="182">
        <v>6.7897999999999996</v>
      </c>
      <c r="L1100" s="182">
        <v>20.460100000000001</v>
      </c>
      <c r="M1100" s="182">
        <v>26.935700000000001</v>
      </c>
      <c r="N1100" s="182">
        <v>43.719700000000003</v>
      </c>
      <c r="O1100" s="182">
        <v>6.6962999999999999</v>
      </c>
      <c r="P1100" s="182">
        <v>9.3242999999999991</v>
      </c>
      <c r="Q1100" s="182">
        <v>9.9093</v>
      </c>
      <c r="R1100" s="182">
        <v>9.0185999999999993</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78" t="s">
        <v>953</v>
      </c>
      <c r="B1101" s="178" t="s">
        <v>1006</v>
      </c>
      <c r="C1101" s="178">
        <v>141248</v>
      </c>
      <c r="D1101" s="181">
        <v>44315</v>
      </c>
      <c r="E1101" s="182">
        <v>14.16</v>
      </c>
      <c r="F1101" s="182">
        <v>-7.0599999999999996E-2</v>
      </c>
      <c r="G1101" s="182">
        <v>2.5344000000000002</v>
      </c>
      <c r="H1101" s="182">
        <v>3.2069999999999999</v>
      </c>
      <c r="I1101" s="182">
        <v>2.1644999999999999</v>
      </c>
      <c r="J1101" s="182">
        <v>1.9438</v>
      </c>
      <c r="K1101" s="182">
        <v>8.0091999999999999</v>
      </c>
      <c r="L1101" s="182">
        <v>25.6433</v>
      </c>
      <c r="M1101" s="182">
        <v>30.747900000000001</v>
      </c>
      <c r="N1101" s="182">
        <v>50.959499999999998</v>
      </c>
      <c r="O1101" s="182">
        <v>9.1541999999999994</v>
      </c>
      <c r="P1101" s="182"/>
      <c r="Q1101" s="182">
        <v>9.1571999999999996</v>
      </c>
      <c r="R1101" s="182">
        <v>13.073700000000001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78" t="s">
        <v>953</v>
      </c>
      <c r="B1102" s="178" t="s">
        <v>1007</v>
      </c>
      <c r="C1102" s="178">
        <v>141247</v>
      </c>
      <c r="D1102" s="181">
        <v>44315</v>
      </c>
      <c r="E1102" s="182">
        <v>13.78</v>
      </c>
      <c r="F1102" s="182">
        <v>-7.2499999999999995E-2</v>
      </c>
      <c r="G1102" s="182">
        <v>2.6061000000000001</v>
      </c>
      <c r="H1102" s="182">
        <v>3.2210000000000001</v>
      </c>
      <c r="I1102" s="182">
        <v>2.2254999999999998</v>
      </c>
      <c r="J1102" s="182">
        <v>1.9231</v>
      </c>
      <c r="K1102" s="182">
        <v>7.9092000000000002</v>
      </c>
      <c r="L1102" s="182">
        <v>25.386700000000001</v>
      </c>
      <c r="M1102" s="182">
        <v>30.245699999999999</v>
      </c>
      <c r="N1102" s="182">
        <v>50.108899999999998</v>
      </c>
      <c r="O1102" s="182">
        <v>8.5711999999999993</v>
      </c>
      <c r="P1102" s="182"/>
      <c r="Q1102" s="182">
        <v>8.4117999999999995</v>
      </c>
      <c r="R1102" s="182">
        <v>12.468400000000001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78" t="s">
        <v>953</v>
      </c>
      <c r="B1103" s="178" t="s">
        <v>1935</v>
      </c>
      <c r="C1103" s="178">
        <v>120656</v>
      </c>
      <c r="D1103" s="181">
        <v>44315</v>
      </c>
      <c r="E1103" s="182">
        <v>172.99</v>
      </c>
      <c r="F1103" s="182">
        <v>2.6100000000000002E-2</v>
      </c>
      <c r="G1103" s="182">
        <v>2.6570999999999998</v>
      </c>
      <c r="H1103" s="182">
        <v>3.0666000000000002</v>
      </c>
      <c r="I1103" s="182">
        <v>2.1364000000000001</v>
      </c>
      <c r="J1103" s="182">
        <v>2.8576999999999999</v>
      </c>
      <c r="K1103" s="182">
        <v>10.031000000000001</v>
      </c>
      <c r="L1103" s="182">
        <v>28.7898</v>
      </c>
      <c r="M1103" s="182">
        <v>37.453699999999998</v>
      </c>
      <c r="N1103" s="182">
        <v>56.091999999999999</v>
      </c>
      <c r="O1103" s="182">
        <v>12.4994</v>
      </c>
      <c r="P1103" s="182">
        <v>14.505699999999999</v>
      </c>
      <c r="Q1103" s="182">
        <v>14.0274</v>
      </c>
      <c r="R1103" s="182">
        <v>16.2453</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78" t="s">
        <v>953</v>
      </c>
      <c r="B1104" s="178" t="s">
        <v>2010</v>
      </c>
      <c r="C1104" s="178">
        <v>120657</v>
      </c>
      <c r="D1104" s="181">
        <v>44315</v>
      </c>
      <c r="E1104" s="182">
        <v>77.644557410918395</v>
      </c>
      <c r="F1104" s="182">
        <v>2.6100000000000002E-2</v>
      </c>
      <c r="G1104" s="182">
        <v>2.6570999999999998</v>
      </c>
      <c r="H1104" s="182">
        <v>3.0667</v>
      </c>
      <c r="I1104" s="182">
        <v>2.1364000000000001</v>
      </c>
      <c r="J1104" s="182">
        <v>2.8576000000000001</v>
      </c>
      <c r="K1104" s="182">
        <v>10.030900000000001</v>
      </c>
      <c r="L1104" s="182">
        <v>28.79</v>
      </c>
      <c r="M1104" s="182">
        <v>37.454099999999997</v>
      </c>
      <c r="N1104" s="182">
        <v>56.090899999999998</v>
      </c>
      <c r="O1104" s="182">
        <v>11.984400000000001</v>
      </c>
      <c r="P1104" s="182">
        <v>14.190300000000001</v>
      </c>
      <c r="Q1104" s="182">
        <v>13.839</v>
      </c>
      <c r="R1104" s="182">
        <v>15.967499999999999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78" t="s">
        <v>953</v>
      </c>
      <c r="B1105" s="178" t="s">
        <v>1936</v>
      </c>
      <c r="C1105" s="178">
        <v>100651</v>
      </c>
      <c r="D1105" s="181">
        <v>44315</v>
      </c>
      <c r="E1105" s="182">
        <v>163.7833</v>
      </c>
      <c r="F1105" s="182">
        <v>2.3099999999999999E-2</v>
      </c>
      <c r="G1105" s="182">
        <v>2.6497000000000002</v>
      </c>
      <c r="H1105" s="182">
        <v>3.0484</v>
      </c>
      <c r="I1105" s="182">
        <v>2.101</v>
      </c>
      <c r="J1105" s="182">
        <v>2.7702</v>
      </c>
      <c r="K1105" s="182">
        <v>9.7805999999999997</v>
      </c>
      <c r="L1105" s="182">
        <v>28.214400000000001</v>
      </c>
      <c r="M1105" s="182">
        <v>36.4741</v>
      </c>
      <c r="N1105" s="182">
        <v>54.669699999999999</v>
      </c>
      <c r="O1105" s="182">
        <v>11.514900000000001</v>
      </c>
      <c r="P1105" s="182">
        <v>13.583399999999999</v>
      </c>
      <c r="Q1105" s="182">
        <v>13.2569</v>
      </c>
      <c r="R1105" s="182">
        <v>15.242100000000001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78" t="s">
        <v>953</v>
      </c>
      <c r="B1106" s="178" t="s">
        <v>2011</v>
      </c>
      <c r="C1106" s="178">
        <v>100650</v>
      </c>
      <c r="D1106" s="181">
        <v>44315</v>
      </c>
      <c r="E1106" s="182">
        <v>805.96666344024698</v>
      </c>
      <c r="F1106" s="182">
        <v>2.3400000000000001E-2</v>
      </c>
      <c r="G1106" s="182">
        <v>2.6499000000000001</v>
      </c>
      <c r="H1106" s="182">
        <v>3.0486</v>
      </c>
      <c r="I1106" s="182">
        <v>2.1009000000000002</v>
      </c>
      <c r="J1106" s="182">
        <v>2.7704</v>
      </c>
      <c r="K1106" s="182">
        <v>9.7805999999999997</v>
      </c>
      <c r="L1106" s="182">
        <v>28.2149</v>
      </c>
      <c r="M1106" s="182">
        <v>36.474800000000002</v>
      </c>
      <c r="N1106" s="182">
        <v>54.670200000000001</v>
      </c>
      <c r="O1106" s="182">
        <v>10.829700000000001</v>
      </c>
      <c r="P1106" s="182">
        <v>13.163399999999999</v>
      </c>
      <c r="Q1106" s="182">
        <v>13.5421</v>
      </c>
      <c r="R1106" s="182">
        <v>14.718</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3" t="s">
        <v>27</v>
      </c>
      <c r="B1107" s="178"/>
      <c r="C1107" s="178"/>
      <c r="D1107" s="178"/>
      <c r="E1107" s="178"/>
      <c r="F1107" s="184">
        <v>0.1057710144927536</v>
      </c>
      <c r="G1107" s="184">
        <v>2.5857159420289855</v>
      </c>
      <c r="H1107" s="184">
        <v>3.1522768115942013</v>
      </c>
      <c r="I1107" s="184">
        <v>2.2315173913043487</v>
      </c>
      <c r="J1107" s="184">
        <v>2.5746710144927532</v>
      </c>
      <c r="K1107" s="184">
        <v>8.7806681159420314</v>
      </c>
      <c r="L1107" s="184">
        <v>26.758099999999995</v>
      </c>
      <c r="M1107" s="184">
        <v>32.584387301587306</v>
      </c>
      <c r="N1107" s="184">
        <v>51.240550793650797</v>
      </c>
      <c r="O1107" s="184">
        <v>10.723221311475411</v>
      </c>
      <c r="P1107" s="184">
        <v>13.342432203389833</v>
      </c>
      <c r="Q1107" s="184">
        <v>14.292427536231886</v>
      </c>
      <c r="R1107" s="184">
        <v>13.716773015873017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3" t="s">
        <v>408</v>
      </c>
      <c r="B1108" s="178"/>
      <c r="C1108" s="178"/>
      <c r="D1108" s="178"/>
      <c r="E1108" s="178"/>
      <c r="F1108" s="184">
        <v>0.1125</v>
      </c>
      <c r="G1108" s="184">
        <v>2.6061000000000001</v>
      </c>
      <c r="H1108" s="184">
        <v>3.2187999999999999</v>
      </c>
      <c r="I1108" s="184">
        <v>2.1897000000000002</v>
      </c>
      <c r="J1108" s="184">
        <v>2.5339</v>
      </c>
      <c r="K1108" s="184">
        <v>8.8557000000000006</v>
      </c>
      <c r="L1108" s="184">
        <v>26.370699999999999</v>
      </c>
      <c r="M1108" s="184">
        <v>33.009300000000003</v>
      </c>
      <c r="N1108" s="184">
        <v>51.999200000000002</v>
      </c>
      <c r="O1108" s="184">
        <v>10.691700000000001</v>
      </c>
      <c r="P1108" s="184">
        <v>13.382899999999999</v>
      </c>
      <c r="Q1108" s="184">
        <v>13.839</v>
      </c>
      <c r="R1108" s="184">
        <v>13.646699999999999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6"/>
      <c r="B1109" s="126"/>
      <c r="C1109" s="126"/>
      <c r="D1109" s="128"/>
      <c r="E1109" s="129"/>
      <c r="F1109" s="129"/>
      <c r="G1109" s="129"/>
      <c r="H1109" s="129"/>
      <c r="I1109" s="129"/>
      <c r="J1109" s="129"/>
      <c r="K1109" s="129"/>
      <c r="L1109" s="129"/>
      <c r="M1109" s="129"/>
      <c r="N1109" s="129"/>
      <c r="O1109" s="129"/>
      <c r="P1109" s="129"/>
      <c r="Q1109" s="129"/>
      <c r="R1109" s="129"/>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0" t="s">
        <v>385</v>
      </c>
      <c r="B1110" s="180"/>
      <c r="C1110" s="180"/>
      <c r="D1110" s="180"/>
      <c r="E1110" s="180"/>
      <c r="F1110" s="180"/>
      <c r="G1110" s="180"/>
      <c r="H1110" s="180"/>
      <c r="I1110" s="180"/>
      <c r="J1110" s="180"/>
      <c r="K1110" s="180"/>
      <c r="L1110" s="180"/>
      <c r="M1110" s="180"/>
      <c r="N1110" s="180"/>
      <c r="O1110" s="180"/>
      <c r="P1110" s="180"/>
      <c r="Q1110" s="180"/>
      <c r="R1110" s="180"/>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78" t="s">
        <v>376</v>
      </c>
      <c r="B1111" s="178" t="s">
        <v>410</v>
      </c>
      <c r="C1111" s="178">
        <v>112014</v>
      </c>
      <c r="D1111" s="181">
        <v>44315</v>
      </c>
      <c r="E1111" s="182">
        <v>222.367001063277</v>
      </c>
      <c r="F1111" s="182">
        <v>3.7437</v>
      </c>
      <c r="G1111" s="182">
        <v>3.4925000000000002</v>
      </c>
      <c r="H1111" s="182">
        <v>3.3138000000000001</v>
      </c>
      <c r="I1111" s="182">
        <v>3.3689</v>
      </c>
      <c r="J1111" s="182">
        <v>3.5804</v>
      </c>
      <c r="K1111" s="182">
        <v>3.5362</v>
      </c>
      <c r="L1111" s="182">
        <v>3.3199000000000001</v>
      </c>
      <c r="M1111" s="182">
        <v>3.2936999999999999</v>
      </c>
      <c r="N1111" s="182">
        <v>3.4584000000000001</v>
      </c>
      <c r="O1111" s="182">
        <v>5.7321999999999997</v>
      </c>
      <c r="P1111" s="182">
        <v>6.2607999999999997</v>
      </c>
      <c r="Q1111" s="182">
        <v>6.9710000000000001</v>
      </c>
      <c r="R1111" s="182">
        <v>4.7359999999999998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78" t="s">
        <v>376</v>
      </c>
      <c r="B1112" s="178" t="s">
        <v>227</v>
      </c>
      <c r="C1112" s="178">
        <v>100047</v>
      </c>
      <c r="D1112" s="181">
        <v>44315</v>
      </c>
      <c r="E1112" s="182">
        <v>330.13369999999998</v>
      </c>
      <c r="F1112" s="182">
        <v>3.1181000000000001</v>
      </c>
      <c r="G1112" s="182">
        <v>3.0301</v>
      </c>
      <c r="H1112" s="182">
        <v>3.1023000000000001</v>
      </c>
      <c r="I1112" s="182">
        <v>3.2237</v>
      </c>
      <c r="J1112" s="182">
        <v>3.2185999999999999</v>
      </c>
      <c r="K1112" s="182">
        <v>3.2439</v>
      </c>
      <c r="L1112" s="182">
        <v>3.0747</v>
      </c>
      <c r="M1112" s="182">
        <v>3.1585000000000001</v>
      </c>
      <c r="N1112" s="182">
        <v>3.4729000000000001</v>
      </c>
      <c r="O1112" s="182">
        <v>5.6683000000000003</v>
      </c>
      <c r="P1112" s="182">
        <v>6.1890000000000001</v>
      </c>
      <c r="Q1112" s="182">
        <v>7.2363</v>
      </c>
      <c r="R1112" s="182">
        <v>4.7774000000000001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78" t="s">
        <v>376</v>
      </c>
      <c r="B1113" s="178" t="s">
        <v>118</v>
      </c>
      <c r="C1113" s="178">
        <v>119568</v>
      </c>
      <c r="D1113" s="181">
        <v>44315</v>
      </c>
      <c r="E1113" s="182">
        <v>332.39339999999999</v>
      </c>
      <c r="F1113" s="182">
        <v>3.2286999999999999</v>
      </c>
      <c r="G1113" s="182">
        <v>3.145</v>
      </c>
      <c r="H1113" s="182">
        <v>3.2162999999999999</v>
      </c>
      <c r="I1113" s="182">
        <v>3.3386</v>
      </c>
      <c r="J1113" s="182">
        <v>3.3338000000000001</v>
      </c>
      <c r="K1113" s="182">
        <v>3.3593000000000002</v>
      </c>
      <c r="L1113" s="182">
        <v>3.1844999999999999</v>
      </c>
      <c r="M1113" s="182">
        <v>3.2665000000000002</v>
      </c>
      <c r="N1113" s="182">
        <v>3.5825999999999998</v>
      </c>
      <c r="O1113" s="182">
        <v>5.7694999999999999</v>
      </c>
      <c r="P1113" s="182">
        <v>6.2857000000000003</v>
      </c>
      <c r="Q1113" s="182">
        <v>7.3582000000000001</v>
      </c>
      <c r="R1113" s="182">
        <v>4.8807999999999998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78" t="s">
        <v>376</v>
      </c>
      <c r="B1114" s="178" t="s">
        <v>411</v>
      </c>
      <c r="C1114" s="178">
        <v>100043</v>
      </c>
      <c r="D1114" s="181">
        <v>44315</v>
      </c>
      <c r="E1114" s="182">
        <v>549.77610000000004</v>
      </c>
      <c r="F1114" s="182">
        <v>3.1139999999999999</v>
      </c>
      <c r="G1114" s="182">
        <v>3.0282</v>
      </c>
      <c r="H1114" s="182">
        <v>3.1013000000000002</v>
      </c>
      <c r="I1114" s="182">
        <v>3.2235</v>
      </c>
      <c r="J1114" s="182">
        <v>3.2187000000000001</v>
      </c>
      <c r="K1114" s="182">
        <v>3.2440000000000002</v>
      </c>
      <c r="L1114" s="182">
        <v>3.0748000000000002</v>
      </c>
      <c r="M1114" s="182">
        <v>3.1585999999999999</v>
      </c>
      <c r="N1114" s="182">
        <v>3.4729999999999999</v>
      </c>
      <c r="O1114" s="182">
        <v>5.6684999999999999</v>
      </c>
      <c r="P1114" s="182">
        <v>6.1893000000000002</v>
      </c>
      <c r="Q1114" s="182">
        <v>6.9579000000000004</v>
      </c>
      <c r="R1114" s="182">
        <v>4.7775999999999996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78" t="s">
        <v>376</v>
      </c>
      <c r="B1115" s="178" t="s">
        <v>412</v>
      </c>
      <c r="C1115" s="178">
        <v>100042</v>
      </c>
      <c r="D1115" s="181">
        <v>44315</v>
      </c>
      <c r="E1115" s="182">
        <v>535.73609999999996</v>
      </c>
      <c r="F1115" s="182">
        <v>3.1070000000000002</v>
      </c>
      <c r="G1115" s="182">
        <v>3.028</v>
      </c>
      <c r="H1115" s="182">
        <v>3.1008</v>
      </c>
      <c r="I1115" s="182">
        <v>3.2231000000000001</v>
      </c>
      <c r="J1115" s="182">
        <v>3.2185999999999999</v>
      </c>
      <c r="K1115" s="182">
        <v>3.2440000000000002</v>
      </c>
      <c r="L1115" s="182">
        <v>3.0748000000000002</v>
      </c>
      <c r="M1115" s="182">
        <v>3.1585000000000001</v>
      </c>
      <c r="N1115" s="182">
        <v>3.4729000000000001</v>
      </c>
      <c r="O1115" s="182">
        <v>5.6684999999999999</v>
      </c>
      <c r="P1115" s="182">
        <v>6.1893000000000002</v>
      </c>
      <c r="Q1115" s="182">
        <v>7.2801</v>
      </c>
      <c r="R1115" s="182">
        <v>4.7774999999999999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78" t="s">
        <v>376</v>
      </c>
      <c r="B1116" s="178" t="s">
        <v>119</v>
      </c>
      <c r="C1116" s="178">
        <v>120389</v>
      </c>
      <c r="D1116" s="181">
        <v>44315</v>
      </c>
      <c r="E1116" s="182">
        <v>2290.6716000000001</v>
      </c>
      <c r="F1116" s="182">
        <v>2.9146000000000001</v>
      </c>
      <c r="G1116" s="182">
        <v>3.0059</v>
      </c>
      <c r="H1116" s="182">
        <v>3.1936</v>
      </c>
      <c r="I1116" s="182">
        <v>3.2664</v>
      </c>
      <c r="J1116" s="182">
        <v>3.2938000000000001</v>
      </c>
      <c r="K1116" s="182">
        <v>3.3250000000000002</v>
      </c>
      <c r="L1116" s="182">
        <v>3.1743999999999999</v>
      </c>
      <c r="M1116" s="182">
        <v>3.2564000000000002</v>
      </c>
      <c r="N1116" s="182">
        <v>3.4674999999999998</v>
      </c>
      <c r="O1116" s="182">
        <v>5.7229999999999999</v>
      </c>
      <c r="P1116" s="182">
        <v>6.2621000000000002</v>
      </c>
      <c r="Q1116" s="182">
        <v>7.3060999999999998</v>
      </c>
      <c r="R1116" s="182">
        <v>4.8033000000000001</v>
      </c>
      <c r="S1116" s="120" t="s">
        <v>2021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78" t="s">
        <v>376</v>
      </c>
      <c r="B1117" s="178" t="s">
        <v>228</v>
      </c>
      <c r="C1117" s="178">
        <v>112210</v>
      </c>
      <c r="D1117" s="181">
        <v>44315</v>
      </c>
      <c r="E1117" s="182">
        <v>2278.4499999999998</v>
      </c>
      <c r="F1117" s="182">
        <v>2.8437000000000001</v>
      </c>
      <c r="G1117" s="182">
        <v>2.9350000000000001</v>
      </c>
      <c r="H1117" s="182">
        <v>3.1227</v>
      </c>
      <c r="I1117" s="182">
        <v>3.1951000000000001</v>
      </c>
      <c r="J1117" s="182">
        <v>3.2227999999999999</v>
      </c>
      <c r="K1117" s="182">
        <v>3.2536999999999998</v>
      </c>
      <c r="L1117" s="182">
        <v>3.1025999999999998</v>
      </c>
      <c r="M1117" s="182">
        <v>3.1836000000000002</v>
      </c>
      <c r="N1117" s="182">
        <v>3.3955000000000002</v>
      </c>
      <c r="O1117" s="182">
        <v>5.6605999999999996</v>
      </c>
      <c r="P1117" s="182">
        <v>6.1938000000000004</v>
      </c>
      <c r="Q1117" s="182">
        <v>7.3823999999999996</v>
      </c>
      <c r="R1117" s="182">
        <v>4.7385999999999999</v>
      </c>
      <c r="S1117" s="120" t="s">
        <v>2021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78" t="s">
        <v>376</v>
      </c>
      <c r="B1118" s="178" t="s">
        <v>413</v>
      </c>
      <c r="C1118" s="178">
        <v>112713</v>
      </c>
      <c r="D1118" s="181">
        <v>44315</v>
      </c>
      <c r="E1118" s="182">
        <v>2130.2986999999998</v>
      </c>
      <c r="F1118" s="182">
        <v>2.3439999999999999</v>
      </c>
      <c r="G1118" s="182">
        <v>2.4346000000000001</v>
      </c>
      <c r="H1118" s="182">
        <v>2.6219999999999999</v>
      </c>
      <c r="I1118" s="182">
        <v>2.6951999999999998</v>
      </c>
      <c r="J1118" s="182">
        <v>2.7210999999999999</v>
      </c>
      <c r="K1118" s="182">
        <v>2.7502</v>
      </c>
      <c r="L1118" s="182">
        <v>2.5954999999999999</v>
      </c>
      <c r="M1118" s="182">
        <v>2.6724999999999999</v>
      </c>
      <c r="N1118" s="182">
        <v>2.8797000000000001</v>
      </c>
      <c r="O1118" s="182">
        <v>5.1378000000000004</v>
      </c>
      <c r="P1118" s="182">
        <v>5.6456999999999997</v>
      </c>
      <c r="Q1118" s="182">
        <v>7.0049999999999999</v>
      </c>
      <c r="R1118" s="182">
        <v>4.2454999999999998</v>
      </c>
      <c r="S1118" s="120" t="s">
        <v>2021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78" t="s">
        <v>376</v>
      </c>
      <c r="B1119" s="178" t="s">
        <v>229</v>
      </c>
      <c r="C1119" s="178">
        <v>111704</v>
      </c>
      <c r="D1119" s="181">
        <v>44315</v>
      </c>
      <c r="E1119" s="182">
        <v>2356.7833000000001</v>
      </c>
      <c r="F1119" s="182">
        <v>3.1612</v>
      </c>
      <c r="G1119" s="182">
        <v>3.0253999999999999</v>
      </c>
      <c r="H1119" s="182">
        <v>3.2433000000000001</v>
      </c>
      <c r="I1119" s="182">
        <v>3.2684000000000002</v>
      </c>
      <c r="J1119" s="182">
        <v>3.2654999999999998</v>
      </c>
      <c r="K1119" s="182">
        <v>3.3328000000000002</v>
      </c>
      <c r="L1119" s="182">
        <v>3.1530999999999998</v>
      </c>
      <c r="M1119" s="182">
        <v>3.2027000000000001</v>
      </c>
      <c r="N1119" s="182">
        <v>3.2627999999999999</v>
      </c>
      <c r="O1119" s="182">
        <v>5.6212999999999997</v>
      </c>
      <c r="P1119" s="182">
        <v>6.1688000000000001</v>
      </c>
      <c r="Q1119" s="182">
        <v>7.2579000000000002</v>
      </c>
      <c r="R1119" s="182">
        <v>4.6707999999999998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78" t="s">
        <v>376</v>
      </c>
      <c r="B1120" s="178" t="s">
        <v>120</v>
      </c>
      <c r="C1120" s="178">
        <v>119415</v>
      </c>
      <c r="D1120" s="181">
        <v>44315</v>
      </c>
      <c r="E1120" s="182">
        <v>2375.6640000000002</v>
      </c>
      <c r="F1120" s="182">
        <v>3.2606000000000002</v>
      </c>
      <c r="G1120" s="182">
        <v>3.1254</v>
      </c>
      <c r="H1120" s="182">
        <v>3.3433999999999999</v>
      </c>
      <c r="I1120" s="182">
        <v>3.3683999999999998</v>
      </c>
      <c r="J1120" s="182">
        <v>3.3658000000000001</v>
      </c>
      <c r="K1120" s="182">
        <v>3.4336000000000002</v>
      </c>
      <c r="L1120" s="182">
        <v>3.2547000000000001</v>
      </c>
      <c r="M1120" s="182">
        <v>3.3050999999999999</v>
      </c>
      <c r="N1120" s="182">
        <v>3.3660999999999999</v>
      </c>
      <c r="O1120" s="182">
        <v>5.7263000000000002</v>
      </c>
      <c r="P1120" s="182">
        <v>6.2766000000000002</v>
      </c>
      <c r="Q1120" s="182">
        <v>7.3452999999999999</v>
      </c>
      <c r="R1120" s="182">
        <v>4.7751000000000001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78" t="s">
        <v>376</v>
      </c>
      <c r="B1121" s="178" t="s">
        <v>414</v>
      </c>
      <c r="C1121" s="178">
        <v>101408</v>
      </c>
      <c r="D1121" s="181">
        <v>44315</v>
      </c>
      <c r="E1121" s="182">
        <v>3467.9969999999998</v>
      </c>
      <c r="F1121" s="182">
        <v>3.1608999999999998</v>
      </c>
      <c r="G1121" s="182">
        <v>3.0251999999999999</v>
      </c>
      <c r="H1121" s="182">
        <v>3.2431000000000001</v>
      </c>
      <c r="I1121" s="182">
        <v>3.2681</v>
      </c>
      <c r="J1121" s="182">
        <v>3.2654000000000001</v>
      </c>
      <c r="K1121" s="182">
        <v>3.3328000000000002</v>
      </c>
      <c r="L1121" s="182">
        <v>3.1530999999999998</v>
      </c>
      <c r="M1121" s="182">
        <v>3.2027000000000001</v>
      </c>
      <c r="N1121" s="182">
        <v>3.2627999999999999</v>
      </c>
      <c r="O1121" s="182">
        <v>5.6212999999999997</v>
      </c>
      <c r="P1121" s="182">
        <v>6.0724999999999998</v>
      </c>
      <c r="Q1121" s="182">
        <v>6.6913</v>
      </c>
      <c r="R1121" s="182">
        <v>4.6707999999999998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78" t="s">
        <v>376</v>
      </c>
      <c r="B1122" s="178" t="s">
        <v>230</v>
      </c>
      <c r="C1122" s="178">
        <v>130472</v>
      </c>
      <c r="D1122" s="181">
        <v>44315</v>
      </c>
      <c r="E1122" s="182">
        <v>3149.2233000000001</v>
      </c>
      <c r="F1122" s="182">
        <v>3.1354000000000002</v>
      </c>
      <c r="G1122" s="182">
        <v>3.1486999999999998</v>
      </c>
      <c r="H1122" s="182">
        <v>3.2130999999999998</v>
      </c>
      <c r="I1122" s="182">
        <v>3.2170999999999998</v>
      </c>
      <c r="J1122" s="182">
        <v>3.2496</v>
      </c>
      <c r="K1122" s="182">
        <v>3.3138000000000001</v>
      </c>
      <c r="L1122" s="182">
        <v>3.1863999999999999</v>
      </c>
      <c r="M1122" s="182">
        <v>3.2368999999999999</v>
      </c>
      <c r="N1122" s="182">
        <v>3.3313000000000001</v>
      </c>
      <c r="O1122" s="182">
        <v>5.6326000000000001</v>
      </c>
      <c r="P1122" s="182">
        <v>6.1386000000000003</v>
      </c>
      <c r="Q1122" s="182">
        <v>7.1257000000000001</v>
      </c>
      <c r="R1122" s="182">
        <v>4.7089999999999996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78" t="s">
        <v>376</v>
      </c>
      <c r="B1123" s="178" t="s">
        <v>121</v>
      </c>
      <c r="C1123" s="178">
        <v>130479</v>
      </c>
      <c r="D1123" s="181">
        <v>44315</v>
      </c>
      <c r="E1123" s="182">
        <v>3175.1069000000002</v>
      </c>
      <c r="F1123" s="182">
        <v>3.2363</v>
      </c>
      <c r="G1123" s="182">
        <v>3.2488000000000001</v>
      </c>
      <c r="H1123" s="182">
        <v>3.3132000000000001</v>
      </c>
      <c r="I1123" s="182">
        <v>3.3174999999999999</v>
      </c>
      <c r="J1123" s="182">
        <v>3.3498999999999999</v>
      </c>
      <c r="K1123" s="182">
        <v>3.4146000000000001</v>
      </c>
      <c r="L1123" s="182">
        <v>3.2881</v>
      </c>
      <c r="M1123" s="182">
        <v>3.3395000000000001</v>
      </c>
      <c r="N1123" s="182">
        <v>3.4348999999999998</v>
      </c>
      <c r="O1123" s="182">
        <v>5.7572999999999999</v>
      </c>
      <c r="P1123" s="182">
        <v>6.2480000000000002</v>
      </c>
      <c r="Q1123" s="182">
        <v>7.2854000000000001</v>
      </c>
      <c r="R1123" s="182">
        <v>4.8239999999999998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78" t="s">
        <v>376</v>
      </c>
      <c r="B1124" s="178" t="s">
        <v>415</v>
      </c>
      <c r="C1124" s="178">
        <v>130459</v>
      </c>
      <c r="D1124" s="181">
        <v>44315</v>
      </c>
      <c r="E1124" s="182">
        <v>2976.5745999999999</v>
      </c>
      <c r="F1124" s="182">
        <v>3.1013999999999999</v>
      </c>
      <c r="G1124" s="182">
        <v>3.1133999999999999</v>
      </c>
      <c r="H1124" s="182">
        <v>3.1779000000000002</v>
      </c>
      <c r="I1124" s="182">
        <v>3.1821000000000002</v>
      </c>
      <c r="J1124" s="182">
        <v>3.2143999999999999</v>
      </c>
      <c r="K1124" s="182">
        <v>3.2782</v>
      </c>
      <c r="L1124" s="182">
        <v>3.1505000000000001</v>
      </c>
      <c r="M1124" s="182">
        <v>3.2006000000000001</v>
      </c>
      <c r="N1124" s="182">
        <v>3.2948</v>
      </c>
      <c r="O1124" s="182">
        <v>5.5910000000000002</v>
      </c>
      <c r="P1124" s="182">
        <v>6.0884999999999998</v>
      </c>
      <c r="Q1124" s="182">
        <v>6.7638999999999996</v>
      </c>
      <c r="R1124" s="182">
        <v>4.6821999999999999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78" t="s">
        <v>376</v>
      </c>
      <c r="B1125" s="178" t="s">
        <v>122</v>
      </c>
      <c r="C1125" s="178">
        <v>119369</v>
      </c>
      <c r="D1125" s="181">
        <v>44315</v>
      </c>
      <c r="E1125" s="182">
        <v>2373.2183</v>
      </c>
      <c r="F1125" s="182">
        <v>3.1993</v>
      </c>
      <c r="G1125" s="182">
        <v>3.105</v>
      </c>
      <c r="H1125" s="182">
        <v>3.1335000000000002</v>
      </c>
      <c r="I1125" s="182">
        <v>3.1985999999999999</v>
      </c>
      <c r="J1125" s="182">
        <v>3.2728999999999999</v>
      </c>
      <c r="K1125" s="182">
        <v>3.3258000000000001</v>
      </c>
      <c r="L1125" s="182">
        <v>3.1730999999999998</v>
      </c>
      <c r="M1125" s="182">
        <v>3.2168999999999999</v>
      </c>
      <c r="N1125" s="182">
        <v>3.4422999999999999</v>
      </c>
      <c r="O1125" s="182">
        <v>5.6112000000000002</v>
      </c>
      <c r="P1125" s="182">
        <v>6.1989000000000001</v>
      </c>
      <c r="Q1125" s="182">
        <v>7.2743000000000002</v>
      </c>
      <c r="R1125" s="182">
        <v>4.6573000000000002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78" t="s">
        <v>376</v>
      </c>
      <c r="B1126" s="178" t="s">
        <v>231</v>
      </c>
      <c r="C1126" s="178">
        <v>109254</v>
      </c>
      <c r="D1126" s="181">
        <v>44315</v>
      </c>
      <c r="E1126" s="182">
        <v>2354.7797999999998</v>
      </c>
      <c r="F1126" s="182">
        <v>3.1204999999999998</v>
      </c>
      <c r="G1126" s="182">
        <v>3.0745</v>
      </c>
      <c r="H1126" s="182">
        <v>3.0775000000000001</v>
      </c>
      <c r="I1126" s="182">
        <v>3.1301999999999999</v>
      </c>
      <c r="J1126" s="182">
        <v>3.1928999999999998</v>
      </c>
      <c r="K1126" s="182">
        <v>3.2444000000000002</v>
      </c>
      <c r="L1126" s="182">
        <v>3.0901999999999998</v>
      </c>
      <c r="M1126" s="182">
        <v>3.1331000000000002</v>
      </c>
      <c r="N1126" s="182">
        <v>3.3574000000000002</v>
      </c>
      <c r="O1126" s="182">
        <v>5.5218999999999996</v>
      </c>
      <c r="P1126" s="182">
        <v>6.1051000000000002</v>
      </c>
      <c r="Q1126" s="182">
        <v>6.923</v>
      </c>
      <c r="R1126" s="182">
        <v>4.5708000000000002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78" t="s">
        <v>376</v>
      </c>
      <c r="B1127" s="178" t="s">
        <v>123</v>
      </c>
      <c r="C1127" s="178">
        <v>118305</v>
      </c>
      <c r="D1127" s="181">
        <v>44315</v>
      </c>
      <c r="E1127" s="182">
        <v>2473.1482000000001</v>
      </c>
      <c r="F1127" s="182">
        <v>2.9859</v>
      </c>
      <c r="G1127" s="182">
        <v>3.0449999999999999</v>
      </c>
      <c r="H1127" s="182">
        <v>3.1406000000000001</v>
      </c>
      <c r="I1127" s="182">
        <v>3.1741000000000001</v>
      </c>
      <c r="J1127" s="182">
        <v>3.2168000000000001</v>
      </c>
      <c r="K1127" s="182">
        <v>3.2063000000000001</v>
      </c>
      <c r="L1127" s="182">
        <v>3.1065</v>
      </c>
      <c r="M1127" s="182">
        <v>3.1440999999999999</v>
      </c>
      <c r="N1127" s="182">
        <v>3.1730999999999998</v>
      </c>
      <c r="O1127" s="182">
        <v>5.3769999999999998</v>
      </c>
      <c r="P1127" s="182">
        <v>5.9638</v>
      </c>
      <c r="Q1127" s="182">
        <v>7.0975000000000001</v>
      </c>
      <c r="R1127" s="182">
        <v>4.3451000000000004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78" t="s">
        <v>376</v>
      </c>
      <c r="B1128" s="178" t="s">
        <v>232</v>
      </c>
      <c r="C1128" s="178">
        <v>109353</v>
      </c>
      <c r="D1128" s="181">
        <v>44315</v>
      </c>
      <c r="E1128" s="182">
        <v>2465.4049</v>
      </c>
      <c r="F1128" s="182">
        <v>2.9670999999999998</v>
      </c>
      <c r="G1128" s="182">
        <v>3.0253999999999999</v>
      </c>
      <c r="H1128" s="182">
        <v>3.1206</v>
      </c>
      <c r="I1128" s="182">
        <v>3.1541999999999999</v>
      </c>
      <c r="J1128" s="182">
        <v>3.1976</v>
      </c>
      <c r="K1128" s="182">
        <v>3.1762000000000001</v>
      </c>
      <c r="L1128" s="182">
        <v>3.0748000000000002</v>
      </c>
      <c r="M1128" s="182">
        <v>3.1154000000000002</v>
      </c>
      <c r="N1128" s="182">
        <v>3.1459000000000001</v>
      </c>
      <c r="O1128" s="182">
        <v>5.3449</v>
      </c>
      <c r="P1128" s="182">
        <v>5.9314</v>
      </c>
      <c r="Q1128" s="182">
        <v>7.2693000000000003</v>
      </c>
      <c r="R1128" s="182">
        <v>4.3201000000000001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78" t="s">
        <v>376</v>
      </c>
      <c r="B1129" s="178" t="s">
        <v>1008</v>
      </c>
      <c r="C1129" s="178">
        <v>142589</v>
      </c>
      <c r="D1129" s="181">
        <v>44315</v>
      </c>
      <c r="E1129" s="182">
        <v>1113.6198497641799</v>
      </c>
      <c r="F1129" s="182">
        <v>2.6135000000000002</v>
      </c>
      <c r="G1129" s="182">
        <v>2.6084000000000001</v>
      </c>
      <c r="H1129" s="182">
        <v>2.6038000000000001</v>
      </c>
      <c r="I1129" s="182">
        <v>2.6042000000000001</v>
      </c>
      <c r="J1129" s="182">
        <v>2.5792999999999999</v>
      </c>
      <c r="K1129" s="182">
        <v>2.6928999999999998</v>
      </c>
      <c r="L1129" s="182">
        <v>2.5758000000000001</v>
      </c>
      <c r="M1129" s="182">
        <v>2.5882999999999998</v>
      </c>
      <c r="N1129" s="182">
        <v>2.5596999999999999</v>
      </c>
      <c r="O1129" s="182">
        <v>3.4485000000000001</v>
      </c>
      <c r="P1129" s="182"/>
      <c r="Q1129" s="182">
        <v>3.4994000000000001</v>
      </c>
      <c r="R1129" s="182">
        <v>2.9996999999999998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78" t="s">
        <v>376</v>
      </c>
      <c r="B1130" s="178" t="s">
        <v>124</v>
      </c>
      <c r="C1130" s="178">
        <v>119125</v>
      </c>
      <c r="D1130" s="181">
        <v>44315</v>
      </c>
      <c r="E1130" s="182">
        <v>2948.8229000000001</v>
      </c>
      <c r="F1130" s="182">
        <v>3.1726999999999999</v>
      </c>
      <c r="G1130" s="182">
        <v>3.0829</v>
      </c>
      <c r="H1130" s="182">
        <v>3.2532000000000001</v>
      </c>
      <c r="I1130" s="182">
        <v>3.3050999999999999</v>
      </c>
      <c r="J1130" s="182">
        <v>3.3166000000000002</v>
      </c>
      <c r="K1130" s="182">
        <v>3.3325</v>
      </c>
      <c r="L1130" s="182">
        <v>3.1804000000000001</v>
      </c>
      <c r="M1130" s="182">
        <v>3.2351000000000001</v>
      </c>
      <c r="N1130" s="182">
        <v>3.3858999999999999</v>
      </c>
      <c r="O1130" s="182">
        <v>5.6677</v>
      </c>
      <c r="P1130" s="182">
        <v>6.2141999999999999</v>
      </c>
      <c r="Q1130" s="182">
        <v>7.2672999999999996</v>
      </c>
      <c r="R1130" s="182">
        <v>4.7244000000000002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78" t="s">
        <v>376</v>
      </c>
      <c r="B1131" s="178" t="s">
        <v>233</v>
      </c>
      <c r="C1131" s="178">
        <v>103347</v>
      </c>
      <c r="D1131" s="181">
        <v>44315</v>
      </c>
      <c r="E1131" s="182">
        <v>2927.0598</v>
      </c>
      <c r="F1131" s="182">
        <v>3.0828000000000002</v>
      </c>
      <c r="G1131" s="182">
        <v>2.9927000000000001</v>
      </c>
      <c r="H1131" s="182">
        <v>3.1631999999999998</v>
      </c>
      <c r="I1131" s="182">
        <v>3.2149000000000001</v>
      </c>
      <c r="J1131" s="182">
        <v>3.2250000000000001</v>
      </c>
      <c r="K1131" s="182">
        <v>3.2385000000000002</v>
      </c>
      <c r="L1131" s="182">
        <v>3.0924</v>
      </c>
      <c r="M1131" s="182">
        <v>3.1545999999999998</v>
      </c>
      <c r="N1131" s="182">
        <v>3.3043</v>
      </c>
      <c r="O1131" s="182">
        <v>5.5707000000000004</v>
      </c>
      <c r="P1131" s="182">
        <v>6.1063000000000001</v>
      </c>
      <c r="Q1131" s="182">
        <v>7.2016999999999998</v>
      </c>
      <c r="R1131" s="182">
        <v>4.6318000000000001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78" t="s">
        <v>376</v>
      </c>
      <c r="B1132" s="178" t="s">
        <v>125</v>
      </c>
      <c r="C1132" s="178">
        <v>140196</v>
      </c>
      <c r="D1132" s="181">
        <v>44315</v>
      </c>
      <c r="E1132" s="182">
        <v>2660.9810000000002</v>
      </c>
      <c r="F1132" s="182">
        <v>3.5516000000000001</v>
      </c>
      <c r="G1132" s="182">
        <v>3.2751000000000001</v>
      </c>
      <c r="H1132" s="182">
        <v>3.4701</v>
      </c>
      <c r="I1132" s="182">
        <v>3.5341</v>
      </c>
      <c r="J1132" s="182">
        <v>3.5188000000000001</v>
      </c>
      <c r="K1132" s="182">
        <v>3.5118</v>
      </c>
      <c r="L1132" s="182">
        <v>3.3548</v>
      </c>
      <c r="M1132" s="182">
        <v>3.3883000000000001</v>
      </c>
      <c r="N1132" s="182">
        <v>3.5646</v>
      </c>
      <c r="O1132" s="182">
        <v>5.8061999999999996</v>
      </c>
      <c r="P1132" s="182">
        <v>6.1825000000000001</v>
      </c>
      <c r="Q1132" s="182">
        <v>7.2168999999999999</v>
      </c>
      <c r="R1132" s="182">
        <v>4.9146000000000001</v>
      </c>
      <c r="S1132" s="120" t="s">
        <v>2022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78" t="s">
        <v>376</v>
      </c>
      <c r="B1133" s="178" t="s">
        <v>234</v>
      </c>
      <c r="C1133" s="178">
        <v>140182</v>
      </c>
      <c r="D1133" s="181">
        <v>44315</v>
      </c>
      <c r="E1133" s="182">
        <v>2630.1714000000002</v>
      </c>
      <c r="F1133" s="182">
        <v>3.3016999999999999</v>
      </c>
      <c r="G1133" s="182">
        <v>3.0246</v>
      </c>
      <c r="H1133" s="182">
        <v>3.2198000000000002</v>
      </c>
      <c r="I1133" s="182">
        <v>3.2837000000000001</v>
      </c>
      <c r="J1133" s="182">
        <v>3.2679999999999998</v>
      </c>
      <c r="K1133" s="182">
        <v>3.2597</v>
      </c>
      <c r="L1133" s="182">
        <v>3.1006999999999998</v>
      </c>
      <c r="M1133" s="182">
        <v>3.1322000000000001</v>
      </c>
      <c r="N1133" s="182">
        <v>3.306</v>
      </c>
      <c r="O1133" s="182">
        <v>5.5974000000000004</v>
      </c>
      <c r="P1133" s="182">
        <v>6.0141</v>
      </c>
      <c r="Q1133" s="182">
        <v>7.2770000000000001</v>
      </c>
      <c r="R1133" s="182">
        <v>4.6581999999999999</v>
      </c>
      <c r="S1133" s="120" t="s">
        <v>2022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78" t="s">
        <v>376</v>
      </c>
      <c r="B1134" s="178" t="s">
        <v>416</v>
      </c>
      <c r="C1134" s="178">
        <v>140176</v>
      </c>
      <c r="D1134" s="181">
        <v>44315</v>
      </c>
      <c r="E1134" s="182">
        <v>2391.9526999999998</v>
      </c>
      <c r="F1134" s="182">
        <v>3.3025000000000002</v>
      </c>
      <c r="G1134" s="182">
        <v>3.0257000000000001</v>
      </c>
      <c r="H1134" s="182">
        <v>3.2206999999999999</v>
      </c>
      <c r="I1134" s="182">
        <v>3.2843</v>
      </c>
      <c r="J1134" s="182">
        <v>3.2685</v>
      </c>
      <c r="K1134" s="182">
        <v>3.2601</v>
      </c>
      <c r="L1134" s="182">
        <v>3.101</v>
      </c>
      <c r="M1134" s="182">
        <v>3.1324000000000001</v>
      </c>
      <c r="N1134" s="182">
        <v>3.3062999999999998</v>
      </c>
      <c r="O1134" s="182">
        <v>5.5972</v>
      </c>
      <c r="P1134" s="182">
        <v>5.9968000000000004</v>
      </c>
      <c r="Q1134" s="182">
        <v>6.6158000000000001</v>
      </c>
      <c r="R1134" s="182">
        <v>4.6580000000000004</v>
      </c>
      <c r="S1134" s="120" t="s">
        <v>2022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78" t="s">
        <v>376</v>
      </c>
      <c r="B1135" s="178" t="s">
        <v>126</v>
      </c>
      <c r="C1135" s="178">
        <v>119164</v>
      </c>
      <c r="D1135" s="181">
        <v>44315</v>
      </c>
      <c r="E1135" s="182">
        <v>2254.3575999999998</v>
      </c>
      <c r="F1135" s="182">
        <v>3.2109000000000001</v>
      </c>
      <c r="G1135" s="182">
        <v>3.1818</v>
      </c>
      <c r="H1135" s="182">
        <v>3.1640000000000001</v>
      </c>
      <c r="I1135" s="182">
        <v>3.3176999999999999</v>
      </c>
      <c r="J1135" s="182">
        <v>3.2921</v>
      </c>
      <c r="K1135" s="182">
        <v>3.2113</v>
      </c>
      <c r="L1135" s="182">
        <v>3.0451000000000001</v>
      </c>
      <c r="M1135" s="182">
        <v>3.0514000000000001</v>
      </c>
      <c r="N1135" s="182">
        <v>3.1078000000000001</v>
      </c>
      <c r="O1135" s="182">
        <v>5.3989000000000003</v>
      </c>
      <c r="P1135" s="182">
        <v>6.1104000000000003</v>
      </c>
      <c r="Q1135" s="182">
        <v>7.2694000000000001</v>
      </c>
      <c r="R1135" s="182">
        <v>4.2793999999999999</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78" t="s">
        <v>376</v>
      </c>
      <c r="B1136" s="178" t="s">
        <v>235</v>
      </c>
      <c r="C1136" s="178">
        <v>112636</v>
      </c>
      <c r="D1136" s="181">
        <v>44315</v>
      </c>
      <c r="E1136" s="182">
        <v>2238.7305999999999</v>
      </c>
      <c r="F1136" s="182">
        <v>3.16</v>
      </c>
      <c r="G1136" s="182">
        <v>3.1322000000000001</v>
      </c>
      <c r="H1136" s="182">
        <v>3.1137999999999999</v>
      </c>
      <c r="I1136" s="182">
        <v>3.2673000000000001</v>
      </c>
      <c r="J1136" s="182">
        <v>3.2421000000000002</v>
      </c>
      <c r="K1136" s="182">
        <v>3.161</v>
      </c>
      <c r="L1136" s="182">
        <v>2.9944000000000002</v>
      </c>
      <c r="M1136" s="182">
        <v>3.0004</v>
      </c>
      <c r="N1136" s="182">
        <v>3.0565000000000002</v>
      </c>
      <c r="O1136" s="182">
        <v>5.3146000000000004</v>
      </c>
      <c r="P1136" s="182">
        <v>6.0143000000000004</v>
      </c>
      <c r="Q1136" s="182">
        <v>7.4626999999999999</v>
      </c>
      <c r="R1136" s="182">
        <v>4.2117000000000004</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78" t="s">
        <v>376</v>
      </c>
      <c r="B1137" s="178" t="s">
        <v>417</v>
      </c>
      <c r="C1137" s="178">
        <v>102441</v>
      </c>
      <c r="D1137" s="181"/>
      <c r="E1137" s="182"/>
      <c r="F1137" s="182"/>
      <c r="G1137" s="182"/>
      <c r="H1137" s="182"/>
      <c r="I1137" s="182"/>
      <c r="J1137" s="182"/>
      <c r="K1137" s="182"/>
      <c r="L1137" s="182"/>
      <c r="M1137" s="182"/>
      <c r="N1137" s="182"/>
      <c r="O1137" s="182"/>
      <c r="P1137" s="182"/>
      <c r="Q1137" s="182"/>
      <c r="R1137" s="182"/>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78" t="s">
        <v>376</v>
      </c>
      <c r="B1138" s="178" t="s">
        <v>418</v>
      </c>
      <c r="C1138" s="178">
        <v>100538</v>
      </c>
      <c r="D1138" s="181">
        <v>44315</v>
      </c>
      <c r="E1138" s="182">
        <v>4767.8990000000003</v>
      </c>
      <c r="F1138" s="182">
        <v>2.5026999999999999</v>
      </c>
      <c r="G1138" s="182">
        <v>2.3708</v>
      </c>
      <c r="H1138" s="182">
        <v>2.5021</v>
      </c>
      <c r="I1138" s="182">
        <v>2.5470999999999999</v>
      </c>
      <c r="J1138" s="182">
        <v>2.5556999999999999</v>
      </c>
      <c r="K1138" s="182">
        <v>2.5246</v>
      </c>
      <c r="L1138" s="182">
        <v>2.4037000000000002</v>
      </c>
      <c r="M1138" s="182">
        <v>2.4615</v>
      </c>
      <c r="N1138" s="182">
        <v>2.6850999999999998</v>
      </c>
      <c r="O1138" s="182">
        <v>5.0652999999999997</v>
      </c>
      <c r="P1138" s="182">
        <v>5.5408999999999997</v>
      </c>
      <c r="Q1138" s="182">
        <v>7.0216000000000003</v>
      </c>
      <c r="R1138" s="182">
        <v>4.1538000000000004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78" t="s">
        <v>376</v>
      </c>
      <c r="B1139" s="178" t="s">
        <v>419</v>
      </c>
      <c r="C1139" s="178">
        <v>100546</v>
      </c>
      <c r="D1139" s="181">
        <v>44315</v>
      </c>
      <c r="E1139" s="182">
        <v>3083.6284999999998</v>
      </c>
      <c r="F1139" s="182">
        <v>3.1724999999999999</v>
      </c>
      <c r="G1139" s="182">
        <v>3.0424000000000002</v>
      </c>
      <c r="H1139" s="182">
        <v>3.1737000000000002</v>
      </c>
      <c r="I1139" s="182">
        <v>3.2193999999999998</v>
      </c>
      <c r="J1139" s="182">
        <v>3.2288999999999999</v>
      </c>
      <c r="K1139" s="182">
        <v>3.2012</v>
      </c>
      <c r="L1139" s="182">
        <v>3.0847000000000002</v>
      </c>
      <c r="M1139" s="182">
        <v>3.1469999999999998</v>
      </c>
      <c r="N1139" s="182">
        <v>3.3765000000000001</v>
      </c>
      <c r="O1139" s="182">
        <v>5.7798999999999996</v>
      </c>
      <c r="P1139" s="182">
        <v>6.2542</v>
      </c>
      <c r="Q1139" s="182">
        <v>7.4530000000000003</v>
      </c>
      <c r="R1139" s="182">
        <v>4.8589000000000002</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78" t="s">
        <v>376</v>
      </c>
      <c r="B1140" s="178" t="s">
        <v>127</v>
      </c>
      <c r="C1140" s="178">
        <v>118577</v>
      </c>
      <c r="D1140" s="181">
        <v>44315</v>
      </c>
      <c r="E1140" s="182">
        <v>3099.7511</v>
      </c>
      <c r="F1140" s="182">
        <v>3.2513999999999998</v>
      </c>
      <c r="G1140" s="182">
        <v>3.12</v>
      </c>
      <c r="H1140" s="182">
        <v>3.2515999999999998</v>
      </c>
      <c r="I1140" s="182">
        <v>3.2963</v>
      </c>
      <c r="J1140" s="182">
        <v>3.3052999999999999</v>
      </c>
      <c r="K1140" s="182">
        <v>3.2784</v>
      </c>
      <c r="L1140" s="182">
        <v>3.1636000000000002</v>
      </c>
      <c r="M1140" s="182">
        <v>3.2296</v>
      </c>
      <c r="N1140" s="182">
        <v>3.4609999999999999</v>
      </c>
      <c r="O1140" s="182">
        <v>5.8510999999999997</v>
      </c>
      <c r="P1140" s="182">
        <v>6.3238000000000003</v>
      </c>
      <c r="Q1140" s="182">
        <v>7.4042000000000003</v>
      </c>
      <c r="R1140" s="182">
        <v>4.9353999999999996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78" t="s">
        <v>376</v>
      </c>
      <c r="B1141" s="178" t="s">
        <v>236</v>
      </c>
      <c r="C1141" s="178">
        <v>100868</v>
      </c>
      <c r="D1141" s="181">
        <v>44315</v>
      </c>
      <c r="E1141" s="182">
        <v>4027.3213000000001</v>
      </c>
      <c r="F1141" s="182">
        <v>2.8025000000000002</v>
      </c>
      <c r="G1141" s="182">
        <v>2.8235000000000001</v>
      </c>
      <c r="H1141" s="182">
        <v>3.0322</v>
      </c>
      <c r="I1141" s="182">
        <v>3.0709</v>
      </c>
      <c r="J1141" s="182">
        <v>3.1031</v>
      </c>
      <c r="K1141" s="182">
        <v>3.1322000000000001</v>
      </c>
      <c r="L1141" s="182">
        <v>2.9878999999999998</v>
      </c>
      <c r="M1141" s="182">
        <v>3.0693999999999999</v>
      </c>
      <c r="N1141" s="182">
        <v>3.2820999999999998</v>
      </c>
      <c r="O1141" s="182">
        <v>5.5076000000000001</v>
      </c>
      <c r="P1141" s="182">
        <v>6.0340999999999996</v>
      </c>
      <c r="Q1141" s="182">
        <v>7.0157999999999996</v>
      </c>
      <c r="R1141" s="182">
        <v>4.5971000000000002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78" t="s">
        <v>376</v>
      </c>
      <c r="B1142" s="178" t="s">
        <v>128</v>
      </c>
      <c r="C1142" s="178">
        <v>119091</v>
      </c>
      <c r="D1142" s="181">
        <v>44315</v>
      </c>
      <c r="E1142" s="182">
        <v>4055.5394999999999</v>
      </c>
      <c r="F1142" s="182">
        <v>2.9026999999999998</v>
      </c>
      <c r="G1142" s="182">
        <v>2.9236</v>
      </c>
      <c r="H1142" s="182">
        <v>3.1320999999999999</v>
      </c>
      <c r="I1142" s="182">
        <v>3.1709000000000001</v>
      </c>
      <c r="J1142" s="182">
        <v>3.1987000000000001</v>
      </c>
      <c r="K1142" s="182">
        <v>3.2313000000000001</v>
      </c>
      <c r="L1142" s="182">
        <v>3.0886</v>
      </c>
      <c r="M1142" s="182">
        <v>3.1713</v>
      </c>
      <c r="N1142" s="182">
        <v>3.3853</v>
      </c>
      <c r="O1142" s="182">
        <v>5.6132</v>
      </c>
      <c r="P1142" s="182">
        <v>6.1403999999999996</v>
      </c>
      <c r="Q1142" s="182">
        <v>7.2407000000000004</v>
      </c>
      <c r="R1142" s="182">
        <v>4.7016999999999998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78" t="s">
        <v>376</v>
      </c>
      <c r="B1143" s="178" t="s">
        <v>237</v>
      </c>
      <c r="C1143" s="178">
        <v>118902</v>
      </c>
      <c r="D1143" s="181">
        <v>44315</v>
      </c>
      <c r="E1143" s="182">
        <v>2043.5191</v>
      </c>
      <c r="F1143" s="182">
        <v>3.0169999999999999</v>
      </c>
      <c r="G1143" s="182">
        <v>2.9733999999999998</v>
      </c>
      <c r="H1143" s="182">
        <v>3.1692999999999998</v>
      </c>
      <c r="I1143" s="182">
        <v>3.2153</v>
      </c>
      <c r="J1143" s="182">
        <v>3.1943999999999999</v>
      </c>
      <c r="K1143" s="182">
        <v>3.2157</v>
      </c>
      <c r="L1143" s="182">
        <v>3.0573000000000001</v>
      </c>
      <c r="M1143" s="182">
        <v>3.1280999999999999</v>
      </c>
      <c r="N1143" s="182">
        <v>3.3182</v>
      </c>
      <c r="O1143" s="182">
        <v>5.5824999999999996</v>
      </c>
      <c r="P1143" s="182">
        <v>6.1239999999999997</v>
      </c>
      <c r="Q1143" s="182">
        <v>4.3141999999999996</v>
      </c>
      <c r="R1143" s="182">
        <v>4.6203000000000003</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78" t="s">
        <v>376</v>
      </c>
      <c r="B1144" s="178" t="s">
        <v>129</v>
      </c>
      <c r="C1144" s="178">
        <v>120038</v>
      </c>
      <c r="D1144" s="181">
        <v>44315</v>
      </c>
      <c r="E1144" s="182">
        <v>2054.0965000000001</v>
      </c>
      <c r="F1144" s="182">
        <v>3.1135000000000002</v>
      </c>
      <c r="G1144" s="182">
        <v>3.069</v>
      </c>
      <c r="H1144" s="182">
        <v>3.2645</v>
      </c>
      <c r="I1144" s="182">
        <v>3.3106</v>
      </c>
      <c r="J1144" s="182">
        <v>3.29</v>
      </c>
      <c r="K1144" s="182">
        <v>3.3148</v>
      </c>
      <c r="L1144" s="182">
        <v>3.1579999999999999</v>
      </c>
      <c r="M1144" s="182">
        <v>3.2296999999999998</v>
      </c>
      <c r="N1144" s="182">
        <v>3.4207000000000001</v>
      </c>
      <c r="O1144" s="182">
        <v>5.6715999999999998</v>
      </c>
      <c r="P1144" s="182">
        <v>6.2031999999999998</v>
      </c>
      <c r="Q1144" s="182">
        <v>7.2611999999999997</v>
      </c>
      <c r="R1144" s="182">
        <v>4.7215999999999996</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78" t="s">
        <v>376</v>
      </c>
      <c r="B1145" s="178" t="s">
        <v>420</v>
      </c>
      <c r="C1145" s="178">
        <v>118907</v>
      </c>
      <c r="D1145" s="181">
        <v>44315</v>
      </c>
      <c r="E1145" s="182">
        <v>2984.8172</v>
      </c>
      <c r="F1145" s="182">
        <v>2.2221000000000002</v>
      </c>
      <c r="G1145" s="182">
        <v>2.1775000000000002</v>
      </c>
      <c r="H1145" s="182">
        <v>2.3727</v>
      </c>
      <c r="I1145" s="182">
        <v>2.4182000000000001</v>
      </c>
      <c r="J1145" s="182">
        <v>2.3963000000000001</v>
      </c>
      <c r="K1145" s="182">
        <v>2.4161999999999999</v>
      </c>
      <c r="L1145" s="182">
        <v>2.2534000000000001</v>
      </c>
      <c r="M1145" s="182">
        <v>2.3188</v>
      </c>
      <c r="N1145" s="182">
        <v>2.5021</v>
      </c>
      <c r="O1145" s="182">
        <v>4.7236000000000002</v>
      </c>
      <c r="P1145" s="182">
        <v>5.2394999999999996</v>
      </c>
      <c r="Q1145" s="182">
        <v>6.1185999999999998</v>
      </c>
      <c r="R1145" s="182">
        <v>3.7917000000000001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78" t="s">
        <v>376</v>
      </c>
      <c r="B1146" s="178" t="s">
        <v>1009</v>
      </c>
      <c r="C1146" s="178">
        <v>144947</v>
      </c>
      <c r="D1146" s="181">
        <v>44315</v>
      </c>
      <c r="E1146" s="182">
        <v>1085.1127154144001</v>
      </c>
      <c r="F1146" s="182">
        <v>2.5878000000000001</v>
      </c>
      <c r="G1146" s="182">
        <v>2.5792000000000002</v>
      </c>
      <c r="H1146" s="182">
        <v>2.5659000000000001</v>
      </c>
      <c r="I1146" s="182">
        <v>2.5583999999999998</v>
      </c>
      <c r="J1146" s="182">
        <v>2.5356999999999998</v>
      </c>
      <c r="K1146" s="182">
        <v>2.4878999999999998</v>
      </c>
      <c r="L1146" s="182">
        <v>2.4306999999999999</v>
      </c>
      <c r="M1146" s="182">
        <v>2.4636999999999998</v>
      </c>
      <c r="N1146" s="182">
        <v>2.4866999999999999</v>
      </c>
      <c r="O1146" s="182"/>
      <c r="P1146" s="182"/>
      <c r="Q1146" s="182">
        <v>3.1896</v>
      </c>
      <c r="R1146" s="182">
        <v>2.8597000000000001</v>
      </c>
      <c r="S1146" s="120" t="s">
        <v>2021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78" t="s">
        <v>376</v>
      </c>
      <c r="B1147" s="178" t="s">
        <v>238</v>
      </c>
      <c r="C1147" s="178">
        <v>103340</v>
      </c>
      <c r="D1147" s="181">
        <v>44315</v>
      </c>
      <c r="E1147" s="182">
        <v>303.78620000000001</v>
      </c>
      <c r="F1147" s="182">
        <v>2.98</v>
      </c>
      <c r="G1147" s="182">
        <v>2.9443999999999999</v>
      </c>
      <c r="H1147" s="182">
        <v>3.0655999999999999</v>
      </c>
      <c r="I1147" s="182">
        <v>3.1688999999999998</v>
      </c>
      <c r="J1147" s="182">
        <v>3.1684999999999999</v>
      </c>
      <c r="K1147" s="182">
        <v>3.1962000000000002</v>
      </c>
      <c r="L1147" s="182">
        <v>3.0781000000000001</v>
      </c>
      <c r="M1147" s="182">
        <v>3.1488999999999998</v>
      </c>
      <c r="N1147" s="182">
        <v>3.4277000000000002</v>
      </c>
      <c r="O1147" s="182">
        <v>5.6235999999999997</v>
      </c>
      <c r="P1147" s="182">
        <v>6.1550000000000002</v>
      </c>
      <c r="Q1147" s="182">
        <v>7.4531000000000001</v>
      </c>
      <c r="R1147" s="182">
        <v>4.7243000000000004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78" t="s">
        <v>376</v>
      </c>
      <c r="B1148" s="178" t="s">
        <v>130</v>
      </c>
      <c r="C1148" s="178">
        <v>120197</v>
      </c>
      <c r="D1148" s="181">
        <v>44315</v>
      </c>
      <c r="E1148" s="182">
        <v>305.5127</v>
      </c>
      <c r="F1148" s="182">
        <v>3.1065</v>
      </c>
      <c r="G1148" s="182">
        <v>3.0632000000000001</v>
      </c>
      <c r="H1148" s="182">
        <v>3.1850000000000001</v>
      </c>
      <c r="I1148" s="182">
        <v>3.2896000000000001</v>
      </c>
      <c r="J1148" s="182">
        <v>3.2885</v>
      </c>
      <c r="K1148" s="182">
        <v>3.3172000000000001</v>
      </c>
      <c r="L1148" s="182">
        <v>3.2</v>
      </c>
      <c r="M1148" s="182">
        <v>3.2717999999999998</v>
      </c>
      <c r="N1148" s="182">
        <v>3.5518999999999998</v>
      </c>
      <c r="O1148" s="182">
        <v>5.7184999999999997</v>
      </c>
      <c r="P1148" s="182">
        <v>6.2336</v>
      </c>
      <c r="Q1148" s="182">
        <v>7.2995000000000001</v>
      </c>
      <c r="R1148" s="182">
        <v>4.8287000000000004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78" t="s">
        <v>376</v>
      </c>
      <c r="B1149" s="178" t="s">
        <v>239</v>
      </c>
      <c r="C1149" s="178">
        <v>113096</v>
      </c>
      <c r="D1149" s="181">
        <v>44315</v>
      </c>
      <c r="E1149" s="182">
        <v>2202.1626999999999</v>
      </c>
      <c r="F1149" s="182">
        <v>3.4047000000000001</v>
      </c>
      <c r="G1149" s="182">
        <v>3.2622</v>
      </c>
      <c r="H1149" s="182">
        <v>3.3380999999999998</v>
      </c>
      <c r="I1149" s="182">
        <v>3.4828000000000001</v>
      </c>
      <c r="J1149" s="182">
        <v>3.4527000000000001</v>
      </c>
      <c r="K1149" s="182">
        <v>3.3997999999999999</v>
      </c>
      <c r="L1149" s="182">
        <v>3.2801</v>
      </c>
      <c r="M1149" s="182">
        <v>3.3755999999999999</v>
      </c>
      <c r="N1149" s="182">
        <v>3.6577000000000002</v>
      </c>
      <c r="O1149" s="182">
        <v>5.7728000000000002</v>
      </c>
      <c r="P1149" s="182">
        <v>6.2171000000000003</v>
      </c>
      <c r="Q1149" s="182">
        <v>7.5735000000000001</v>
      </c>
      <c r="R1149" s="182">
        <v>4.9055</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78" t="s">
        <v>376</v>
      </c>
      <c r="B1150" s="178" t="s">
        <v>131</v>
      </c>
      <c r="C1150" s="178">
        <v>118345</v>
      </c>
      <c r="D1150" s="181">
        <v>44315</v>
      </c>
      <c r="E1150" s="182">
        <v>2219.2914000000001</v>
      </c>
      <c r="F1150" s="182">
        <v>3.4443000000000001</v>
      </c>
      <c r="G1150" s="182">
        <v>3.3016999999999999</v>
      </c>
      <c r="H1150" s="182">
        <v>3.3780000000000001</v>
      </c>
      <c r="I1150" s="182">
        <v>3.5228000000000002</v>
      </c>
      <c r="J1150" s="182">
        <v>3.4929000000000001</v>
      </c>
      <c r="K1150" s="182">
        <v>3.4401000000000002</v>
      </c>
      <c r="L1150" s="182">
        <v>3.3207</v>
      </c>
      <c r="M1150" s="182">
        <v>3.4165999999999999</v>
      </c>
      <c r="N1150" s="182">
        <v>3.6991999999999998</v>
      </c>
      <c r="O1150" s="182">
        <v>5.8533999999999997</v>
      </c>
      <c r="P1150" s="182">
        <v>6.3132999999999999</v>
      </c>
      <c r="Q1150" s="182">
        <v>7.3124000000000002</v>
      </c>
      <c r="R1150" s="182">
        <v>4.9653999999999998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78" t="s">
        <v>376</v>
      </c>
      <c r="B1151" s="178" t="s">
        <v>132</v>
      </c>
      <c r="C1151" s="178">
        <v>118364</v>
      </c>
      <c r="D1151" s="181">
        <v>44315</v>
      </c>
      <c r="E1151" s="182">
        <v>2492.3407000000002</v>
      </c>
      <c r="F1151" s="182">
        <v>3.0815000000000001</v>
      </c>
      <c r="G1151" s="182">
        <v>3.1172</v>
      </c>
      <c r="H1151" s="182">
        <v>3.2469000000000001</v>
      </c>
      <c r="I1151" s="182">
        <v>3.2936000000000001</v>
      </c>
      <c r="J1151" s="182">
        <v>3.2867999999999999</v>
      </c>
      <c r="K1151" s="182">
        <v>3.2570999999999999</v>
      </c>
      <c r="L1151" s="182">
        <v>3.1152000000000002</v>
      </c>
      <c r="M1151" s="182">
        <v>3.1741999999999999</v>
      </c>
      <c r="N1151" s="182">
        <v>3.3428</v>
      </c>
      <c r="O1151" s="182">
        <v>5.5073999999999996</v>
      </c>
      <c r="P1151" s="182">
        <v>6.0980999999999996</v>
      </c>
      <c r="Q1151" s="182">
        <v>7.1999000000000004</v>
      </c>
      <c r="R1151" s="182">
        <v>4.5679999999999996</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78" t="s">
        <v>376</v>
      </c>
      <c r="B1152" s="178" t="s">
        <v>240</v>
      </c>
      <c r="C1152" s="178">
        <v>108690</v>
      </c>
      <c r="D1152" s="181">
        <v>44315</v>
      </c>
      <c r="E1152" s="182">
        <v>2479.7001</v>
      </c>
      <c r="F1152" s="182">
        <v>3.0310000000000001</v>
      </c>
      <c r="G1152" s="182">
        <v>3.0668000000000002</v>
      </c>
      <c r="H1152" s="182">
        <v>3.1968999999999999</v>
      </c>
      <c r="I1152" s="182">
        <v>3.2435</v>
      </c>
      <c r="J1152" s="182">
        <v>3.2368000000000001</v>
      </c>
      <c r="K1152" s="182">
        <v>3.2067999999999999</v>
      </c>
      <c r="L1152" s="182">
        <v>3.0644</v>
      </c>
      <c r="M1152" s="182">
        <v>3.1230000000000002</v>
      </c>
      <c r="N1152" s="182">
        <v>3.2907999999999999</v>
      </c>
      <c r="O1152" s="182">
        <v>5.444</v>
      </c>
      <c r="P1152" s="182">
        <v>6.0260999999999996</v>
      </c>
      <c r="Q1152" s="182">
        <v>5.4584000000000001</v>
      </c>
      <c r="R1152" s="182">
        <v>4.5141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78" t="s">
        <v>376</v>
      </c>
      <c r="B1153" s="178" t="s">
        <v>133</v>
      </c>
      <c r="C1153" s="178">
        <v>125345</v>
      </c>
      <c r="D1153" s="181">
        <v>44315</v>
      </c>
      <c r="E1153" s="182">
        <v>1593.6674</v>
      </c>
      <c r="F1153" s="182">
        <v>2.6776</v>
      </c>
      <c r="G1153" s="182">
        <v>2.7069999999999999</v>
      </c>
      <c r="H1153" s="182">
        <v>2.8311000000000002</v>
      </c>
      <c r="I1153" s="182">
        <v>2.8706</v>
      </c>
      <c r="J1153" s="182">
        <v>2.9533</v>
      </c>
      <c r="K1153" s="182">
        <v>2.8622000000000001</v>
      </c>
      <c r="L1153" s="182">
        <v>2.7806000000000002</v>
      </c>
      <c r="M1153" s="182">
        <v>2.851</v>
      </c>
      <c r="N1153" s="182">
        <v>2.9597000000000002</v>
      </c>
      <c r="O1153" s="182">
        <v>5.0061999999999998</v>
      </c>
      <c r="P1153" s="182">
        <v>5.6228999999999996</v>
      </c>
      <c r="Q1153" s="182">
        <v>6.4404000000000003</v>
      </c>
      <c r="R1153" s="182">
        <v>4.0835999999999997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78" t="s">
        <v>376</v>
      </c>
      <c r="B1154" s="178" t="s">
        <v>241</v>
      </c>
      <c r="C1154" s="178">
        <v>125259</v>
      </c>
      <c r="D1154" s="181">
        <v>44315</v>
      </c>
      <c r="E1154" s="182">
        <v>1587.7262000000001</v>
      </c>
      <c r="F1154" s="182">
        <v>2.6278000000000001</v>
      </c>
      <c r="G1154" s="182">
        <v>2.6573000000000002</v>
      </c>
      <c r="H1154" s="182">
        <v>2.7812000000000001</v>
      </c>
      <c r="I1154" s="182">
        <v>2.8210000000000002</v>
      </c>
      <c r="J1154" s="182">
        <v>2.9033000000000002</v>
      </c>
      <c r="K1154" s="182">
        <v>2.8119000000000001</v>
      </c>
      <c r="L1154" s="182">
        <v>2.7299000000000002</v>
      </c>
      <c r="M1154" s="182">
        <v>2.8003999999999998</v>
      </c>
      <c r="N1154" s="182">
        <v>2.9083999999999999</v>
      </c>
      <c r="O1154" s="182">
        <v>4.9538000000000002</v>
      </c>
      <c r="P1154" s="182">
        <v>5.5701999999999998</v>
      </c>
      <c r="Q1154" s="182">
        <v>6.3872</v>
      </c>
      <c r="R1154" s="182">
        <v>4.0316999999999998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78" t="s">
        <v>376</v>
      </c>
      <c r="B1155" s="178" t="s">
        <v>242</v>
      </c>
      <c r="C1155" s="178">
        <v>115991</v>
      </c>
      <c r="D1155" s="181">
        <v>44315</v>
      </c>
      <c r="E1155" s="182">
        <v>1994.5413000000001</v>
      </c>
      <c r="F1155" s="182">
        <v>2.4670000000000001</v>
      </c>
      <c r="G1155" s="182">
        <v>2.5424000000000002</v>
      </c>
      <c r="H1155" s="182">
        <v>2.7660999999999998</v>
      </c>
      <c r="I1155" s="182">
        <v>2.8033000000000001</v>
      </c>
      <c r="J1155" s="182">
        <v>2.8361999999999998</v>
      </c>
      <c r="K1155" s="182">
        <v>3.4661</v>
      </c>
      <c r="L1155" s="182">
        <v>3.2067999999999999</v>
      </c>
      <c r="M1155" s="182">
        <v>3.1682999999999999</v>
      </c>
      <c r="N1155" s="182">
        <v>3.1871999999999998</v>
      </c>
      <c r="O1155" s="182">
        <v>5.4878999999999998</v>
      </c>
      <c r="P1155" s="182">
        <v>6.1121999999999996</v>
      </c>
      <c r="Q1155" s="182">
        <v>7.5235000000000003</v>
      </c>
      <c r="R1155" s="182">
        <v>4.5521000000000003</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78" t="s">
        <v>376</v>
      </c>
      <c r="B1156" s="178" t="s">
        <v>134</v>
      </c>
      <c r="C1156" s="178">
        <v>119135</v>
      </c>
      <c r="D1156" s="181">
        <v>44315</v>
      </c>
      <c r="E1156" s="182">
        <v>2010.8788999999999</v>
      </c>
      <c r="F1156" s="182">
        <v>2.5686</v>
      </c>
      <c r="G1156" s="182">
        <v>2.6360999999999999</v>
      </c>
      <c r="H1156" s="182">
        <v>2.8635000000000002</v>
      </c>
      <c r="I1156" s="182">
        <v>2.9018999999999999</v>
      </c>
      <c r="J1156" s="182">
        <v>2.9342999999999999</v>
      </c>
      <c r="K1156" s="182">
        <v>3.5678999999999998</v>
      </c>
      <c r="L1156" s="182">
        <v>3.3094000000000001</v>
      </c>
      <c r="M1156" s="182">
        <v>3.2713999999999999</v>
      </c>
      <c r="N1156" s="182">
        <v>3.2909999999999999</v>
      </c>
      <c r="O1156" s="182">
        <v>5.5936000000000003</v>
      </c>
      <c r="P1156" s="182">
        <v>6.2187999999999999</v>
      </c>
      <c r="Q1156" s="182">
        <v>7.3102</v>
      </c>
      <c r="R1156" s="182">
        <v>4.6567999999999996</v>
      </c>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78" t="s">
        <v>376</v>
      </c>
      <c r="B1157" s="178" t="s">
        <v>135</v>
      </c>
      <c r="C1157" s="178">
        <v>147938</v>
      </c>
      <c r="D1157" s="181">
        <v>44315</v>
      </c>
      <c r="E1157" s="182">
        <v>2001.3534</v>
      </c>
      <c r="F1157" s="182">
        <v>2.7431000000000001</v>
      </c>
      <c r="G1157" s="182">
        <v>2.7429999999999999</v>
      </c>
      <c r="H1157" s="182">
        <v>2.7439</v>
      </c>
      <c r="I1157" s="182">
        <v>2.7454000000000001</v>
      </c>
      <c r="J1157" s="182">
        <v>2.8378000000000001</v>
      </c>
      <c r="K1157" s="182">
        <v>3.4729000000000001</v>
      </c>
      <c r="L1157" s="182">
        <v>2.7883</v>
      </c>
      <c r="M1157" s="182">
        <v>2.8471000000000002</v>
      </c>
      <c r="N1157" s="182">
        <v>2.8635000000000002</v>
      </c>
      <c r="O1157" s="182"/>
      <c r="P1157" s="182"/>
      <c r="Q1157" s="182">
        <v>3.3959000000000001</v>
      </c>
      <c r="R1157" s="182"/>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78" t="s">
        <v>376</v>
      </c>
      <c r="B1158" s="178" t="s">
        <v>136</v>
      </c>
      <c r="C1158" s="178">
        <v>147940</v>
      </c>
      <c r="D1158" s="181">
        <v>44315</v>
      </c>
      <c r="E1158" s="182">
        <v>2011.2583999999999</v>
      </c>
      <c r="F1158" s="182">
        <v>2.5644999999999998</v>
      </c>
      <c r="G1158" s="182">
        <v>2.6871</v>
      </c>
      <c r="H1158" s="182">
        <v>2.8976999999999999</v>
      </c>
      <c r="I1158" s="182">
        <v>2.9081000000000001</v>
      </c>
      <c r="J1158" s="182">
        <v>2.9581</v>
      </c>
      <c r="K1158" s="182">
        <v>3.5632000000000001</v>
      </c>
      <c r="L1158" s="182">
        <v>3.3005</v>
      </c>
      <c r="M1158" s="182">
        <v>3.2439</v>
      </c>
      <c r="N1158" s="182">
        <v>3.2801</v>
      </c>
      <c r="O1158" s="182"/>
      <c r="P1158" s="182"/>
      <c r="Q1158" s="182">
        <v>3.7839999999999998</v>
      </c>
      <c r="R1158" s="182"/>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78" t="s">
        <v>376</v>
      </c>
      <c r="B1159" s="178" t="s">
        <v>137</v>
      </c>
      <c r="C1159" s="178">
        <v>147937</v>
      </c>
      <c r="D1159" s="181">
        <v>44315</v>
      </c>
      <c r="E1159" s="182">
        <v>2011.2592</v>
      </c>
      <c r="F1159" s="182">
        <v>2.5716999999999999</v>
      </c>
      <c r="G1159" s="182">
        <v>2.6381000000000001</v>
      </c>
      <c r="H1159" s="182">
        <v>2.8647999999999998</v>
      </c>
      <c r="I1159" s="182">
        <v>2.9035000000000002</v>
      </c>
      <c r="J1159" s="182">
        <v>2.9367999999999999</v>
      </c>
      <c r="K1159" s="182">
        <v>3.5691000000000002</v>
      </c>
      <c r="L1159" s="182">
        <v>3.3104</v>
      </c>
      <c r="M1159" s="182">
        <v>3.2723</v>
      </c>
      <c r="N1159" s="182">
        <v>3.2913999999999999</v>
      </c>
      <c r="O1159" s="182"/>
      <c r="P1159" s="182"/>
      <c r="Q1159" s="182">
        <v>3.7854999999999999</v>
      </c>
      <c r="R1159" s="182"/>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78" t="s">
        <v>376</v>
      </c>
      <c r="B1160" s="178" t="s">
        <v>138</v>
      </c>
      <c r="C1160" s="178">
        <v>147939</v>
      </c>
      <c r="D1160" s="181">
        <v>44315</v>
      </c>
      <c r="E1160" s="182">
        <v>2010.8902</v>
      </c>
      <c r="F1160" s="182">
        <v>2.7191999999999998</v>
      </c>
      <c r="G1160" s="182">
        <v>2.7692999999999999</v>
      </c>
      <c r="H1160" s="182">
        <v>2.9788000000000001</v>
      </c>
      <c r="I1160" s="182">
        <v>2.948</v>
      </c>
      <c r="J1160" s="182">
        <v>2.9496000000000002</v>
      </c>
      <c r="K1160" s="182">
        <v>3.5629</v>
      </c>
      <c r="L1160" s="182">
        <v>3.3010000000000002</v>
      </c>
      <c r="M1160" s="182">
        <v>3.2450000000000001</v>
      </c>
      <c r="N1160" s="182">
        <v>3.2658</v>
      </c>
      <c r="O1160" s="182"/>
      <c r="P1160" s="182"/>
      <c r="Q1160" s="182">
        <v>3.7679</v>
      </c>
      <c r="R1160" s="182"/>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78" t="s">
        <v>376</v>
      </c>
      <c r="B1161" s="178" t="s">
        <v>243</v>
      </c>
      <c r="C1161" s="178">
        <v>104486</v>
      </c>
      <c r="D1161" s="181">
        <v>44315</v>
      </c>
      <c r="E1161" s="182">
        <v>2817.2024999999999</v>
      </c>
      <c r="F1161" s="182">
        <v>3.0501</v>
      </c>
      <c r="G1161" s="182">
        <v>2.9996</v>
      </c>
      <c r="H1161" s="182">
        <v>3.1307999999999998</v>
      </c>
      <c r="I1161" s="182">
        <v>3.1589999999999998</v>
      </c>
      <c r="J1161" s="182">
        <v>3.1888000000000001</v>
      </c>
      <c r="K1161" s="182">
        <v>3.1974</v>
      </c>
      <c r="L1161" s="182">
        <v>3.0882000000000001</v>
      </c>
      <c r="M1161" s="182">
        <v>3.1486000000000001</v>
      </c>
      <c r="N1161" s="182">
        <v>3.343</v>
      </c>
      <c r="O1161" s="182">
        <v>5.5316999999999998</v>
      </c>
      <c r="P1161" s="182">
        <v>6.1062000000000003</v>
      </c>
      <c r="Q1161" s="182">
        <v>7.4268999999999998</v>
      </c>
      <c r="R1161" s="182">
        <v>4.5732999999999997</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78" t="s">
        <v>376</v>
      </c>
      <c r="B1162" s="178" t="s">
        <v>139</v>
      </c>
      <c r="C1162" s="178">
        <v>120537</v>
      </c>
      <c r="D1162" s="181">
        <v>44315</v>
      </c>
      <c r="E1162" s="182">
        <v>2833.2253999999998</v>
      </c>
      <c r="F1162" s="182">
        <v>3.1204999999999998</v>
      </c>
      <c r="G1162" s="182">
        <v>3.0699000000000001</v>
      </c>
      <c r="H1162" s="182">
        <v>3.2008000000000001</v>
      </c>
      <c r="I1162" s="182">
        <v>3.2292000000000001</v>
      </c>
      <c r="J1162" s="182">
        <v>3.2591999999999999</v>
      </c>
      <c r="K1162" s="182">
        <v>3.2682000000000002</v>
      </c>
      <c r="L1162" s="182">
        <v>3.1595</v>
      </c>
      <c r="M1162" s="182">
        <v>3.2206000000000001</v>
      </c>
      <c r="N1162" s="182">
        <v>3.4156</v>
      </c>
      <c r="O1162" s="182">
        <v>5.6056999999999997</v>
      </c>
      <c r="P1162" s="182">
        <v>6.1806000000000001</v>
      </c>
      <c r="Q1162" s="182">
        <v>7.2682000000000002</v>
      </c>
      <c r="R1162" s="182">
        <v>4.6466000000000003</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78" t="s">
        <v>376</v>
      </c>
      <c r="B1163" s="178" t="s">
        <v>421</v>
      </c>
      <c r="C1163" s="178">
        <v>104488</v>
      </c>
      <c r="D1163" s="181">
        <v>44315</v>
      </c>
      <c r="E1163" s="182">
        <v>2550.4360000000001</v>
      </c>
      <c r="F1163" s="182">
        <v>2.5190000000000001</v>
      </c>
      <c r="G1163" s="182">
        <v>2.4691999999999998</v>
      </c>
      <c r="H1163" s="182">
        <v>2.6002000000000001</v>
      </c>
      <c r="I1163" s="182">
        <v>2.6284000000000001</v>
      </c>
      <c r="J1163" s="182">
        <v>2.6575000000000002</v>
      </c>
      <c r="K1163" s="182">
        <v>2.6636000000000002</v>
      </c>
      <c r="L1163" s="182">
        <v>2.5508000000000002</v>
      </c>
      <c r="M1163" s="182">
        <v>2.6072000000000002</v>
      </c>
      <c r="N1163" s="182">
        <v>2.7967</v>
      </c>
      <c r="O1163" s="182">
        <v>4.9759000000000002</v>
      </c>
      <c r="P1163" s="182">
        <v>5.5156999999999998</v>
      </c>
      <c r="Q1163" s="182">
        <v>6.6902999999999997</v>
      </c>
      <c r="R1163" s="182">
        <v>4.0233999999999996</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78" t="s">
        <v>376</v>
      </c>
      <c r="B1164" s="178" t="s">
        <v>140</v>
      </c>
      <c r="C1164" s="178">
        <v>147157</v>
      </c>
      <c r="D1164" s="181">
        <v>44315</v>
      </c>
      <c r="E1164" s="182">
        <v>1082.5661</v>
      </c>
      <c r="F1164" s="182">
        <v>3.0381</v>
      </c>
      <c r="G1164" s="182">
        <v>3.0295999999999998</v>
      </c>
      <c r="H1164" s="182">
        <v>3.0226999999999999</v>
      </c>
      <c r="I1164" s="182">
        <v>3.0413999999999999</v>
      </c>
      <c r="J1164" s="182">
        <v>3.0108999999999999</v>
      </c>
      <c r="K1164" s="182">
        <v>2.9849999999999999</v>
      </c>
      <c r="L1164" s="182">
        <v>2.9437000000000002</v>
      </c>
      <c r="M1164" s="182">
        <v>2.9830000000000001</v>
      </c>
      <c r="N1164" s="182">
        <v>2.9761000000000002</v>
      </c>
      <c r="O1164" s="182"/>
      <c r="P1164" s="182"/>
      <c r="Q1164" s="182">
        <v>4.0083000000000002</v>
      </c>
      <c r="R1164" s="182">
        <v>3.9897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78" t="s">
        <v>376</v>
      </c>
      <c r="B1165" s="178" t="s">
        <v>244</v>
      </c>
      <c r="C1165" s="178">
        <v>147153</v>
      </c>
      <c r="D1165" s="181">
        <v>44315</v>
      </c>
      <c r="E1165" s="182">
        <v>1080.1655000000001</v>
      </c>
      <c r="F1165" s="182">
        <v>2.9232</v>
      </c>
      <c r="G1165" s="182">
        <v>2.9180000000000001</v>
      </c>
      <c r="H1165" s="182">
        <v>2.9125000000000001</v>
      </c>
      <c r="I1165" s="182">
        <v>2.9310999999999998</v>
      </c>
      <c r="J1165" s="182">
        <v>2.8988999999999998</v>
      </c>
      <c r="K1165" s="182">
        <v>2.8733</v>
      </c>
      <c r="L1165" s="182">
        <v>2.8315999999999999</v>
      </c>
      <c r="M1165" s="182">
        <v>2.8702000000000001</v>
      </c>
      <c r="N1165" s="182">
        <v>2.8626999999999998</v>
      </c>
      <c r="O1165" s="182"/>
      <c r="P1165" s="182"/>
      <c r="Q1165" s="182">
        <v>3.8940000000000001</v>
      </c>
      <c r="R1165" s="182">
        <v>3.8754</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78" t="s">
        <v>376</v>
      </c>
      <c r="B1166" s="178" t="s">
        <v>245</v>
      </c>
      <c r="C1166" s="178">
        <v>100234</v>
      </c>
      <c r="D1166" s="181">
        <v>44315</v>
      </c>
      <c r="E1166" s="182">
        <v>56.020299999999999</v>
      </c>
      <c r="F1166" s="182">
        <v>2.9973999999999998</v>
      </c>
      <c r="G1166" s="182">
        <v>2.9327000000000001</v>
      </c>
      <c r="H1166" s="182">
        <v>3.1480000000000001</v>
      </c>
      <c r="I1166" s="182">
        <v>3.2524999999999999</v>
      </c>
      <c r="J1166" s="182">
        <v>3.214</v>
      </c>
      <c r="K1166" s="182">
        <v>3.2378</v>
      </c>
      <c r="L1166" s="182">
        <v>3.1082999999999998</v>
      </c>
      <c r="M1166" s="182">
        <v>3.1518000000000002</v>
      </c>
      <c r="N1166" s="182">
        <v>3.2964000000000002</v>
      </c>
      <c r="O1166" s="182">
        <v>5.5502000000000002</v>
      </c>
      <c r="P1166" s="182">
        <v>6.1313000000000004</v>
      </c>
      <c r="Q1166" s="182">
        <v>7.6612</v>
      </c>
      <c r="R1166" s="182">
        <v>4.5621999999999998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78" t="s">
        <v>376</v>
      </c>
      <c r="B1167" s="178" t="s">
        <v>141</v>
      </c>
      <c r="C1167" s="178">
        <v>120406</v>
      </c>
      <c r="D1167" s="181">
        <v>44315</v>
      </c>
      <c r="E1167" s="182">
        <v>56.391599999999997</v>
      </c>
      <c r="F1167" s="182">
        <v>3.1071</v>
      </c>
      <c r="G1167" s="182">
        <v>3.0213000000000001</v>
      </c>
      <c r="H1167" s="182">
        <v>3.2290000000000001</v>
      </c>
      <c r="I1167" s="182">
        <v>3.3330000000000002</v>
      </c>
      <c r="J1167" s="182">
        <v>3.2934999999999999</v>
      </c>
      <c r="K1167" s="182">
        <v>3.3186</v>
      </c>
      <c r="L1167" s="182">
        <v>3.1894999999999998</v>
      </c>
      <c r="M1167" s="182">
        <v>3.2338</v>
      </c>
      <c r="N1167" s="182">
        <v>3.3792</v>
      </c>
      <c r="O1167" s="182">
        <v>5.6345999999999998</v>
      </c>
      <c r="P1167" s="182">
        <v>6.2154999999999996</v>
      </c>
      <c r="Q1167" s="182">
        <v>7.3160999999999996</v>
      </c>
      <c r="R1167" s="182">
        <v>4.6459000000000001</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78" t="s">
        <v>376</v>
      </c>
      <c r="B1168" s="178" t="s">
        <v>422</v>
      </c>
      <c r="C1168" s="178">
        <v>100247</v>
      </c>
      <c r="D1168" s="181">
        <v>44315</v>
      </c>
      <c r="E1168" s="182">
        <v>32.213099999999997</v>
      </c>
      <c r="F1168" s="182">
        <v>2.9462000000000002</v>
      </c>
      <c r="G1168" s="182">
        <v>2.9466999999999999</v>
      </c>
      <c r="H1168" s="182">
        <v>3.1421000000000001</v>
      </c>
      <c r="I1168" s="182">
        <v>3.2576000000000001</v>
      </c>
      <c r="J1168" s="182">
        <v>3.2143000000000002</v>
      </c>
      <c r="K1168" s="182">
        <v>3.2372999999999998</v>
      </c>
      <c r="L1168" s="182">
        <v>3.1086</v>
      </c>
      <c r="M1168" s="182">
        <v>3.1524999999999999</v>
      </c>
      <c r="N1168" s="182">
        <v>3.2970999999999999</v>
      </c>
      <c r="O1168" s="182">
        <v>5.5505000000000004</v>
      </c>
      <c r="P1168" s="182">
        <v>6.1314000000000002</v>
      </c>
      <c r="Q1168" s="182">
        <v>7.1424000000000003</v>
      </c>
      <c r="R1168" s="182">
        <v>4.5628000000000002</v>
      </c>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78" t="s">
        <v>376</v>
      </c>
      <c r="B1169" s="178" t="s">
        <v>1937</v>
      </c>
      <c r="C1169" s="178">
        <v>148414</v>
      </c>
      <c r="D1169" s="181">
        <v>44315</v>
      </c>
      <c r="E1169" s="182">
        <v>41.4437</v>
      </c>
      <c r="F1169" s="182">
        <v>0</v>
      </c>
      <c r="G1169" s="182">
        <v>0</v>
      </c>
      <c r="H1169" s="182">
        <v>0</v>
      </c>
      <c r="I1169" s="182">
        <v>0</v>
      </c>
      <c r="J1169" s="182">
        <v>0</v>
      </c>
      <c r="K1169" s="182">
        <v>0</v>
      </c>
      <c r="L1169" s="182">
        <v>0</v>
      </c>
      <c r="M1169" s="182">
        <v>0</v>
      </c>
      <c r="N1169" s="182"/>
      <c r="O1169" s="182"/>
      <c r="P1169" s="182"/>
      <c r="Q1169" s="182">
        <v>0</v>
      </c>
      <c r="R1169" s="182"/>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78" t="s">
        <v>376</v>
      </c>
      <c r="B1170" s="178" t="s">
        <v>1938</v>
      </c>
      <c r="C1170" s="178">
        <v>148413</v>
      </c>
      <c r="D1170" s="181">
        <v>44315</v>
      </c>
      <c r="E1170" s="182">
        <v>41.4437</v>
      </c>
      <c r="F1170" s="182">
        <v>0</v>
      </c>
      <c r="G1170" s="182">
        <v>0</v>
      </c>
      <c r="H1170" s="182">
        <v>0</v>
      </c>
      <c r="I1170" s="182">
        <v>0</v>
      </c>
      <c r="J1170" s="182">
        <v>0</v>
      </c>
      <c r="K1170" s="182">
        <v>0</v>
      </c>
      <c r="L1170" s="182">
        <v>0</v>
      </c>
      <c r="M1170" s="182">
        <v>0</v>
      </c>
      <c r="N1170" s="182"/>
      <c r="O1170" s="182"/>
      <c r="P1170" s="182"/>
      <c r="Q1170" s="182">
        <v>0</v>
      </c>
      <c r="R1170" s="182"/>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78" t="s">
        <v>376</v>
      </c>
      <c r="B1171" s="178" t="s">
        <v>1939</v>
      </c>
      <c r="C1171" s="178">
        <v>139260</v>
      </c>
      <c r="D1171" s="181">
        <v>44315</v>
      </c>
      <c r="E1171" s="182">
        <v>41.4437</v>
      </c>
      <c r="F1171" s="182">
        <v>0</v>
      </c>
      <c r="G1171" s="182">
        <v>0</v>
      </c>
      <c r="H1171" s="182">
        <v>0</v>
      </c>
      <c r="I1171" s="182">
        <v>0</v>
      </c>
      <c r="J1171" s="182">
        <v>0</v>
      </c>
      <c r="K1171" s="182">
        <v>0</v>
      </c>
      <c r="L1171" s="182">
        <v>0</v>
      </c>
      <c r="M1171" s="182">
        <v>0</v>
      </c>
      <c r="N1171" s="182">
        <v>0</v>
      </c>
      <c r="O1171" s="182">
        <v>0</v>
      </c>
      <c r="P1171" s="182">
        <v>0</v>
      </c>
      <c r="Q1171" s="182">
        <v>0</v>
      </c>
      <c r="R1171" s="182">
        <v>-1E-4</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78" t="s">
        <v>376</v>
      </c>
      <c r="B1172" s="178" t="s">
        <v>1940</v>
      </c>
      <c r="C1172" s="178">
        <v>139258</v>
      </c>
      <c r="D1172" s="181">
        <v>44315</v>
      </c>
      <c r="E1172" s="182">
        <v>56.393700000000003</v>
      </c>
      <c r="F1172" s="182">
        <v>3.0423</v>
      </c>
      <c r="G1172" s="182">
        <v>3.0211999999999999</v>
      </c>
      <c r="H1172" s="182">
        <v>3.2288999999999999</v>
      </c>
      <c r="I1172" s="182">
        <v>3.3329</v>
      </c>
      <c r="J1172" s="182">
        <v>3.2934000000000001</v>
      </c>
      <c r="K1172" s="182">
        <v>3.3184999999999998</v>
      </c>
      <c r="L1172" s="182">
        <v>3.1894</v>
      </c>
      <c r="M1172" s="182">
        <v>3.2336999999999998</v>
      </c>
      <c r="N1172" s="182">
        <v>3.3791000000000002</v>
      </c>
      <c r="O1172" s="182">
        <v>5.6345000000000001</v>
      </c>
      <c r="P1172" s="182">
        <v>6.2163000000000004</v>
      </c>
      <c r="Q1172" s="182">
        <v>6.2516999999999996</v>
      </c>
      <c r="R1172" s="182">
        <v>4.6456999999999997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78" t="s">
        <v>376</v>
      </c>
      <c r="B1173" s="178" t="s">
        <v>1941</v>
      </c>
      <c r="C1173" s="178">
        <v>139259</v>
      </c>
      <c r="D1173" s="181">
        <v>44315</v>
      </c>
      <c r="E1173" s="182">
        <v>41.4437</v>
      </c>
      <c r="F1173" s="182">
        <v>0</v>
      </c>
      <c r="G1173" s="182">
        <v>0</v>
      </c>
      <c r="H1173" s="182">
        <v>0</v>
      </c>
      <c r="I1173" s="182">
        <v>0</v>
      </c>
      <c r="J1173" s="182">
        <v>0</v>
      </c>
      <c r="K1173" s="182">
        <v>0</v>
      </c>
      <c r="L1173" s="182">
        <v>0</v>
      </c>
      <c r="M1173" s="182">
        <v>0</v>
      </c>
      <c r="N1173" s="182">
        <v>0</v>
      </c>
      <c r="O1173" s="182">
        <v>0</v>
      </c>
      <c r="P1173" s="182">
        <v>0</v>
      </c>
      <c r="Q1173" s="182">
        <v>0</v>
      </c>
      <c r="R1173" s="182">
        <v>0</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78" t="s">
        <v>376</v>
      </c>
      <c r="B1174" s="178" t="s">
        <v>1942</v>
      </c>
      <c r="C1174" s="178">
        <v>139257</v>
      </c>
      <c r="D1174" s="181">
        <v>44315</v>
      </c>
      <c r="E1174" s="182">
        <v>56.393700000000003</v>
      </c>
      <c r="F1174" s="182">
        <v>3.0423</v>
      </c>
      <c r="G1174" s="182">
        <v>3.0211999999999999</v>
      </c>
      <c r="H1174" s="182">
        <v>3.2197</v>
      </c>
      <c r="I1174" s="182">
        <v>3.3329</v>
      </c>
      <c r="J1174" s="182">
        <v>3.2934000000000001</v>
      </c>
      <c r="K1174" s="182">
        <v>3.3178000000000001</v>
      </c>
      <c r="L1174" s="182">
        <v>3.1894</v>
      </c>
      <c r="M1174" s="182">
        <v>3.2334000000000001</v>
      </c>
      <c r="N1174" s="182">
        <v>3.3788999999999998</v>
      </c>
      <c r="O1174" s="182">
        <v>5.6345000000000001</v>
      </c>
      <c r="P1174" s="182">
        <v>6.2163000000000004</v>
      </c>
      <c r="Q1174" s="182">
        <v>6.2516999999999996</v>
      </c>
      <c r="R1174" s="182">
        <v>4.6456999999999997</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78" t="s">
        <v>376</v>
      </c>
      <c r="B1175" s="178" t="s">
        <v>1943</v>
      </c>
      <c r="C1175" s="178">
        <v>148415</v>
      </c>
      <c r="D1175" s="181">
        <v>44315</v>
      </c>
      <c r="E1175" s="182">
        <v>41.4437</v>
      </c>
      <c r="F1175" s="182">
        <v>0</v>
      </c>
      <c r="G1175" s="182">
        <v>0</v>
      </c>
      <c r="H1175" s="182">
        <v>0</v>
      </c>
      <c r="I1175" s="182">
        <v>0</v>
      </c>
      <c r="J1175" s="182">
        <v>0</v>
      </c>
      <c r="K1175" s="182">
        <v>0</v>
      </c>
      <c r="L1175" s="182">
        <v>0</v>
      </c>
      <c r="M1175" s="182">
        <v>0</v>
      </c>
      <c r="N1175" s="182"/>
      <c r="O1175" s="182"/>
      <c r="P1175" s="182"/>
      <c r="Q1175" s="182">
        <v>0</v>
      </c>
      <c r="R1175" s="182"/>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78" t="s">
        <v>376</v>
      </c>
      <c r="B1176" s="178" t="s">
        <v>142</v>
      </c>
      <c r="C1176" s="178">
        <v>119766</v>
      </c>
      <c r="D1176" s="181">
        <v>44315</v>
      </c>
      <c r="E1176" s="182">
        <v>4169.7761</v>
      </c>
      <c r="F1176" s="182">
        <v>3.0316000000000001</v>
      </c>
      <c r="G1176" s="182">
        <v>3.0670999999999999</v>
      </c>
      <c r="H1176" s="182">
        <v>3.2031999999999998</v>
      </c>
      <c r="I1176" s="182">
        <v>3.3048999999999999</v>
      </c>
      <c r="J1176" s="182">
        <v>3.3214000000000001</v>
      </c>
      <c r="K1176" s="182">
        <v>3.3163999999999998</v>
      </c>
      <c r="L1176" s="182">
        <v>3.1579000000000002</v>
      </c>
      <c r="M1176" s="182">
        <v>3.2269999999999999</v>
      </c>
      <c r="N1176" s="182">
        <v>3.4483000000000001</v>
      </c>
      <c r="O1176" s="182">
        <v>5.5990000000000002</v>
      </c>
      <c r="P1176" s="182">
        <v>6.1496000000000004</v>
      </c>
      <c r="Q1176" s="182">
        <v>7.2354000000000003</v>
      </c>
      <c r="R1176" s="182">
        <v>4.6734</v>
      </c>
      <c r="S1176" s="120" t="s">
        <v>2022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78" t="s">
        <v>376</v>
      </c>
      <c r="B1177" s="178" t="s">
        <v>246</v>
      </c>
      <c r="C1177" s="178">
        <v>100835</v>
      </c>
      <c r="D1177" s="181">
        <v>44315</v>
      </c>
      <c r="E1177" s="182">
        <v>4151.0820999999996</v>
      </c>
      <c r="F1177" s="182">
        <v>2.9098000000000002</v>
      </c>
      <c r="G1177" s="182">
        <v>2.9455</v>
      </c>
      <c r="H1177" s="182">
        <v>3.0815000000000001</v>
      </c>
      <c r="I1177" s="182">
        <v>3.1831</v>
      </c>
      <c r="J1177" s="182">
        <v>3.1991999999999998</v>
      </c>
      <c r="K1177" s="182">
        <v>3.2010999999999998</v>
      </c>
      <c r="L1177" s="182">
        <v>3.0480999999999998</v>
      </c>
      <c r="M1177" s="182">
        <v>3.1272000000000002</v>
      </c>
      <c r="N1177" s="182">
        <v>3.3593000000000002</v>
      </c>
      <c r="O1177" s="182">
        <v>5.5331000000000001</v>
      </c>
      <c r="P1177" s="182">
        <v>6.0885999999999996</v>
      </c>
      <c r="Q1177" s="182">
        <v>7.1113</v>
      </c>
      <c r="R1177" s="182">
        <v>4.6014999999999997</v>
      </c>
      <c r="S1177" s="120" t="s">
        <v>2022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78" t="s">
        <v>376</v>
      </c>
      <c r="B1178" s="178" t="s">
        <v>247</v>
      </c>
      <c r="C1178" s="178">
        <v>112457</v>
      </c>
      <c r="D1178" s="181">
        <v>44315</v>
      </c>
      <c r="E1178" s="182">
        <v>2813.1878999999999</v>
      </c>
      <c r="F1178" s="182">
        <v>2.9817999999999998</v>
      </c>
      <c r="G1178" s="182">
        <v>2.9645999999999999</v>
      </c>
      <c r="H1178" s="182">
        <v>3.0924</v>
      </c>
      <c r="I1178" s="182">
        <v>3.1511</v>
      </c>
      <c r="J1178" s="182">
        <v>3.2080000000000002</v>
      </c>
      <c r="K1178" s="182">
        <v>3.2101000000000002</v>
      </c>
      <c r="L1178" s="182">
        <v>3.0958999999999999</v>
      </c>
      <c r="M1178" s="182">
        <v>3.1482000000000001</v>
      </c>
      <c r="N1178" s="182">
        <v>3.3512</v>
      </c>
      <c r="O1178" s="182">
        <v>5.5964999999999998</v>
      </c>
      <c r="P1178" s="182">
        <v>6.1441999999999997</v>
      </c>
      <c r="Q1178" s="182">
        <v>7.3513000000000002</v>
      </c>
      <c r="R1178" s="182">
        <v>4.6616</v>
      </c>
      <c r="S1178" s="120" t="s">
        <v>2022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78" t="s">
        <v>376</v>
      </c>
      <c r="B1179" s="178" t="s">
        <v>143</v>
      </c>
      <c r="C1179" s="178">
        <v>119790</v>
      </c>
      <c r="D1179" s="181">
        <v>44315</v>
      </c>
      <c r="E1179" s="182">
        <v>2826.0336000000002</v>
      </c>
      <c r="F1179" s="182">
        <v>3.0327999999999999</v>
      </c>
      <c r="G1179" s="182">
        <v>3.0144000000000002</v>
      </c>
      <c r="H1179" s="182">
        <v>3.1423999999999999</v>
      </c>
      <c r="I1179" s="182">
        <v>3.2010999999999998</v>
      </c>
      <c r="J1179" s="182">
        <v>3.2581000000000002</v>
      </c>
      <c r="K1179" s="182">
        <v>3.2606000000000002</v>
      </c>
      <c r="L1179" s="182">
        <v>3.1467000000000001</v>
      </c>
      <c r="M1179" s="182">
        <v>3.1993999999999998</v>
      </c>
      <c r="N1179" s="182">
        <v>3.4028999999999998</v>
      </c>
      <c r="O1179" s="182">
        <v>5.6508000000000003</v>
      </c>
      <c r="P1179" s="182">
        <v>6.2023999999999999</v>
      </c>
      <c r="Q1179" s="182">
        <v>7.2641</v>
      </c>
      <c r="R1179" s="182">
        <v>4.7138999999999998</v>
      </c>
      <c r="S1179" s="120" t="s">
        <v>2022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78" t="s">
        <v>376</v>
      </c>
      <c r="B1180" s="178" t="s">
        <v>248</v>
      </c>
      <c r="C1180" s="178">
        <v>101185</v>
      </c>
      <c r="D1180" s="181">
        <v>44315</v>
      </c>
      <c r="E1180" s="182">
        <v>3712.1066000000001</v>
      </c>
      <c r="F1180" s="182">
        <v>3.2913000000000001</v>
      </c>
      <c r="G1180" s="182">
        <v>3.0112000000000001</v>
      </c>
      <c r="H1180" s="182">
        <v>3.1497999999999999</v>
      </c>
      <c r="I1180" s="182">
        <v>3.2225999999999999</v>
      </c>
      <c r="J1180" s="182">
        <v>3.1785000000000001</v>
      </c>
      <c r="K1180" s="182">
        <v>3.2387999999999999</v>
      </c>
      <c r="L1180" s="182">
        <v>3.1061999999999999</v>
      </c>
      <c r="M1180" s="182">
        <v>3.1576</v>
      </c>
      <c r="N1180" s="182">
        <v>3.3976999999999999</v>
      </c>
      <c r="O1180" s="182">
        <v>5.5907999999999998</v>
      </c>
      <c r="P1180" s="182">
        <v>6.1148999999999996</v>
      </c>
      <c r="Q1180" s="182">
        <v>7.0919999999999996</v>
      </c>
      <c r="R1180" s="182">
        <v>4.7023000000000001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78" t="s">
        <v>376</v>
      </c>
      <c r="B1181" s="178" t="s">
        <v>144</v>
      </c>
      <c r="C1181" s="178">
        <v>120249</v>
      </c>
      <c r="D1181" s="181">
        <v>44315</v>
      </c>
      <c r="E1181" s="182">
        <v>3746.6174999999998</v>
      </c>
      <c r="F1181" s="182">
        <v>3.4315000000000002</v>
      </c>
      <c r="G1181" s="182">
        <v>3.1511</v>
      </c>
      <c r="H1181" s="182">
        <v>3.29</v>
      </c>
      <c r="I1181" s="182">
        <v>3.3628999999999998</v>
      </c>
      <c r="J1181" s="182">
        <v>3.3189000000000002</v>
      </c>
      <c r="K1181" s="182">
        <v>3.3816000000000002</v>
      </c>
      <c r="L1181" s="182">
        <v>3.2488999999999999</v>
      </c>
      <c r="M1181" s="182">
        <v>3.2997000000000001</v>
      </c>
      <c r="N1181" s="182">
        <v>3.5415999999999999</v>
      </c>
      <c r="O1181" s="182">
        <v>5.7363999999999997</v>
      </c>
      <c r="P1181" s="182">
        <v>6.2622</v>
      </c>
      <c r="Q1181" s="182">
        <v>7.2888000000000002</v>
      </c>
      <c r="R1181" s="182">
        <v>4.8455000000000004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78" t="s">
        <v>376</v>
      </c>
      <c r="B1182" s="178" t="s">
        <v>436</v>
      </c>
      <c r="C1182" s="178">
        <v>139538</v>
      </c>
      <c r="D1182" s="181">
        <v>44315</v>
      </c>
      <c r="E1182" s="182">
        <v>1340.7444</v>
      </c>
      <c r="F1182" s="182">
        <v>3.4685999999999999</v>
      </c>
      <c r="G1182" s="182">
        <v>3.2976999999999999</v>
      </c>
      <c r="H1182" s="182">
        <v>3.3915999999999999</v>
      </c>
      <c r="I1182" s="182">
        <v>3.4255</v>
      </c>
      <c r="J1182" s="182">
        <v>3.4113000000000002</v>
      </c>
      <c r="K1182" s="182">
        <v>3.4135</v>
      </c>
      <c r="L1182" s="182">
        <v>3.2732000000000001</v>
      </c>
      <c r="M1182" s="182">
        <v>3.371</v>
      </c>
      <c r="N1182" s="182">
        <v>3.5998999999999999</v>
      </c>
      <c r="O1182" s="182">
        <v>5.8216999999999999</v>
      </c>
      <c r="P1182" s="182"/>
      <c r="Q1182" s="182">
        <v>6.2663000000000002</v>
      </c>
      <c r="R1182" s="182">
        <v>4.8940000000000001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78" t="s">
        <v>376</v>
      </c>
      <c r="B1183" s="178" t="s">
        <v>437</v>
      </c>
      <c r="C1183" s="178">
        <v>139537</v>
      </c>
      <c r="D1183" s="181">
        <v>44315</v>
      </c>
      <c r="E1183" s="182">
        <v>1332.6596</v>
      </c>
      <c r="F1183" s="182">
        <v>3.3609</v>
      </c>
      <c r="G1183" s="182">
        <v>3.1888999999999998</v>
      </c>
      <c r="H1183" s="182">
        <v>3.2816999999999998</v>
      </c>
      <c r="I1183" s="182">
        <v>3.3155000000000001</v>
      </c>
      <c r="J1183" s="182">
        <v>3.3010999999999999</v>
      </c>
      <c r="K1183" s="182">
        <v>3.3026</v>
      </c>
      <c r="L1183" s="182">
        <v>3.1614</v>
      </c>
      <c r="M1183" s="182">
        <v>3.2578999999999998</v>
      </c>
      <c r="N1183" s="182">
        <v>3.4857</v>
      </c>
      <c r="O1183" s="182">
        <v>5.7</v>
      </c>
      <c r="P1183" s="182"/>
      <c r="Q1183" s="182">
        <v>6.1330999999999998</v>
      </c>
      <c r="R1183" s="182">
        <v>4.7789000000000001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78" t="s">
        <v>376</v>
      </c>
      <c r="B1184" s="178" t="s">
        <v>146</v>
      </c>
      <c r="C1184" s="178">
        <v>118859</v>
      </c>
      <c r="D1184" s="181">
        <v>44315</v>
      </c>
      <c r="E1184" s="182">
        <v>2177.1828999999998</v>
      </c>
      <c r="F1184" s="182">
        <v>3.194</v>
      </c>
      <c r="G1184" s="182">
        <v>3.2151999999999998</v>
      </c>
      <c r="H1184" s="182">
        <v>3.3369</v>
      </c>
      <c r="I1184" s="182">
        <v>3.3906999999999998</v>
      </c>
      <c r="J1184" s="182">
        <v>3.3940000000000001</v>
      </c>
      <c r="K1184" s="182">
        <v>3.3995000000000002</v>
      </c>
      <c r="L1184" s="182">
        <v>3.3105000000000002</v>
      </c>
      <c r="M1184" s="182">
        <v>3.3620000000000001</v>
      </c>
      <c r="N1184" s="182">
        <v>3.5310000000000001</v>
      </c>
      <c r="O1184" s="182">
        <v>5.6970999999999998</v>
      </c>
      <c r="P1184" s="182">
        <v>6.1771000000000003</v>
      </c>
      <c r="Q1184" s="182">
        <v>7.0720000000000001</v>
      </c>
      <c r="R1184" s="182">
        <v>4.7808000000000002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78" t="s">
        <v>376</v>
      </c>
      <c r="B1185" s="178" t="s">
        <v>250</v>
      </c>
      <c r="C1185" s="178">
        <v>111646</v>
      </c>
      <c r="D1185" s="181">
        <v>44315</v>
      </c>
      <c r="E1185" s="182">
        <v>2149.3312999999998</v>
      </c>
      <c r="F1185" s="182">
        <v>3.0960999999999999</v>
      </c>
      <c r="G1185" s="182">
        <v>3.1158999999999999</v>
      </c>
      <c r="H1185" s="182">
        <v>3.24</v>
      </c>
      <c r="I1185" s="182">
        <v>3.2942</v>
      </c>
      <c r="J1185" s="182">
        <v>3.2974999999999999</v>
      </c>
      <c r="K1185" s="182">
        <v>3.3052999999999999</v>
      </c>
      <c r="L1185" s="182">
        <v>3.2124999999999999</v>
      </c>
      <c r="M1185" s="182">
        <v>3.2633999999999999</v>
      </c>
      <c r="N1185" s="182">
        <v>3.4325000000000001</v>
      </c>
      <c r="O1185" s="182">
        <v>5.6081000000000003</v>
      </c>
      <c r="P1185" s="182">
        <v>6.08</v>
      </c>
      <c r="Q1185" s="182">
        <v>6.4176000000000002</v>
      </c>
      <c r="R1185" s="182">
        <v>4.6786000000000003</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78" t="s">
        <v>376</v>
      </c>
      <c r="B1186" s="178" t="s">
        <v>147</v>
      </c>
      <c r="C1186" s="178">
        <v>145834</v>
      </c>
      <c r="D1186" s="181">
        <v>44315</v>
      </c>
      <c r="E1186" s="182">
        <v>11.0623</v>
      </c>
      <c r="F1186" s="182">
        <v>2.9698000000000002</v>
      </c>
      <c r="G1186" s="182">
        <v>2.4201000000000001</v>
      </c>
      <c r="H1186" s="182">
        <v>3.0655999999999999</v>
      </c>
      <c r="I1186" s="182">
        <v>2.8784000000000001</v>
      </c>
      <c r="J1186" s="182">
        <v>2.9449999999999998</v>
      </c>
      <c r="K1186" s="182">
        <v>3.0360999999999998</v>
      </c>
      <c r="L1186" s="182">
        <v>2.9207999999999998</v>
      </c>
      <c r="M1186" s="182">
        <v>2.9756</v>
      </c>
      <c r="N1186" s="182">
        <v>3.0105</v>
      </c>
      <c r="O1186" s="182"/>
      <c r="P1186" s="182"/>
      <c r="Q1186" s="182">
        <v>4.3676000000000004</v>
      </c>
      <c r="R1186" s="182">
        <v>4.0335999999999999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78" t="s">
        <v>376</v>
      </c>
      <c r="B1187" s="178" t="s">
        <v>251</v>
      </c>
      <c r="C1187" s="178">
        <v>145946</v>
      </c>
      <c r="D1187" s="181">
        <v>44315</v>
      </c>
      <c r="E1187" s="182">
        <v>11.023099999999999</v>
      </c>
      <c r="F1187" s="182">
        <v>2.6492</v>
      </c>
      <c r="G1187" s="182">
        <v>2.2079</v>
      </c>
      <c r="H1187" s="182">
        <v>2.8871000000000002</v>
      </c>
      <c r="I1187" s="182">
        <v>2.7227999999999999</v>
      </c>
      <c r="J1187" s="182">
        <v>2.7945000000000002</v>
      </c>
      <c r="K1187" s="182">
        <v>2.8826999999999998</v>
      </c>
      <c r="L1187" s="182">
        <v>2.7667000000000002</v>
      </c>
      <c r="M1187" s="182">
        <v>2.8210999999999999</v>
      </c>
      <c r="N1187" s="182">
        <v>2.8553000000000002</v>
      </c>
      <c r="O1187" s="182"/>
      <c r="P1187" s="182"/>
      <c r="Q1187" s="182">
        <v>4.2107999999999999</v>
      </c>
      <c r="R1187" s="182">
        <v>3.8773</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78" t="s">
        <v>376</v>
      </c>
      <c r="B1188" s="178" t="s">
        <v>1010</v>
      </c>
      <c r="C1188" s="178">
        <v>140086</v>
      </c>
      <c r="D1188" s="181">
        <v>44315</v>
      </c>
      <c r="E1188" s="182">
        <v>2295.9736442604899</v>
      </c>
      <c r="F1188" s="182">
        <v>2.5794000000000001</v>
      </c>
      <c r="G1188" s="182">
        <v>2.5722999999999998</v>
      </c>
      <c r="H1188" s="182">
        <v>2.5672000000000001</v>
      </c>
      <c r="I1188" s="182">
        <v>2.5676000000000001</v>
      </c>
      <c r="J1188" s="182">
        <v>2.4769000000000001</v>
      </c>
      <c r="K1188" s="182">
        <v>2.4763999999999999</v>
      </c>
      <c r="L1188" s="182">
        <v>2.3408000000000002</v>
      </c>
      <c r="M1188" s="182">
        <v>2.3359000000000001</v>
      </c>
      <c r="N1188" s="182">
        <v>2.4077000000000002</v>
      </c>
      <c r="O1188" s="182">
        <v>3.2715999999999998</v>
      </c>
      <c r="P1188" s="182">
        <v>3.6156999999999999</v>
      </c>
      <c r="Q1188" s="182">
        <v>4.7740999999999998</v>
      </c>
      <c r="R1188" s="182">
        <v>2.7921999999999998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78" t="s">
        <v>376</v>
      </c>
      <c r="B1189" s="178" t="s">
        <v>252</v>
      </c>
      <c r="C1189" s="178">
        <v>100851</v>
      </c>
      <c r="D1189" s="181">
        <v>44315</v>
      </c>
      <c r="E1189" s="182">
        <v>5009.7876999999999</v>
      </c>
      <c r="F1189" s="182">
        <v>2.8329</v>
      </c>
      <c r="G1189" s="182">
        <v>2.7877000000000001</v>
      </c>
      <c r="H1189" s="182">
        <v>3.0350000000000001</v>
      </c>
      <c r="I1189" s="182">
        <v>3.1591</v>
      </c>
      <c r="J1189" s="182">
        <v>3.1760000000000002</v>
      </c>
      <c r="K1189" s="182">
        <v>3.2355</v>
      </c>
      <c r="L1189" s="182">
        <v>3.0562</v>
      </c>
      <c r="M1189" s="182">
        <v>3.133</v>
      </c>
      <c r="N1189" s="182">
        <v>3.4148000000000001</v>
      </c>
      <c r="O1189" s="182">
        <v>5.6704999999999997</v>
      </c>
      <c r="P1189" s="182">
        <v>6.1905999999999999</v>
      </c>
      <c r="Q1189" s="182">
        <v>7.0932000000000004</v>
      </c>
      <c r="R1189" s="182">
        <v>4.7516999999999996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78" t="s">
        <v>376</v>
      </c>
      <c r="B1190" s="178" t="s">
        <v>148</v>
      </c>
      <c r="C1190" s="178">
        <v>118701</v>
      </c>
      <c r="D1190" s="181">
        <v>44315</v>
      </c>
      <c r="E1190" s="182">
        <v>5045.5883000000003</v>
      </c>
      <c r="F1190" s="182">
        <v>2.972</v>
      </c>
      <c r="G1190" s="182">
        <v>2.9270999999999998</v>
      </c>
      <c r="H1190" s="182">
        <v>3.1745999999999999</v>
      </c>
      <c r="I1190" s="182">
        <v>3.2989000000000002</v>
      </c>
      <c r="J1190" s="182">
        <v>3.3201999999999998</v>
      </c>
      <c r="K1190" s="182">
        <v>3.4007999999999998</v>
      </c>
      <c r="L1190" s="182">
        <v>3.1997</v>
      </c>
      <c r="M1190" s="182">
        <v>3.2633999999999999</v>
      </c>
      <c r="N1190" s="182">
        <v>3.5369000000000002</v>
      </c>
      <c r="O1190" s="182">
        <v>5.7717000000000001</v>
      </c>
      <c r="P1190" s="182">
        <v>6.2857000000000003</v>
      </c>
      <c r="Q1190" s="182">
        <v>7.3350999999999997</v>
      </c>
      <c r="R1190" s="182">
        <v>4.8602999999999996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78" t="s">
        <v>376</v>
      </c>
      <c r="B1191" s="178" t="s">
        <v>423</v>
      </c>
      <c r="C1191" s="178">
        <v>100837</v>
      </c>
      <c r="D1191" s="181">
        <v>44315</v>
      </c>
      <c r="E1191" s="182">
        <v>4547.8942999999999</v>
      </c>
      <c r="F1191" s="182">
        <v>2.2128000000000001</v>
      </c>
      <c r="G1191" s="182">
        <v>2.1673</v>
      </c>
      <c r="H1191" s="182">
        <v>2.4142999999999999</v>
      </c>
      <c r="I1191" s="182">
        <v>2.5379999999999998</v>
      </c>
      <c r="J1191" s="182">
        <v>2.5543</v>
      </c>
      <c r="K1191" s="182">
        <v>2.6109</v>
      </c>
      <c r="L1191" s="182">
        <v>2.4169</v>
      </c>
      <c r="M1191" s="182">
        <v>2.4786999999999999</v>
      </c>
      <c r="N1191" s="182">
        <v>2.7442000000000002</v>
      </c>
      <c r="O1191" s="182">
        <v>4.9009999999999998</v>
      </c>
      <c r="P1191" s="182">
        <v>5.3647999999999998</v>
      </c>
      <c r="Q1191" s="182">
        <v>6.7671999999999999</v>
      </c>
      <c r="R1191" s="182">
        <v>4.0552999999999999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78" t="s">
        <v>376</v>
      </c>
      <c r="B1192" s="178" t="s">
        <v>149</v>
      </c>
      <c r="C1192" s="178">
        <v>143269</v>
      </c>
      <c r="D1192" s="181">
        <v>44315</v>
      </c>
      <c r="E1192" s="182">
        <v>1155.8949</v>
      </c>
      <c r="F1192" s="182">
        <v>2.8548</v>
      </c>
      <c r="G1192" s="182">
        <v>2.7721</v>
      </c>
      <c r="H1192" s="182">
        <v>3.1036000000000001</v>
      </c>
      <c r="I1192" s="182">
        <v>3.1817000000000002</v>
      </c>
      <c r="J1192" s="182">
        <v>3.1408999999999998</v>
      </c>
      <c r="K1192" s="182">
        <v>3.1714000000000002</v>
      </c>
      <c r="L1192" s="182">
        <v>3.0358000000000001</v>
      </c>
      <c r="M1192" s="182">
        <v>3.0853999999999999</v>
      </c>
      <c r="N1192" s="182">
        <v>3.1389</v>
      </c>
      <c r="O1192" s="182"/>
      <c r="P1192" s="182"/>
      <c r="Q1192" s="182">
        <v>4.9991000000000003</v>
      </c>
      <c r="R1192" s="182">
        <v>4.2845000000000004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78" t="s">
        <v>376</v>
      </c>
      <c r="B1193" s="178" t="s">
        <v>253</v>
      </c>
      <c r="C1193" s="178">
        <v>143260</v>
      </c>
      <c r="D1193" s="181">
        <v>44315</v>
      </c>
      <c r="E1193" s="182">
        <v>1152.3417999999999</v>
      </c>
      <c r="F1193" s="182">
        <v>2.7559</v>
      </c>
      <c r="G1193" s="182">
        <v>2.6718000000000002</v>
      </c>
      <c r="H1193" s="182">
        <v>3.004</v>
      </c>
      <c r="I1193" s="182">
        <v>3.0817000000000001</v>
      </c>
      <c r="J1193" s="182">
        <v>3.0409000000000002</v>
      </c>
      <c r="K1193" s="182">
        <v>3.0718000000000001</v>
      </c>
      <c r="L1193" s="182">
        <v>2.9350999999999998</v>
      </c>
      <c r="M1193" s="182">
        <v>2.9836</v>
      </c>
      <c r="N1193" s="182">
        <v>3.0360999999999998</v>
      </c>
      <c r="O1193" s="182"/>
      <c r="P1193" s="182"/>
      <c r="Q1193" s="182">
        <v>4.8902999999999999</v>
      </c>
      <c r="R1193" s="182">
        <v>4.1805000000000003</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78" t="s">
        <v>376</v>
      </c>
      <c r="B1194" s="178" t="s">
        <v>254</v>
      </c>
      <c r="C1194" s="178">
        <v>138288</v>
      </c>
      <c r="D1194" s="181">
        <v>44315</v>
      </c>
      <c r="E1194" s="182">
        <v>266.94159999999999</v>
      </c>
      <c r="F1194" s="182">
        <v>3.3913000000000002</v>
      </c>
      <c r="G1194" s="182">
        <v>3.0135000000000001</v>
      </c>
      <c r="H1194" s="182">
        <v>3.2543000000000002</v>
      </c>
      <c r="I1194" s="182">
        <v>3.2583000000000002</v>
      </c>
      <c r="J1194" s="182">
        <v>3.3045</v>
      </c>
      <c r="K1194" s="182">
        <v>3.2696000000000001</v>
      </c>
      <c r="L1194" s="182">
        <v>3.0964999999999998</v>
      </c>
      <c r="M1194" s="182">
        <v>3.1427</v>
      </c>
      <c r="N1194" s="182">
        <v>3.4426000000000001</v>
      </c>
      <c r="O1194" s="182">
        <v>5.6670999999999996</v>
      </c>
      <c r="P1194" s="182">
        <v>6.1889000000000003</v>
      </c>
      <c r="Q1194" s="182">
        <v>7.4523000000000001</v>
      </c>
      <c r="R1194" s="182">
        <v>4.7213000000000003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78" t="s">
        <v>376</v>
      </c>
      <c r="B1195" s="178" t="s">
        <v>150</v>
      </c>
      <c r="C1195" s="178">
        <v>138299</v>
      </c>
      <c r="D1195" s="181">
        <v>44315</v>
      </c>
      <c r="E1195" s="182">
        <v>268.77800000000002</v>
      </c>
      <c r="F1195" s="182">
        <v>3.504</v>
      </c>
      <c r="G1195" s="182">
        <v>3.1151</v>
      </c>
      <c r="H1195" s="182">
        <v>3.3584000000000001</v>
      </c>
      <c r="I1195" s="182">
        <v>3.3605</v>
      </c>
      <c r="J1195" s="182">
        <v>3.4104999999999999</v>
      </c>
      <c r="K1195" s="182">
        <v>3.4064999999999999</v>
      </c>
      <c r="L1195" s="182">
        <v>3.2416</v>
      </c>
      <c r="M1195" s="182">
        <v>3.2873999999999999</v>
      </c>
      <c r="N1195" s="182">
        <v>3.6008</v>
      </c>
      <c r="O1195" s="182">
        <v>5.7827999999999999</v>
      </c>
      <c r="P1195" s="182">
        <v>6.2811000000000003</v>
      </c>
      <c r="Q1195" s="182">
        <v>7.3147000000000002</v>
      </c>
      <c r="R1195" s="182">
        <v>4.8658999999999999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78" t="s">
        <v>376</v>
      </c>
      <c r="B1196" s="178" t="s">
        <v>255</v>
      </c>
      <c r="C1196" s="178">
        <v>100898</v>
      </c>
      <c r="D1196" s="181">
        <v>44315</v>
      </c>
      <c r="E1196" s="182">
        <v>2897.5033600000002</v>
      </c>
      <c r="F1196" s="182">
        <v>2.9851999999999999</v>
      </c>
      <c r="G1196" s="182">
        <v>2.9407000000000001</v>
      </c>
      <c r="H1196" s="182">
        <v>3.0059999999999998</v>
      </c>
      <c r="I1196" s="182">
        <v>3.0720999999999998</v>
      </c>
      <c r="J1196" s="182">
        <v>3.1030000000000002</v>
      </c>
      <c r="K1196" s="182">
        <v>3.1387</v>
      </c>
      <c r="L1196" s="182">
        <v>3.0421999999999998</v>
      </c>
      <c r="M1196" s="182">
        <v>3.0758000000000001</v>
      </c>
      <c r="N1196" s="182">
        <v>3.1852999999999998</v>
      </c>
      <c r="O1196" s="182">
        <v>2.2214999999999998</v>
      </c>
      <c r="P1196" s="182">
        <v>4.1108000000000002</v>
      </c>
      <c r="Q1196" s="182">
        <v>6.5881999999999996</v>
      </c>
      <c r="R1196" s="182">
        <v>4.3216000000000001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78" t="s">
        <v>376</v>
      </c>
      <c r="B1197" s="178" t="s">
        <v>151</v>
      </c>
      <c r="C1197" s="178">
        <v>119468</v>
      </c>
      <c r="D1197" s="181">
        <v>44315</v>
      </c>
      <c r="E1197" s="182">
        <v>2915.0571199999999</v>
      </c>
      <c r="F1197" s="182">
        <v>3.0775000000000001</v>
      </c>
      <c r="G1197" s="182">
        <v>3.0318999999999998</v>
      </c>
      <c r="H1197" s="182">
        <v>3.0964999999999998</v>
      </c>
      <c r="I1197" s="182">
        <v>3.1619999999999999</v>
      </c>
      <c r="J1197" s="182">
        <v>3.1930999999999998</v>
      </c>
      <c r="K1197" s="182">
        <v>3.2282000000000002</v>
      </c>
      <c r="L1197" s="182">
        <v>3.1286999999999998</v>
      </c>
      <c r="M1197" s="182">
        <v>3.1575000000000002</v>
      </c>
      <c r="N1197" s="182">
        <v>3.2728000000000002</v>
      </c>
      <c r="O1197" s="182">
        <v>2.2852999999999999</v>
      </c>
      <c r="P1197" s="182">
        <v>4.1784999999999997</v>
      </c>
      <c r="Q1197" s="182">
        <v>6.0506000000000002</v>
      </c>
      <c r="R1197" s="182">
        <v>4.3789999999999996</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78" t="s">
        <v>376</v>
      </c>
      <c r="B1198" s="178" t="s">
        <v>1944</v>
      </c>
      <c r="C1198" s="178">
        <v>148513</v>
      </c>
      <c r="D1198" s="181">
        <v>44315</v>
      </c>
      <c r="E1198" s="182">
        <v>10.300700000000001</v>
      </c>
      <c r="F1198" s="182">
        <v>8.5062999999999995</v>
      </c>
      <c r="G1198" s="182">
        <v>5.7904</v>
      </c>
      <c r="H1198" s="182">
        <v>5.2191999999999998</v>
      </c>
      <c r="I1198" s="182">
        <v>5.0719000000000003</v>
      </c>
      <c r="J1198" s="182">
        <v>5.0625</v>
      </c>
      <c r="K1198" s="182">
        <v>4.7077999999999998</v>
      </c>
      <c r="L1198" s="182">
        <v>4.6597</v>
      </c>
      <c r="M1198" s="182"/>
      <c r="N1198" s="182"/>
      <c r="O1198" s="182"/>
      <c r="P1198" s="182"/>
      <c r="Q1198" s="182">
        <v>4.835</v>
      </c>
      <c r="R1198" s="182"/>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78" t="s">
        <v>376</v>
      </c>
      <c r="B1199" s="178" t="s">
        <v>1945</v>
      </c>
      <c r="C1199" s="178">
        <v>148510</v>
      </c>
      <c r="D1199" s="181">
        <v>44315</v>
      </c>
      <c r="E1199" s="182">
        <v>10.300700000000001</v>
      </c>
      <c r="F1199" s="182">
        <v>8.8607999999999993</v>
      </c>
      <c r="G1199" s="182">
        <v>5.9085999999999999</v>
      </c>
      <c r="H1199" s="182">
        <v>5.2698999999999998</v>
      </c>
      <c r="I1199" s="182">
        <v>5.0719000000000003</v>
      </c>
      <c r="J1199" s="182">
        <v>5.0625</v>
      </c>
      <c r="K1199" s="182">
        <v>4.7118000000000002</v>
      </c>
      <c r="L1199" s="182">
        <v>4.6597</v>
      </c>
      <c r="M1199" s="182"/>
      <c r="N1199" s="182"/>
      <c r="O1199" s="182"/>
      <c r="P1199" s="182"/>
      <c r="Q1199" s="182">
        <v>4.835</v>
      </c>
      <c r="R1199" s="182"/>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78" t="s">
        <v>376</v>
      </c>
      <c r="B1200" s="178" t="s">
        <v>1946</v>
      </c>
      <c r="C1200" s="178">
        <v>148511</v>
      </c>
      <c r="D1200" s="181">
        <v>44315</v>
      </c>
      <c r="E1200" s="182">
        <v>10.300700000000001</v>
      </c>
      <c r="F1200" s="182">
        <v>8.5062999999999995</v>
      </c>
      <c r="G1200" s="182">
        <v>5.7904</v>
      </c>
      <c r="H1200" s="182">
        <v>5.2191999999999998</v>
      </c>
      <c r="I1200" s="182">
        <v>5.0719000000000003</v>
      </c>
      <c r="J1200" s="182">
        <v>5.0625</v>
      </c>
      <c r="K1200" s="182">
        <v>4.7077999999999998</v>
      </c>
      <c r="L1200" s="182">
        <v>4.6597</v>
      </c>
      <c r="M1200" s="182"/>
      <c r="N1200" s="182"/>
      <c r="O1200" s="182"/>
      <c r="P1200" s="182"/>
      <c r="Q1200" s="182">
        <v>4.835</v>
      </c>
      <c r="R1200" s="182"/>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78" t="s">
        <v>376</v>
      </c>
      <c r="B1201" s="178" t="s">
        <v>1947</v>
      </c>
      <c r="C1201" s="178">
        <v>148512</v>
      </c>
      <c r="D1201" s="181">
        <v>44315</v>
      </c>
      <c r="E1201" s="182">
        <v>10.3019</v>
      </c>
      <c r="F1201" s="182">
        <v>8.8597000000000001</v>
      </c>
      <c r="G1201" s="182">
        <v>5.9078999999999997</v>
      </c>
      <c r="H1201" s="182">
        <v>5.2693000000000003</v>
      </c>
      <c r="I1201" s="182">
        <v>5.1220999999999997</v>
      </c>
      <c r="J1201" s="182">
        <v>5.0735000000000001</v>
      </c>
      <c r="K1201" s="182">
        <v>4.7272999999999996</v>
      </c>
      <c r="L1201" s="182">
        <v>4.6836000000000002</v>
      </c>
      <c r="M1201" s="182"/>
      <c r="N1201" s="182"/>
      <c r="O1201" s="182"/>
      <c r="P1201" s="182"/>
      <c r="Q1201" s="182">
        <v>4.8543000000000003</v>
      </c>
      <c r="R1201" s="182"/>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78" t="s">
        <v>376</v>
      </c>
      <c r="B1202" s="178" t="s">
        <v>256</v>
      </c>
      <c r="C1202" s="178">
        <v>103225</v>
      </c>
      <c r="D1202" s="181">
        <v>44315</v>
      </c>
      <c r="E1202" s="182">
        <v>32.557699999999997</v>
      </c>
      <c r="F1202" s="182">
        <v>8.2979000000000003</v>
      </c>
      <c r="G1202" s="182">
        <v>5.4584000000000001</v>
      </c>
      <c r="H1202" s="182">
        <v>4.8250999999999999</v>
      </c>
      <c r="I1202" s="182">
        <v>4.6528</v>
      </c>
      <c r="J1202" s="182">
        <v>4.6473000000000004</v>
      </c>
      <c r="K1202" s="182">
        <v>4.3014999999999999</v>
      </c>
      <c r="L1202" s="182">
        <v>4.2497999999999996</v>
      </c>
      <c r="M1202" s="182">
        <v>4.4480000000000004</v>
      </c>
      <c r="N1202" s="182">
        <v>4.5426000000000002</v>
      </c>
      <c r="O1202" s="182">
        <v>6.1390000000000002</v>
      </c>
      <c r="P1202" s="182">
        <v>6.4896000000000003</v>
      </c>
      <c r="Q1202" s="182">
        <v>7.8647999999999998</v>
      </c>
      <c r="R1202" s="182">
        <v>5.4730999999999996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78" t="s">
        <v>376</v>
      </c>
      <c r="B1203" s="178" t="s">
        <v>152</v>
      </c>
      <c r="C1203" s="178">
        <v>120837</v>
      </c>
      <c r="D1203" s="181">
        <v>44315</v>
      </c>
      <c r="E1203" s="182">
        <v>33.043199999999999</v>
      </c>
      <c r="F1203" s="182">
        <v>8.6180000000000003</v>
      </c>
      <c r="G1203" s="182">
        <v>5.8204000000000002</v>
      </c>
      <c r="H1203" s="182">
        <v>5.1810999999999998</v>
      </c>
      <c r="I1203" s="182">
        <v>5.0118999999999998</v>
      </c>
      <c r="J1203" s="182">
        <v>5.0026000000000002</v>
      </c>
      <c r="K1203" s="182">
        <v>4.6554000000000002</v>
      </c>
      <c r="L1203" s="182">
        <v>4.6069000000000004</v>
      </c>
      <c r="M1203" s="182">
        <v>4.8080999999999996</v>
      </c>
      <c r="N1203" s="182">
        <v>4.9066999999999998</v>
      </c>
      <c r="O1203" s="182">
        <v>6.4687999999999999</v>
      </c>
      <c r="P1203" s="182">
        <v>6.7085999999999997</v>
      </c>
      <c r="Q1203" s="182">
        <v>7.7786</v>
      </c>
      <c r="R1203" s="182">
        <v>5.8327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78" t="s">
        <v>376</v>
      </c>
      <c r="B1204" s="178" t="s">
        <v>153</v>
      </c>
      <c r="C1204" s="178">
        <v>103734</v>
      </c>
      <c r="D1204" s="181">
        <v>44315</v>
      </c>
      <c r="E1204" s="182">
        <v>27.854099999999999</v>
      </c>
      <c r="F1204" s="182">
        <v>2.8831000000000002</v>
      </c>
      <c r="G1204" s="182">
        <v>2.7961999999999998</v>
      </c>
      <c r="H1204" s="182">
        <v>3.1656</v>
      </c>
      <c r="I1204" s="182">
        <v>3.1581000000000001</v>
      </c>
      <c r="J1204" s="182">
        <v>3.1364000000000001</v>
      </c>
      <c r="K1204" s="182">
        <v>3.1547000000000001</v>
      </c>
      <c r="L1204" s="182">
        <v>3.0442999999999998</v>
      </c>
      <c r="M1204" s="182">
        <v>3.0867</v>
      </c>
      <c r="N1204" s="182">
        <v>3.1225000000000001</v>
      </c>
      <c r="O1204" s="182">
        <v>5.0841000000000003</v>
      </c>
      <c r="P1204" s="182">
        <v>5.5494000000000003</v>
      </c>
      <c r="Q1204" s="182">
        <v>7.0332999999999997</v>
      </c>
      <c r="R1204" s="182">
        <v>4.2744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78" t="s">
        <v>376</v>
      </c>
      <c r="B1205" s="178" t="s">
        <v>257</v>
      </c>
      <c r="C1205" s="178">
        <v>141066</v>
      </c>
      <c r="D1205" s="181">
        <v>44315</v>
      </c>
      <c r="E1205" s="182">
        <v>27.775200000000002</v>
      </c>
      <c r="F1205" s="182">
        <v>2.7599</v>
      </c>
      <c r="G1205" s="182">
        <v>2.7164999999999999</v>
      </c>
      <c r="H1205" s="182">
        <v>3.0617999999999999</v>
      </c>
      <c r="I1205" s="182">
        <v>3.0541999999999998</v>
      </c>
      <c r="J1205" s="182">
        <v>3.0345</v>
      </c>
      <c r="K1205" s="182">
        <v>3.0526</v>
      </c>
      <c r="L1205" s="182">
        <v>2.9430000000000001</v>
      </c>
      <c r="M1205" s="182">
        <v>2.9843000000000002</v>
      </c>
      <c r="N1205" s="182">
        <v>3.0194999999999999</v>
      </c>
      <c r="O1205" s="182">
        <v>5.0049000000000001</v>
      </c>
      <c r="P1205" s="182">
        <v>5.4798</v>
      </c>
      <c r="Q1205" s="182">
        <v>6.9741999999999997</v>
      </c>
      <c r="R1205" s="182">
        <v>4.1860999999999997</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78" t="s">
        <v>376</v>
      </c>
      <c r="B1206" s="178" t="s">
        <v>260</v>
      </c>
      <c r="C1206" s="178">
        <v>105280</v>
      </c>
      <c r="D1206" s="181">
        <v>44315</v>
      </c>
      <c r="E1206" s="182">
        <v>3211.0434</v>
      </c>
      <c r="F1206" s="182">
        <v>2.9727000000000001</v>
      </c>
      <c r="G1206" s="182">
        <v>2.8302999999999998</v>
      </c>
      <c r="H1206" s="182">
        <v>3.0657000000000001</v>
      </c>
      <c r="I1206" s="182">
        <v>3.1505999999999998</v>
      </c>
      <c r="J1206" s="182">
        <v>3.1979000000000002</v>
      </c>
      <c r="K1206" s="182">
        <v>3.2642000000000002</v>
      </c>
      <c r="L1206" s="182">
        <v>3.0884</v>
      </c>
      <c r="M1206" s="182">
        <v>3.1564999999999999</v>
      </c>
      <c r="N1206" s="182">
        <v>3.3855</v>
      </c>
      <c r="O1206" s="182">
        <v>5.5528000000000004</v>
      </c>
      <c r="P1206" s="182">
        <v>6.0720999999999998</v>
      </c>
      <c r="Q1206" s="182">
        <v>6.9531000000000001</v>
      </c>
      <c r="R1206" s="182">
        <v>4.6407999999999996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78" t="s">
        <v>376</v>
      </c>
      <c r="B1207" s="178" t="s">
        <v>156</v>
      </c>
      <c r="C1207" s="178">
        <v>119800</v>
      </c>
      <c r="D1207" s="181">
        <v>44315</v>
      </c>
      <c r="E1207" s="182">
        <v>3229.8184999999999</v>
      </c>
      <c r="F1207" s="182">
        <v>3.0537999999999998</v>
      </c>
      <c r="G1207" s="182">
        <v>2.9110999999999998</v>
      </c>
      <c r="H1207" s="182">
        <v>3.1461000000000001</v>
      </c>
      <c r="I1207" s="182">
        <v>3.2307999999999999</v>
      </c>
      <c r="J1207" s="182">
        <v>3.2759999999999998</v>
      </c>
      <c r="K1207" s="182">
        <v>3.3441999999999998</v>
      </c>
      <c r="L1207" s="182">
        <v>3.1694</v>
      </c>
      <c r="M1207" s="182">
        <v>3.2382</v>
      </c>
      <c r="N1207" s="182">
        <v>3.4681999999999999</v>
      </c>
      <c r="O1207" s="182">
        <v>5.6410999999999998</v>
      </c>
      <c r="P1207" s="182">
        <v>6.1513999999999998</v>
      </c>
      <c r="Q1207" s="182">
        <v>7.2301000000000002</v>
      </c>
      <c r="R1207" s="182">
        <v>4.7221000000000002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78" t="s">
        <v>376</v>
      </c>
      <c r="B1208" s="178" t="s">
        <v>424</v>
      </c>
      <c r="C1208" s="178">
        <v>105274</v>
      </c>
      <c r="D1208" s="181">
        <v>44315</v>
      </c>
      <c r="E1208" s="182">
        <v>3241.3751000000002</v>
      </c>
      <c r="F1208" s="182">
        <v>2.9742000000000002</v>
      </c>
      <c r="G1208" s="182">
        <v>2.8327</v>
      </c>
      <c r="H1208" s="182">
        <v>3.0674000000000001</v>
      </c>
      <c r="I1208" s="182">
        <v>3.1520000000000001</v>
      </c>
      <c r="J1208" s="182">
        <v>3.1993</v>
      </c>
      <c r="K1208" s="182">
        <v>3.2650999999999999</v>
      </c>
      <c r="L1208" s="182">
        <v>3.089</v>
      </c>
      <c r="M1208" s="182">
        <v>3.1568000000000001</v>
      </c>
      <c r="N1208" s="182">
        <v>3.3858000000000001</v>
      </c>
      <c r="O1208" s="182">
        <v>5.5536000000000003</v>
      </c>
      <c r="P1208" s="182">
        <v>6.0732999999999997</v>
      </c>
      <c r="Q1208" s="182">
        <v>6.9718</v>
      </c>
      <c r="R1208" s="182">
        <v>4.6414999999999997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78" t="s">
        <v>376</v>
      </c>
      <c r="B1209" s="178" t="s">
        <v>157</v>
      </c>
      <c r="C1209" s="178">
        <v>119686</v>
      </c>
      <c r="D1209" s="181">
        <v>44315</v>
      </c>
      <c r="E1209" s="182">
        <v>43.508299999999998</v>
      </c>
      <c r="F1209" s="182">
        <v>3.1042999999999998</v>
      </c>
      <c r="G1209" s="182">
        <v>3.1048</v>
      </c>
      <c r="H1209" s="182">
        <v>3.2378</v>
      </c>
      <c r="I1209" s="182">
        <v>3.2938999999999998</v>
      </c>
      <c r="J1209" s="182">
        <v>3.2863000000000002</v>
      </c>
      <c r="K1209" s="182">
        <v>3.3666</v>
      </c>
      <c r="L1209" s="182">
        <v>3.2418</v>
      </c>
      <c r="M1209" s="182">
        <v>3.3052999999999999</v>
      </c>
      <c r="N1209" s="182">
        <v>3.4941</v>
      </c>
      <c r="O1209" s="182">
        <v>5.7034000000000002</v>
      </c>
      <c r="P1209" s="182">
        <v>6.2253999999999996</v>
      </c>
      <c r="Q1209" s="182">
        <v>7.2847999999999997</v>
      </c>
      <c r="R1209" s="182">
        <v>4.7670000000000003</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78" t="s">
        <v>376</v>
      </c>
      <c r="B1210" s="178" t="s">
        <v>261</v>
      </c>
      <c r="C1210" s="178">
        <v>103397</v>
      </c>
      <c r="D1210" s="181">
        <v>44315</v>
      </c>
      <c r="E1210" s="182">
        <v>43.227699999999999</v>
      </c>
      <c r="F1210" s="182">
        <v>3.04</v>
      </c>
      <c r="G1210" s="182">
        <v>3.0123000000000002</v>
      </c>
      <c r="H1210" s="182">
        <v>3.1501999999999999</v>
      </c>
      <c r="I1210" s="182">
        <v>3.2004999999999999</v>
      </c>
      <c r="J1210" s="182">
        <v>3.1926999999999999</v>
      </c>
      <c r="K1210" s="182">
        <v>3.2742</v>
      </c>
      <c r="L1210" s="182">
        <v>3.1497000000000002</v>
      </c>
      <c r="M1210" s="182">
        <v>3.2128000000000001</v>
      </c>
      <c r="N1210" s="182">
        <v>3.4005000000000001</v>
      </c>
      <c r="O1210" s="182">
        <v>5.6176000000000004</v>
      </c>
      <c r="P1210" s="182">
        <v>6.1341999999999999</v>
      </c>
      <c r="Q1210" s="182">
        <v>7.3593999999999999</v>
      </c>
      <c r="R1210" s="182">
        <v>4.6776999999999997</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78" t="s">
        <v>376</v>
      </c>
      <c r="B1211" s="178" t="s">
        <v>425</v>
      </c>
      <c r="C1211" s="178">
        <v>100618</v>
      </c>
      <c r="D1211" s="181">
        <v>44315</v>
      </c>
      <c r="E1211" s="182">
        <v>40.398699999999998</v>
      </c>
      <c r="F1211" s="182">
        <v>3.0720999999999998</v>
      </c>
      <c r="G1211" s="182">
        <v>3.0425</v>
      </c>
      <c r="H1211" s="182">
        <v>3.1511999999999998</v>
      </c>
      <c r="I1211" s="182">
        <v>3.2048999999999999</v>
      </c>
      <c r="J1211" s="182">
        <v>3.1941999999999999</v>
      </c>
      <c r="K1211" s="182">
        <v>3.2747999999999999</v>
      </c>
      <c r="L1211" s="182">
        <v>3.1499000000000001</v>
      </c>
      <c r="M1211" s="182">
        <v>3.2128000000000001</v>
      </c>
      <c r="N1211" s="182">
        <v>3.4005999999999998</v>
      </c>
      <c r="O1211" s="182">
        <v>5.6177999999999999</v>
      </c>
      <c r="P1211" s="182">
        <v>6.1351000000000004</v>
      </c>
      <c r="Q1211" s="182">
        <v>6.8204000000000002</v>
      </c>
      <c r="R1211" s="182">
        <v>4.6780999999999997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78" t="s">
        <v>376</v>
      </c>
      <c r="B1212" s="178" t="s">
        <v>158</v>
      </c>
      <c r="C1212" s="178">
        <v>119861</v>
      </c>
      <c r="D1212" s="181">
        <v>44315</v>
      </c>
      <c r="E1212" s="182">
        <v>3256.1487000000002</v>
      </c>
      <c r="F1212" s="182">
        <v>3.3889999999999998</v>
      </c>
      <c r="G1212" s="182">
        <v>2.9685999999999999</v>
      </c>
      <c r="H1212" s="182">
        <v>3.2744</v>
      </c>
      <c r="I1212" s="182">
        <v>3.3893</v>
      </c>
      <c r="J1212" s="182">
        <v>3.3664999999999998</v>
      </c>
      <c r="K1212" s="182">
        <v>3.3431000000000002</v>
      </c>
      <c r="L1212" s="182">
        <v>3.1709000000000001</v>
      </c>
      <c r="M1212" s="182">
        <v>3.2603</v>
      </c>
      <c r="N1212" s="182">
        <v>3.4931999999999999</v>
      </c>
      <c r="O1212" s="182">
        <v>5.7431999999999999</v>
      </c>
      <c r="P1212" s="182">
        <v>6.2603999999999997</v>
      </c>
      <c r="Q1212" s="182">
        <v>7.3350999999999997</v>
      </c>
      <c r="R1212" s="182">
        <v>4.8536000000000001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78" t="s">
        <v>376</v>
      </c>
      <c r="B1213" s="178" t="s">
        <v>262</v>
      </c>
      <c r="C1213" s="178">
        <v>102672</v>
      </c>
      <c r="D1213" s="181">
        <v>44315</v>
      </c>
      <c r="E1213" s="182">
        <v>3232.9389999999999</v>
      </c>
      <c r="F1213" s="182">
        <v>3.2801</v>
      </c>
      <c r="G1213" s="182">
        <v>2.8589000000000002</v>
      </c>
      <c r="H1213" s="182">
        <v>3.1644000000000001</v>
      </c>
      <c r="I1213" s="182">
        <v>3.2791000000000001</v>
      </c>
      <c r="J1213" s="182">
        <v>3.2511999999999999</v>
      </c>
      <c r="K1213" s="182">
        <v>3.2246999999999999</v>
      </c>
      <c r="L1213" s="182">
        <v>3.0497999999999998</v>
      </c>
      <c r="M1213" s="182">
        <v>3.1414</v>
      </c>
      <c r="N1213" s="182">
        <v>3.3742000000000001</v>
      </c>
      <c r="O1213" s="182">
        <v>5.6401000000000003</v>
      </c>
      <c r="P1213" s="182">
        <v>6.173</v>
      </c>
      <c r="Q1213" s="182">
        <v>7.2933000000000003</v>
      </c>
      <c r="R1213" s="182">
        <v>4.7304000000000004</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78" t="s">
        <v>376</v>
      </c>
      <c r="B1214" s="178" t="s">
        <v>1011</v>
      </c>
      <c r="C1214" s="178">
        <v>139619</v>
      </c>
      <c r="D1214" s="181">
        <v>44315</v>
      </c>
      <c r="E1214" s="182">
        <v>10</v>
      </c>
      <c r="F1214" s="182">
        <v>0</v>
      </c>
      <c r="G1214" s="182">
        <v>0</v>
      </c>
      <c r="H1214" s="182">
        <v>0</v>
      </c>
      <c r="I1214" s="182">
        <v>0</v>
      </c>
      <c r="J1214" s="182">
        <v>0</v>
      </c>
      <c r="K1214" s="182">
        <v>0</v>
      </c>
      <c r="L1214" s="182">
        <v>0</v>
      </c>
      <c r="M1214" s="182">
        <v>0</v>
      </c>
      <c r="N1214" s="182">
        <v>0</v>
      </c>
      <c r="O1214" s="182">
        <v>0</v>
      </c>
      <c r="P1214" s="182"/>
      <c r="Q1214" s="182">
        <v>0</v>
      </c>
      <c r="R1214" s="182">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78" t="s">
        <v>376</v>
      </c>
      <c r="B1215" s="178" t="s">
        <v>426</v>
      </c>
      <c r="C1215" s="178">
        <v>111915</v>
      </c>
      <c r="D1215" s="181"/>
      <c r="E1215" s="182"/>
      <c r="F1215" s="182"/>
      <c r="G1215" s="182"/>
      <c r="H1215" s="182"/>
      <c r="I1215" s="182"/>
      <c r="J1215" s="182"/>
      <c r="K1215" s="182"/>
      <c r="L1215" s="182"/>
      <c r="M1215" s="182"/>
      <c r="N1215" s="182"/>
      <c r="O1215" s="182"/>
      <c r="P1215" s="182"/>
      <c r="Q1215" s="182"/>
      <c r="R1215" s="182"/>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78" t="s">
        <v>376</v>
      </c>
      <c r="B1216" s="178" t="s">
        <v>159</v>
      </c>
      <c r="C1216" s="178">
        <v>118893</v>
      </c>
      <c r="D1216" s="181"/>
      <c r="E1216" s="182"/>
      <c r="F1216" s="182"/>
      <c r="G1216" s="182"/>
      <c r="H1216" s="182"/>
      <c r="I1216" s="182"/>
      <c r="J1216" s="182"/>
      <c r="K1216" s="182"/>
      <c r="L1216" s="182"/>
      <c r="M1216" s="182"/>
      <c r="N1216" s="182"/>
      <c r="O1216" s="182"/>
      <c r="P1216" s="182"/>
      <c r="Q1216" s="182"/>
      <c r="R1216" s="182"/>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78" t="s">
        <v>376</v>
      </c>
      <c r="B1217" s="178" t="s">
        <v>427</v>
      </c>
      <c r="C1217" s="178">
        <v>104241</v>
      </c>
      <c r="D1217" s="181"/>
      <c r="E1217" s="182"/>
      <c r="F1217" s="182"/>
      <c r="G1217" s="182"/>
      <c r="H1217" s="182"/>
      <c r="I1217" s="182"/>
      <c r="J1217" s="182"/>
      <c r="K1217" s="182"/>
      <c r="L1217" s="182"/>
      <c r="M1217" s="182"/>
      <c r="N1217" s="182"/>
      <c r="O1217" s="182"/>
      <c r="P1217" s="182"/>
      <c r="Q1217" s="182"/>
      <c r="R1217" s="182"/>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78" t="s">
        <v>376</v>
      </c>
      <c r="B1218" s="178" t="s">
        <v>1948</v>
      </c>
      <c r="C1218" s="178">
        <v>148841</v>
      </c>
      <c r="D1218" s="181">
        <v>44315</v>
      </c>
      <c r="E1218" s="182">
        <v>1000.629</v>
      </c>
      <c r="F1218" s="182">
        <v>3.2795999999999998</v>
      </c>
      <c r="G1218" s="182">
        <v>3.0015999999999998</v>
      </c>
      <c r="H1218" s="182"/>
      <c r="I1218" s="182"/>
      <c r="J1218" s="182"/>
      <c r="K1218" s="182"/>
      <c r="L1218" s="182"/>
      <c r="M1218" s="182"/>
      <c r="N1218" s="182"/>
      <c r="O1218" s="182"/>
      <c r="P1218" s="182"/>
      <c r="Q1218" s="182">
        <v>3.8264</v>
      </c>
      <c r="R1218" s="182"/>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78" t="s">
        <v>376</v>
      </c>
      <c r="B1219" s="178" t="s">
        <v>1949</v>
      </c>
      <c r="C1219" s="178">
        <v>148833</v>
      </c>
      <c r="D1219" s="181">
        <v>44315</v>
      </c>
      <c r="E1219" s="182">
        <v>1000.6002</v>
      </c>
      <c r="F1219" s="182">
        <v>3.1301000000000001</v>
      </c>
      <c r="G1219" s="182">
        <v>2.8519999999999999</v>
      </c>
      <c r="H1219" s="182"/>
      <c r="I1219" s="182"/>
      <c r="J1219" s="182"/>
      <c r="K1219" s="182"/>
      <c r="L1219" s="182"/>
      <c r="M1219" s="182"/>
      <c r="N1219" s="182"/>
      <c r="O1219" s="182"/>
      <c r="P1219" s="182"/>
      <c r="Q1219" s="182">
        <v>3.6511999999999998</v>
      </c>
      <c r="R1219" s="182"/>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78" t="s">
        <v>376</v>
      </c>
      <c r="B1220" s="178" t="s">
        <v>263</v>
      </c>
      <c r="C1220" s="178">
        <v>115398</v>
      </c>
      <c r="D1220" s="181">
        <v>44315</v>
      </c>
      <c r="E1220" s="182">
        <v>1971.1657</v>
      </c>
      <c r="F1220" s="182">
        <v>3.1425999999999998</v>
      </c>
      <c r="G1220" s="182">
        <v>3.0968</v>
      </c>
      <c r="H1220" s="182">
        <v>3.1322999999999999</v>
      </c>
      <c r="I1220" s="182">
        <v>3.2225000000000001</v>
      </c>
      <c r="J1220" s="182">
        <v>3.2610000000000001</v>
      </c>
      <c r="K1220" s="182">
        <v>3.3001</v>
      </c>
      <c r="L1220" s="182">
        <v>3.1356000000000002</v>
      </c>
      <c r="M1220" s="182">
        <v>3.1941000000000002</v>
      </c>
      <c r="N1220" s="182">
        <v>3.4169999999999998</v>
      </c>
      <c r="O1220" s="182">
        <v>4.3319999999999999</v>
      </c>
      <c r="P1220" s="182">
        <v>5.3095999999999997</v>
      </c>
      <c r="Q1220" s="182">
        <v>7.1085000000000003</v>
      </c>
      <c r="R1220" s="182">
        <v>4.7039999999999997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78" t="s">
        <v>376</v>
      </c>
      <c r="B1221" s="178" t="s">
        <v>160</v>
      </c>
      <c r="C1221" s="178">
        <v>119303</v>
      </c>
      <c r="D1221" s="181">
        <v>44315</v>
      </c>
      <c r="E1221" s="182">
        <v>1987.2610999999999</v>
      </c>
      <c r="F1221" s="182">
        <v>3.2421000000000002</v>
      </c>
      <c r="G1221" s="182">
        <v>3.1972999999999998</v>
      </c>
      <c r="H1221" s="182">
        <v>3.2332999999999998</v>
      </c>
      <c r="I1221" s="182">
        <v>3.3226</v>
      </c>
      <c r="J1221" s="182">
        <v>3.3610000000000002</v>
      </c>
      <c r="K1221" s="182">
        <v>3.3841999999999999</v>
      </c>
      <c r="L1221" s="182">
        <v>3.2267999999999999</v>
      </c>
      <c r="M1221" s="182">
        <v>3.2896000000000001</v>
      </c>
      <c r="N1221" s="182">
        <v>3.5152000000000001</v>
      </c>
      <c r="O1221" s="182">
        <v>4.4359999999999999</v>
      </c>
      <c r="P1221" s="182">
        <v>5.4244000000000003</v>
      </c>
      <c r="Q1221" s="182">
        <v>6.7779999999999996</v>
      </c>
      <c r="R1221" s="182">
        <v>4.8059000000000003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78" t="s">
        <v>376</v>
      </c>
      <c r="B1222" s="178" t="s">
        <v>161</v>
      </c>
      <c r="C1222" s="178">
        <v>120304</v>
      </c>
      <c r="D1222" s="181">
        <v>44315</v>
      </c>
      <c r="E1222" s="182">
        <v>3379.2029000000002</v>
      </c>
      <c r="F1222" s="182">
        <v>3.1640000000000001</v>
      </c>
      <c r="G1222" s="182">
        <v>3.113</v>
      </c>
      <c r="H1222" s="182">
        <v>3.2513999999999998</v>
      </c>
      <c r="I1222" s="182">
        <v>3.3147000000000002</v>
      </c>
      <c r="J1222" s="182">
        <v>3.3254999999999999</v>
      </c>
      <c r="K1222" s="182">
        <v>3.3462000000000001</v>
      </c>
      <c r="L1222" s="182">
        <v>3.1903999999999999</v>
      </c>
      <c r="M1222" s="182">
        <v>3.2629999999999999</v>
      </c>
      <c r="N1222" s="182">
        <v>3.4906000000000001</v>
      </c>
      <c r="O1222" s="182">
        <v>5.7008999999999999</v>
      </c>
      <c r="P1222" s="182">
        <v>6.2248999999999999</v>
      </c>
      <c r="Q1222" s="182">
        <v>7.2644000000000002</v>
      </c>
      <c r="R1222" s="182">
        <v>4.7702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78" t="s">
        <v>376</v>
      </c>
      <c r="B1223" s="178" t="s">
        <v>428</v>
      </c>
      <c r="C1223" s="178">
        <v>102009</v>
      </c>
      <c r="D1223" s="181">
        <v>44315</v>
      </c>
      <c r="E1223" s="182">
        <v>3107.2577999999999</v>
      </c>
      <c r="F1223" s="182">
        <v>2.5421999999999998</v>
      </c>
      <c r="G1223" s="182">
        <v>2.4908000000000001</v>
      </c>
      <c r="H1223" s="182">
        <v>2.6288999999999998</v>
      </c>
      <c r="I1223" s="182">
        <v>2.6919</v>
      </c>
      <c r="J1223" s="182">
        <v>2.7119</v>
      </c>
      <c r="K1223" s="182">
        <v>2.7294</v>
      </c>
      <c r="L1223" s="182">
        <v>2.5680999999999998</v>
      </c>
      <c r="M1223" s="182">
        <v>2.6377999999999999</v>
      </c>
      <c r="N1223" s="182">
        <v>2.8605</v>
      </c>
      <c r="O1223" s="182">
        <v>5.0411000000000001</v>
      </c>
      <c r="P1223" s="182">
        <v>5.5427</v>
      </c>
      <c r="Q1223" s="182">
        <v>6.5547000000000004</v>
      </c>
      <c r="R1223" s="182">
        <v>4.1261999999999999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78" t="s">
        <v>376</v>
      </c>
      <c r="B1224" s="178" t="s">
        <v>264</v>
      </c>
      <c r="C1224" s="178">
        <v>102012</v>
      </c>
      <c r="D1224" s="181">
        <v>44315</v>
      </c>
      <c r="E1224" s="182">
        <v>3361.5857000000001</v>
      </c>
      <c r="F1224" s="182">
        <v>3.0752000000000002</v>
      </c>
      <c r="G1224" s="182">
        <v>3.0232000000000001</v>
      </c>
      <c r="H1224" s="182">
        <v>3.1614</v>
      </c>
      <c r="I1224" s="182">
        <v>3.2246999999999999</v>
      </c>
      <c r="J1224" s="182">
        <v>3.2471000000000001</v>
      </c>
      <c r="K1224" s="182">
        <v>3.2660999999999998</v>
      </c>
      <c r="L1224" s="182">
        <v>3.1095000000000002</v>
      </c>
      <c r="M1224" s="182">
        <v>3.1840999999999999</v>
      </c>
      <c r="N1224" s="182">
        <v>3.4068999999999998</v>
      </c>
      <c r="O1224" s="182">
        <v>5.6218000000000004</v>
      </c>
      <c r="P1224" s="182">
        <v>6.1601999999999997</v>
      </c>
      <c r="Q1224" s="182">
        <v>7.0811000000000002</v>
      </c>
      <c r="R1224" s="182">
        <v>4.6844000000000001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78" t="s">
        <v>376</v>
      </c>
      <c r="B1225" s="178" t="s">
        <v>162</v>
      </c>
      <c r="C1225" s="178">
        <v>145971</v>
      </c>
      <c r="D1225" s="181">
        <v>44315</v>
      </c>
      <c r="E1225" s="182">
        <v>1114.7021</v>
      </c>
      <c r="F1225" s="182">
        <v>2.7867000000000002</v>
      </c>
      <c r="G1225" s="182">
        <v>2.7315</v>
      </c>
      <c r="H1225" s="182">
        <v>2.8704000000000001</v>
      </c>
      <c r="I1225" s="182">
        <v>2.9207999999999998</v>
      </c>
      <c r="J1225" s="182">
        <v>3.0472999999999999</v>
      </c>
      <c r="K1225" s="182">
        <v>3.0417999999999998</v>
      </c>
      <c r="L1225" s="182">
        <v>2.9944000000000002</v>
      </c>
      <c r="M1225" s="182">
        <v>3.0196999999999998</v>
      </c>
      <c r="N1225" s="182">
        <v>3.0739999999999998</v>
      </c>
      <c r="O1225" s="182"/>
      <c r="P1225" s="182"/>
      <c r="Q1225" s="182">
        <v>4.8563000000000001</v>
      </c>
      <c r="R1225" s="182">
        <v>4.4828000000000001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78" t="s">
        <v>376</v>
      </c>
      <c r="B1226" s="178" t="s">
        <v>265</v>
      </c>
      <c r="C1226" s="178">
        <v>145968</v>
      </c>
      <c r="D1226" s="181">
        <v>44315</v>
      </c>
      <c r="E1226" s="182">
        <v>1112.6862000000001</v>
      </c>
      <c r="F1226" s="182">
        <v>2.7098</v>
      </c>
      <c r="G1226" s="182">
        <v>2.6522000000000001</v>
      </c>
      <c r="H1226" s="182">
        <v>2.7907000000000002</v>
      </c>
      <c r="I1226" s="182">
        <v>2.8412999999999999</v>
      </c>
      <c r="J1226" s="182">
        <v>2.9676999999999998</v>
      </c>
      <c r="K1226" s="182">
        <v>2.9611000000000001</v>
      </c>
      <c r="L1226" s="182">
        <v>2.9134000000000002</v>
      </c>
      <c r="M1226" s="182">
        <v>2.9382000000000001</v>
      </c>
      <c r="N1226" s="182">
        <v>2.9916999999999998</v>
      </c>
      <c r="O1226" s="182"/>
      <c r="P1226" s="182"/>
      <c r="Q1226" s="182">
        <v>4.7732999999999999</v>
      </c>
      <c r="R1226" s="182">
        <v>4.4002999999999997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3" t="s">
        <v>27</v>
      </c>
      <c r="B1227" s="178"/>
      <c r="C1227" s="178"/>
      <c r="D1227" s="178"/>
      <c r="E1227" s="178"/>
      <c r="F1227" s="184">
        <v>3.1456937500000004</v>
      </c>
      <c r="G1227" s="184">
        <v>2.9242107142857123</v>
      </c>
      <c r="H1227" s="184">
        <v>3.0285172727272722</v>
      </c>
      <c r="I1227" s="184">
        <v>3.0692700000000004</v>
      </c>
      <c r="J1227" s="184">
        <v>3.0799254545454531</v>
      </c>
      <c r="K1227" s="184">
        <v>3.1087145454545464</v>
      </c>
      <c r="L1227" s="184">
        <v>2.974042727272729</v>
      </c>
      <c r="M1227" s="184">
        <v>2.9611566037735852</v>
      </c>
      <c r="N1227" s="184">
        <v>3.2026213592232997</v>
      </c>
      <c r="O1227" s="184">
        <v>5.2345688888888882</v>
      </c>
      <c r="P1227" s="184">
        <v>5.8573999999999993</v>
      </c>
      <c r="Q1227" s="184">
        <v>6.1356169642857177</v>
      </c>
      <c r="R1227" s="184">
        <v>4.4059161616161608</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3" t="s">
        <v>408</v>
      </c>
      <c r="B1228" s="178"/>
      <c r="C1228" s="178"/>
      <c r="D1228" s="178"/>
      <c r="E1228" s="178"/>
      <c r="F1228" s="184">
        <v>3.0461999999999998</v>
      </c>
      <c r="G1228" s="184">
        <v>3.0129000000000001</v>
      </c>
      <c r="H1228" s="184">
        <v>3.14425</v>
      </c>
      <c r="I1228" s="184">
        <v>3.2161999999999997</v>
      </c>
      <c r="J1228" s="184">
        <v>3.2185999999999999</v>
      </c>
      <c r="K1228" s="184">
        <v>3.2599</v>
      </c>
      <c r="L1228" s="184">
        <v>3.1063499999999999</v>
      </c>
      <c r="M1228" s="184">
        <v>3.1575500000000001</v>
      </c>
      <c r="N1228" s="184">
        <v>3.3574000000000002</v>
      </c>
      <c r="O1228" s="184">
        <v>5.6096500000000002</v>
      </c>
      <c r="P1228" s="184">
        <v>6.1395</v>
      </c>
      <c r="Q1228" s="184">
        <v>7.02745</v>
      </c>
      <c r="R1228" s="184">
        <v>4.6580000000000004</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6"/>
      <c r="B1229" s="126"/>
      <c r="C1229" s="126"/>
      <c r="D1229" s="128"/>
      <c r="E1229" s="129"/>
      <c r="F1229" s="129"/>
      <c r="G1229" s="129"/>
      <c r="H1229" s="129"/>
      <c r="I1229" s="129"/>
      <c r="J1229" s="129"/>
      <c r="K1229" s="129"/>
      <c r="L1229" s="129"/>
      <c r="M1229" s="129"/>
      <c r="N1229" s="129"/>
      <c r="O1229" s="129"/>
      <c r="P1229" s="129"/>
      <c r="Q1229" s="129"/>
      <c r="R1229" s="129"/>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0" t="s">
        <v>1012</v>
      </c>
      <c r="B1230" s="180"/>
      <c r="C1230" s="180"/>
      <c r="D1230" s="180"/>
      <c r="E1230" s="180"/>
      <c r="F1230" s="180"/>
      <c r="G1230" s="180"/>
      <c r="H1230" s="180"/>
      <c r="I1230" s="180"/>
      <c r="J1230" s="180"/>
      <c r="K1230" s="180"/>
      <c r="L1230" s="180"/>
      <c r="M1230" s="180"/>
      <c r="N1230" s="180"/>
      <c r="O1230" s="180"/>
      <c r="P1230" s="180"/>
      <c r="Q1230" s="180"/>
      <c r="R1230" s="180"/>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78" t="s">
        <v>1013</v>
      </c>
      <c r="B1231" s="178" t="s">
        <v>1014</v>
      </c>
      <c r="C1231" s="178">
        <v>100365</v>
      </c>
      <c r="D1231" s="181">
        <v>44315</v>
      </c>
      <c r="E1231" s="182">
        <v>71.337400000000002</v>
      </c>
      <c r="F1231" s="182">
        <v>26.830300000000001</v>
      </c>
      <c r="G1231" s="182">
        <v>13.0783</v>
      </c>
      <c r="H1231" s="182">
        <v>23.296099999999999</v>
      </c>
      <c r="I1231" s="182">
        <v>17.883500000000002</v>
      </c>
      <c r="J1231" s="182">
        <v>10.257899999999999</v>
      </c>
      <c r="K1231" s="182">
        <v>-2.3805000000000001</v>
      </c>
      <c r="L1231" s="182">
        <v>-3.7400000000000003E-2</v>
      </c>
      <c r="M1231" s="182">
        <v>1.1680999999999999</v>
      </c>
      <c r="N1231" s="182">
        <v>5.0594000000000001</v>
      </c>
      <c r="O1231" s="182">
        <v>9.6843000000000004</v>
      </c>
      <c r="P1231" s="182">
        <v>8.7074999999999996</v>
      </c>
      <c r="Q1231" s="182">
        <v>8.9908999999999999</v>
      </c>
      <c r="R1231" s="182">
        <v>10.142099999999999</v>
      </c>
      <c r="S1231" s="120" t="s">
        <v>2024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78" t="s">
        <v>1013</v>
      </c>
      <c r="B1232" s="178" t="s">
        <v>1015</v>
      </c>
      <c r="C1232" s="178">
        <v>120743</v>
      </c>
      <c r="D1232" s="181">
        <v>44315</v>
      </c>
      <c r="E1232" s="182">
        <v>76.296800000000005</v>
      </c>
      <c r="F1232" s="182">
        <v>27.384699999999999</v>
      </c>
      <c r="G1232" s="182">
        <v>13.6815</v>
      </c>
      <c r="H1232" s="182">
        <v>23.898900000000001</v>
      </c>
      <c r="I1232" s="182">
        <v>18.486899999999999</v>
      </c>
      <c r="J1232" s="182">
        <v>10.8643</v>
      </c>
      <c r="K1232" s="182">
        <v>-1.7845</v>
      </c>
      <c r="L1232" s="182">
        <v>0.56330000000000002</v>
      </c>
      <c r="M1232" s="182">
        <v>1.7746999999999999</v>
      </c>
      <c r="N1232" s="182">
        <v>5.6532</v>
      </c>
      <c r="O1232" s="182">
        <v>10.3004</v>
      </c>
      <c r="P1232" s="182">
        <v>9.4415999999999993</v>
      </c>
      <c r="Q1232" s="182">
        <v>9.2820999999999998</v>
      </c>
      <c r="R1232" s="182">
        <v>10.7286</v>
      </c>
      <c r="S1232" s="120" t="s">
        <v>2024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78" t="s">
        <v>1013</v>
      </c>
      <c r="B1233" s="178" t="s">
        <v>1016</v>
      </c>
      <c r="C1233" s="178">
        <v>143702</v>
      </c>
      <c r="D1233" s="181">
        <v>44315</v>
      </c>
      <c r="E1233" s="182">
        <v>13.838900000000001</v>
      </c>
      <c r="F1233" s="182">
        <v>35.112400000000001</v>
      </c>
      <c r="G1233" s="182">
        <v>11.528</v>
      </c>
      <c r="H1233" s="182">
        <v>12.3879</v>
      </c>
      <c r="I1233" s="182">
        <v>7.5399999999999995E-2</v>
      </c>
      <c r="J1233" s="182">
        <v>5.1130000000000004</v>
      </c>
      <c r="K1233" s="182">
        <v>-6.2469000000000001</v>
      </c>
      <c r="L1233" s="182">
        <v>3.0901999999999998</v>
      </c>
      <c r="M1233" s="182">
        <v>0.159</v>
      </c>
      <c r="N1233" s="182">
        <v>6.3376999999999999</v>
      </c>
      <c r="O1233" s="182"/>
      <c r="P1233" s="182"/>
      <c r="Q1233" s="182">
        <v>12.227499999999999</v>
      </c>
      <c r="R1233" s="182">
        <v>11.9358</v>
      </c>
      <c r="S1233" s="120" t="s">
        <v>2024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78" t="s">
        <v>1013</v>
      </c>
      <c r="B1234" s="178" t="s">
        <v>1017</v>
      </c>
      <c r="C1234" s="178">
        <v>143704</v>
      </c>
      <c r="D1234" s="181">
        <v>44315</v>
      </c>
      <c r="E1234" s="182">
        <v>13.9672</v>
      </c>
      <c r="F1234" s="182">
        <v>35.313200000000002</v>
      </c>
      <c r="G1234" s="182">
        <v>11.771100000000001</v>
      </c>
      <c r="H1234" s="182">
        <v>12.648899999999999</v>
      </c>
      <c r="I1234" s="182">
        <v>0.33600000000000002</v>
      </c>
      <c r="J1234" s="182">
        <v>5.3841000000000001</v>
      </c>
      <c r="K1234" s="182">
        <v>-5.9593999999999996</v>
      </c>
      <c r="L1234" s="182">
        <v>3.4127000000000001</v>
      </c>
      <c r="M1234" s="182">
        <v>0.4834</v>
      </c>
      <c r="N1234" s="182">
        <v>6.6809000000000003</v>
      </c>
      <c r="O1234" s="182"/>
      <c r="P1234" s="182"/>
      <c r="Q1234" s="182">
        <v>12.595800000000001</v>
      </c>
      <c r="R1234" s="182">
        <v>12.2959</v>
      </c>
      <c r="S1234" s="120" t="s">
        <v>2024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3" t="s">
        <v>27</v>
      </c>
      <c r="B1235" s="178"/>
      <c r="C1235" s="178"/>
      <c r="D1235" s="178"/>
      <c r="E1235" s="178"/>
      <c r="F1235" s="184">
        <v>31.160150000000002</v>
      </c>
      <c r="G1235" s="184">
        <v>12.514724999999999</v>
      </c>
      <c r="H1235" s="184">
        <v>18.057950000000002</v>
      </c>
      <c r="I1235" s="184">
        <v>9.195450000000001</v>
      </c>
      <c r="J1235" s="184">
        <v>7.9048249999999998</v>
      </c>
      <c r="K1235" s="184">
        <v>-4.0928249999999995</v>
      </c>
      <c r="L1235" s="184">
        <v>1.7572000000000001</v>
      </c>
      <c r="M1235" s="184">
        <v>0.89629999999999999</v>
      </c>
      <c r="N1235" s="184">
        <v>5.9328000000000003</v>
      </c>
      <c r="O1235" s="184">
        <v>9.9923500000000001</v>
      </c>
      <c r="P1235" s="184">
        <v>9.0745499999999986</v>
      </c>
      <c r="Q1235" s="184">
        <v>10.774075</v>
      </c>
      <c r="R1235" s="184">
        <v>11.275600000000001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3" t="s">
        <v>408</v>
      </c>
      <c r="B1236" s="178"/>
      <c r="C1236" s="178"/>
      <c r="D1236" s="178"/>
      <c r="E1236" s="178"/>
      <c r="F1236" s="184">
        <v>31.248550000000002</v>
      </c>
      <c r="G1236" s="184">
        <v>12.424700000000001</v>
      </c>
      <c r="H1236" s="184">
        <v>17.9725</v>
      </c>
      <c r="I1236" s="184">
        <v>9.1097500000000018</v>
      </c>
      <c r="J1236" s="184">
        <v>7.8209999999999997</v>
      </c>
      <c r="K1236" s="184">
        <v>-4.16995</v>
      </c>
      <c r="L1236" s="184">
        <v>1.8267500000000001</v>
      </c>
      <c r="M1236" s="184">
        <v>0.82574999999999998</v>
      </c>
      <c r="N1236" s="184">
        <v>5.9954499999999999</v>
      </c>
      <c r="O1236" s="184">
        <v>9.9923500000000001</v>
      </c>
      <c r="P1236" s="184">
        <v>9.0745499999999986</v>
      </c>
      <c r="Q1236" s="184">
        <v>10.754799999999999</v>
      </c>
      <c r="R1236" s="184">
        <v>11.3322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6"/>
      <c r="B1237" s="126"/>
      <c r="C1237" s="126"/>
      <c r="D1237" s="128"/>
      <c r="E1237" s="129"/>
      <c r="F1237" s="129"/>
      <c r="G1237" s="129"/>
      <c r="H1237" s="129"/>
      <c r="I1237" s="129"/>
      <c r="J1237" s="129"/>
      <c r="K1237" s="129"/>
      <c r="L1237" s="129"/>
      <c r="M1237" s="129"/>
      <c r="N1237" s="129"/>
      <c r="O1237" s="129"/>
      <c r="P1237" s="129"/>
      <c r="Q1237" s="129"/>
      <c r="R1237" s="129"/>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0" t="s">
        <v>1018</v>
      </c>
      <c r="B1238" s="180"/>
      <c r="C1238" s="180"/>
      <c r="D1238" s="180"/>
      <c r="E1238" s="180"/>
      <c r="F1238" s="180"/>
      <c r="G1238" s="180"/>
      <c r="H1238" s="180"/>
      <c r="I1238" s="180"/>
      <c r="J1238" s="180"/>
      <c r="K1238" s="180"/>
      <c r="L1238" s="180"/>
      <c r="M1238" s="180"/>
      <c r="N1238" s="180"/>
      <c r="O1238" s="180"/>
      <c r="P1238" s="180"/>
      <c r="Q1238" s="180"/>
      <c r="R1238" s="180"/>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78" t="s">
        <v>1019</v>
      </c>
      <c r="B1239" s="178" t="s">
        <v>1020</v>
      </c>
      <c r="C1239" s="178">
        <v>103192</v>
      </c>
      <c r="D1239" s="181">
        <v>44315</v>
      </c>
      <c r="E1239" s="182">
        <v>518.04549999999995</v>
      </c>
      <c r="F1239" s="182">
        <v>6.2788000000000004</v>
      </c>
      <c r="G1239" s="182">
        <v>7.5317999999999996</v>
      </c>
      <c r="H1239" s="182">
        <v>8.7684999999999995</v>
      </c>
      <c r="I1239" s="182">
        <v>6.7041000000000004</v>
      </c>
      <c r="J1239" s="182">
        <v>6.0180999999999996</v>
      </c>
      <c r="K1239" s="182">
        <v>4.3387000000000002</v>
      </c>
      <c r="L1239" s="182">
        <v>3.8079000000000001</v>
      </c>
      <c r="M1239" s="182">
        <v>4.7169999999999996</v>
      </c>
      <c r="N1239" s="182">
        <v>6.9162999999999997</v>
      </c>
      <c r="O1239" s="182">
        <v>7.3495999999999997</v>
      </c>
      <c r="P1239" s="182">
        <v>7.2172999999999998</v>
      </c>
      <c r="Q1239" s="182">
        <v>7.4218999999999999</v>
      </c>
      <c r="R1239" s="182">
        <v>7.1733000000000002</v>
      </c>
      <c r="S1239" s="120" t="s">
        <v>2022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78" t="s">
        <v>1019</v>
      </c>
      <c r="B1240" s="178" t="s">
        <v>1021</v>
      </c>
      <c r="C1240" s="178">
        <v>119523</v>
      </c>
      <c r="D1240" s="181">
        <v>44315</v>
      </c>
      <c r="E1240" s="182">
        <v>554.81010000000003</v>
      </c>
      <c r="F1240" s="182">
        <v>7.0538999999999996</v>
      </c>
      <c r="G1240" s="182">
        <v>8.3102999999999998</v>
      </c>
      <c r="H1240" s="182">
        <v>9.5492000000000008</v>
      </c>
      <c r="I1240" s="182">
        <v>7.4363999999999999</v>
      </c>
      <c r="J1240" s="182">
        <v>6.7236000000000002</v>
      </c>
      <c r="K1240" s="182">
        <v>5.0640999999999998</v>
      </c>
      <c r="L1240" s="182">
        <v>4.5891000000000002</v>
      </c>
      <c r="M1240" s="182">
        <v>5.5308000000000002</v>
      </c>
      <c r="N1240" s="182">
        <v>7.7667999999999999</v>
      </c>
      <c r="O1240" s="182">
        <v>8.2342999999999993</v>
      </c>
      <c r="P1240" s="182">
        <v>8.1097000000000001</v>
      </c>
      <c r="Q1240" s="182">
        <v>8.6754999999999995</v>
      </c>
      <c r="R1240" s="182">
        <v>8.0557999999999996</v>
      </c>
      <c r="S1240" s="120" t="s">
        <v>2022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78" t="s">
        <v>1019</v>
      </c>
      <c r="B1241" s="178" t="s">
        <v>1022</v>
      </c>
      <c r="C1241" s="178">
        <v>120513</v>
      </c>
      <c r="D1241" s="181">
        <v>44315</v>
      </c>
      <c r="E1241" s="182">
        <v>2493.4738000000002</v>
      </c>
      <c r="F1241" s="182">
        <v>5.9542999999999999</v>
      </c>
      <c r="G1241" s="182">
        <v>6.7984</v>
      </c>
      <c r="H1241" s="182">
        <v>7.9336000000000002</v>
      </c>
      <c r="I1241" s="182">
        <v>6.4283000000000001</v>
      </c>
      <c r="J1241" s="182">
        <v>5.8917000000000002</v>
      </c>
      <c r="K1241" s="182">
        <v>4.7450999999999999</v>
      </c>
      <c r="L1241" s="182">
        <v>4.2784000000000004</v>
      </c>
      <c r="M1241" s="182">
        <v>4.8227000000000002</v>
      </c>
      <c r="N1241" s="182">
        <v>6.8872</v>
      </c>
      <c r="O1241" s="182">
        <v>7.8430999999999997</v>
      </c>
      <c r="P1241" s="182">
        <v>7.7367999999999997</v>
      </c>
      <c r="Q1241" s="182">
        <v>8.3582999999999998</v>
      </c>
      <c r="R1241" s="182">
        <v>7.5582000000000003</v>
      </c>
      <c r="S1241" s="120" t="s">
        <v>2021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78" t="s">
        <v>1019</v>
      </c>
      <c r="B1242" s="178" t="s">
        <v>1023</v>
      </c>
      <c r="C1242" s="178">
        <v>112214</v>
      </c>
      <c r="D1242" s="181">
        <v>44315</v>
      </c>
      <c r="E1242" s="182">
        <v>2410.8915000000002</v>
      </c>
      <c r="F1242" s="182">
        <v>5.6342999999999996</v>
      </c>
      <c r="G1242" s="182">
        <v>6.4786999999999999</v>
      </c>
      <c r="H1242" s="182">
        <v>7.6128999999999998</v>
      </c>
      <c r="I1242" s="182">
        <v>6.1074999999999999</v>
      </c>
      <c r="J1242" s="182">
        <v>5.57</v>
      </c>
      <c r="K1242" s="182">
        <v>4.4223999999999997</v>
      </c>
      <c r="L1242" s="182">
        <v>3.9544000000000001</v>
      </c>
      <c r="M1242" s="182">
        <v>4.4968000000000004</v>
      </c>
      <c r="N1242" s="182">
        <v>6.5533999999999999</v>
      </c>
      <c r="O1242" s="182">
        <v>7.4631999999999996</v>
      </c>
      <c r="P1242" s="182">
        <v>7.2915999999999999</v>
      </c>
      <c r="Q1242" s="182">
        <v>7.9085000000000001</v>
      </c>
      <c r="R1242" s="182">
        <v>7.2302999999999997</v>
      </c>
      <c r="S1242" s="120" t="s">
        <v>2021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78" t="s">
        <v>1019</v>
      </c>
      <c r="B1243" s="178" t="s">
        <v>1024</v>
      </c>
      <c r="C1243" s="178">
        <v>112029</v>
      </c>
      <c r="D1243" s="181">
        <v>44315</v>
      </c>
      <c r="E1243" s="182">
        <v>1560.3665000000001</v>
      </c>
      <c r="F1243" s="182">
        <v>4.1432000000000002</v>
      </c>
      <c r="G1243" s="182">
        <v>4.7598000000000003</v>
      </c>
      <c r="H1243" s="182">
        <v>5.2386999999999997</v>
      </c>
      <c r="I1243" s="182">
        <v>4.7545000000000002</v>
      </c>
      <c r="J1243" s="182">
        <v>8.8630999999999993</v>
      </c>
      <c r="K1243" s="182">
        <v>6.5609000000000002</v>
      </c>
      <c r="L1243" s="182">
        <v>9.7787000000000006</v>
      </c>
      <c r="M1243" s="182">
        <v>9.4405000000000001</v>
      </c>
      <c r="N1243" s="182">
        <v>27.561800000000002</v>
      </c>
      <c r="O1243" s="182">
        <v>-8.5120000000000005</v>
      </c>
      <c r="P1243" s="182">
        <v>-2.2797000000000001</v>
      </c>
      <c r="Q1243" s="182">
        <v>3.8243999999999998</v>
      </c>
      <c r="R1243" s="182">
        <v>-15.186299999999999</v>
      </c>
      <c r="S1243" s="120" t="s">
        <v>2022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78" t="s">
        <v>1019</v>
      </c>
      <c r="B1244" s="178" t="s">
        <v>1025</v>
      </c>
      <c r="C1244" s="178">
        <v>119410</v>
      </c>
      <c r="D1244" s="181">
        <v>44315</v>
      </c>
      <c r="E1244" s="182">
        <v>1600.4067</v>
      </c>
      <c r="F1244" s="182">
        <v>4.3498000000000001</v>
      </c>
      <c r="G1244" s="182">
        <v>4.9692999999999996</v>
      </c>
      <c r="H1244" s="182">
        <v>5.4486999999999997</v>
      </c>
      <c r="I1244" s="182">
        <v>4.9653</v>
      </c>
      <c r="J1244" s="182">
        <v>9.0740999999999996</v>
      </c>
      <c r="K1244" s="182">
        <v>6.7735000000000003</v>
      </c>
      <c r="L1244" s="182">
        <v>9.9985999999999997</v>
      </c>
      <c r="M1244" s="182">
        <v>9.6654</v>
      </c>
      <c r="N1244" s="182">
        <v>27.842500000000001</v>
      </c>
      <c r="O1244" s="182">
        <v>-8.2612000000000005</v>
      </c>
      <c r="P1244" s="182">
        <v>-1.9799</v>
      </c>
      <c r="Q1244" s="182">
        <v>2.4918999999999998</v>
      </c>
      <c r="R1244" s="182">
        <v>-14.961499999999999</v>
      </c>
      <c r="S1244" s="120" t="s">
        <v>2022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78" t="s">
        <v>1019</v>
      </c>
      <c r="B1245" s="178" t="s">
        <v>1026</v>
      </c>
      <c r="C1245" s="178">
        <v>148320</v>
      </c>
      <c r="D1245" s="181"/>
      <c r="E1245" s="182"/>
      <c r="F1245" s="182"/>
      <c r="G1245" s="182"/>
      <c r="H1245" s="182"/>
      <c r="I1245" s="182"/>
      <c r="J1245" s="182"/>
      <c r="K1245" s="182"/>
      <c r="L1245" s="182"/>
      <c r="M1245" s="182"/>
      <c r="N1245" s="182"/>
      <c r="O1245" s="182"/>
      <c r="P1245" s="182"/>
      <c r="Q1245" s="182"/>
      <c r="R1245" s="182"/>
      <c r="S1245" s="120" t="s">
        <v>2022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78" t="s">
        <v>1019</v>
      </c>
      <c r="B1246" s="178" t="s">
        <v>1027</v>
      </c>
      <c r="C1246" s="178">
        <v>148325</v>
      </c>
      <c r="D1246" s="181"/>
      <c r="E1246" s="182"/>
      <c r="F1246" s="182"/>
      <c r="G1246" s="182"/>
      <c r="H1246" s="182"/>
      <c r="I1246" s="182"/>
      <c r="J1246" s="182"/>
      <c r="K1246" s="182"/>
      <c r="L1246" s="182"/>
      <c r="M1246" s="182"/>
      <c r="N1246" s="182"/>
      <c r="O1246" s="182"/>
      <c r="P1246" s="182"/>
      <c r="Q1246" s="182"/>
      <c r="R1246" s="182"/>
      <c r="S1246" s="120" t="s">
        <v>2022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78" t="s">
        <v>1019</v>
      </c>
      <c r="B1247" s="178" t="s">
        <v>1028</v>
      </c>
      <c r="C1247" s="178">
        <v>117945</v>
      </c>
      <c r="D1247" s="181">
        <v>44315</v>
      </c>
      <c r="E1247" s="182">
        <v>31.902799999999999</v>
      </c>
      <c r="F1247" s="182">
        <v>6.8658999999999999</v>
      </c>
      <c r="G1247" s="182">
        <v>10.152799999999999</v>
      </c>
      <c r="H1247" s="182">
        <v>7.6440000000000001</v>
      </c>
      <c r="I1247" s="182">
        <v>6.3242000000000003</v>
      </c>
      <c r="J1247" s="182">
        <v>5.5879000000000003</v>
      </c>
      <c r="K1247" s="182">
        <v>4.4999000000000002</v>
      </c>
      <c r="L1247" s="182">
        <v>3.8969999999999998</v>
      </c>
      <c r="M1247" s="182">
        <v>4.2523999999999997</v>
      </c>
      <c r="N1247" s="182">
        <v>6.0507</v>
      </c>
      <c r="O1247" s="182">
        <v>6.8375000000000004</v>
      </c>
      <c r="P1247" s="182">
        <v>6.8586</v>
      </c>
      <c r="Q1247" s="182">
        <v>7.7553999999999998</v>
      </c>
      <c r="R1247" s="182">
        <v>6.4812000000000003</v>
      </c>
      <c r="S1247" s="120" t="s">
        <v>2022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78" t="s">
        <v>1019</v>
      </c>
      <c r="B1248" s="178" t="s">
        <v>1029</v>
      </c>
      <c r="C1248" s="178">
        <v>120008</v>
      </c>
      <c r="D1248" s="181">
        <v>44315</v>
      </c>
      <c r="E1248" s="182">
        <v>33.8429</v>
      </c>
      <c r="F1248" s="182">
        <v>7.7668999999999997</v>
      </c>
      <c r="G1248" s="182">
        <v>11.0108</v>
      </c>
      <c r="H1248" s="182">
        <v>8.5187000000000008</v>
      </c>
      <c r="I1248" s="182">
        <v>7.1996000000000002</v>
      </c>
      <c r="J1248" s="182">
        <v>6.4589999999999996</v>
      </c>
      <c r="K1248" s="182">
        <v>5.3323</v>
      </c>
      <c r="L1248" s="182">
        <v>4.7051999999999996</v>
      </c>
      <c r="M1248" s="182">
        <v>5.0758000000000001</v>
      </c>
      <c r="N1248" s="182">
        <v>6.9161000000000001</v>
      </c>
      <c r="O1248" s="182">
        <v>7.6893000000000002</v>
      </c>
      <c r="P1248" s="182">
        <v>7.6273999999999997</v>
      </c>
      <c r="Q1248" s="182">
        <v>8.2760999999999996</v>
      </c>
      <c r="R1248" s="182">
        <v>7.3556999999999997</v>
      </c>
      <c r="S1248" s="120" t="s">
        <v>2022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78" t="s">
        <v>1019</v>
      </c>
      <c r="B1249" s="178" t="s">
        <v>1030</v>
      </c>
      <c r="C1249" s="178">
        <v>118291</v>
      </c>
      <c r="D1249" s="181">
        <v>44315</v>
      </c>
      <c r="E1249" s="182">
        <v>33.732900000000001</v>
      </c>
      <c r="F1249" s="182">
        <v>4.4368999999999996</v>
      </c>
      <c r="G1249" s="182">
        <v>6.8205999999999998</v>
      </c>
      <c r="H1249" s="182">
        <v>6.2678000000000003</v>
      </c>
      <c r="I1249" s="182">
        <v>5.6775000000000002</v>
      </c>
      <c r="J1249" s="182">
        <v>4.5414000000000003</v>
      </c>
      <c r="K1249" s="182">
        <v>4.0079000000000002</v>
      </c>
      <c r="L1249" s="182">
        <v>3.6095000000000002</v>
      </c>
      <c r="M1249" s="182">
        <v>3.9100999999999999</v>
      </c>
      <c r="N1249" s="182">
        <v>5.6007999999999996</v>
      </c>
      <c r="O1249" s="182">
        <v>7.0063000000000004</v>
      </c>
      <c r="P1249" s="182">
        <v>7.1627000000000001</v>
      </c>
      <c r="Q1249" s="182">
        <v>7.8806000000000003</v>
      </c>
      <c r="R1249" s="182">
        <v>6.6098999999999997</v>
      </c>
      <c r="S1249" s="120" t="s">
        <v>2021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78" t="s">
        <v>1019</v>
      </c>
      <c r="B1250" s="178" t="s">
        <v>1031</v>
      </c>
      <c r="C1250" s="178">
        <v>102913</v>
      </c>
      <c r="D1250" s="181">
        <v>44315</v>
      </c>
      <c r="E1250" s="182">
        <v>33.203600000000002</v>
      </c>
      <c r="F1250" s="182">
        <v>4.2877000000000001</v>
      </c>
      <c r="G1250" s="182">
        <v>6.5625999999999998</v>
      </c>
      <c r="H1250" s="182">
        <v>6.0057999999999998</v>
      </c>
      <c r="I1250" s="182">
        <v>5.4134000000000002</v>
      </c>
      <c r="J1250" s="182">
        <v>4.2750000000000004</v>
      </c>
      <c r="K1250" s="182">
        <v>3.7225000000000001</v>
      </c>
      <c r="L1250" s="182">
        <v>3.3622999999999998</v>
      </c>
      <c r="M1250" s="182">
        <v>3.6444000000000001</v>
      </c>
      <c r="N1250" s="182">
        <v>5.3330000000000002</v>
      </c>
      <c r="O1250" s="182">
        <v>6.7527999999999997</v>
      </c>
      <c r="P1250" s="182">
        <v>6.9341999999999997</v>
      </c>
      <c r="Q1250" s="182">
        <v>7.7066999999999997</v>
      </c>
      <c r="R1250" s="182">
        <v>6.3516000000000004</v>
      </c>
      <c r="S1250" s="120" t="s">
        <v>2021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78" t="s">
        <v>1019</v>
      </c>
      <c r="B1251" s="178" t="s">
        <v>1032</v>
      </c>
      <c r="C1251" s="178">
        <v>133925</v>
      </c>
      <c r="D1251" s="181">
        <v>44315</v>
      </c>
      <c r="E1251" s="182">
        <v>15.892899999999999</v>
      </c>
      <c r="F1251" s="182">
        <v>9.4185999999999996</v>
      </c>
      <c r="G1251" s="182">
        <v>10.3436</v>
      </c>
      <c r="H1251" s="182">
        <v>8.5114000000000001</v>
      </c>
      <c r="I1251" s="182">
        <v>7.3369999999999997</v>
      </c>
      <c r="J1251" s="182">
        <v>5.8201999999999998</v>
      </c>
      <c r="K1251" s="182">
        <v>4.8365</v>
      </c>
      <c r="L1251" s="182">
        <v>4.0303000000000004</v>
      </c>
      <c r="M1251" s="182">
        <v>4.4531999999999998</v>
      </c>
      <c r="N1251" s="182">
        <v>6.1840999999999999</v>
      </c>
      <c r="O1251" s="182">
        <v>7.5528000000000004</v>
      </c>
      <c r="P1251" s="182">
        <v>7.5179999999999998</v>
      </c>
      <c r="Q1251" s="182">
        <v>7.8341000000000003</v>
      </c>
      <c r="R1251" s="182">
        <v>7.1887999999999996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78" t="s">
        <v>1019</v>
      </c>
      <c r="B1252" s="178" t="s">
        <v>1033</v>
      </c>
      <c r="C1252" s="178">
        <v>133926</v>
      </c>
      <c r="D1252" s="181">
        <v>44315</v>
      </c>
      <c r="E1252" s="182">
        <v>15.589</v>
      </c>
      <c r="F1252" s="182">
        <v>9.1336999999999993</v>
      </c>
      <c r="G1252" s="182">
        <v>9.9982000000000006</v>
      </c>
      <c r="H1252" s="182">
        <v>8.2413000000000007</v>
      </c>
      <c r="I1252" s="182">
        <v>7.06</v>
      </c>
      <c r="J1252" s="182">
        <v>5.5445000000000002</v>
      </c>
      <c r="K1252" s="182">
        <v>4.5671999999999997</v>
      </c>
      <c r="L1252" s="182">
        <v>3.7561</v>
      </c>
      <c r="M1252" s="182">
        <v>4.1810999999999998</v>
      </c>
      <c r="N1252" s="182">
        <v>5.9006999999999996</v>
      </c>
      <c r="O1252" s="182">
        <v>7.2469999999999999</v>
      </c>
      <c r="P1252" s="182">
        <v>7.1890000000000001</v>
      </c>
      <c r="Q1252" s="182">
        <v>7.4957000000000003</v>
      </c>
      <c r="R1252" s="182">
        <v>6.8826999999999998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78" t="s">
        <v>1019</v>
      </c>
      <c r="B1253" s="178" t="s">
        <v>1034</v>
      </c>
      <c r="C1253" s="178">
        <v>140220</v>
      </c>
      <c r="D1253" s="181"/>
      <c r="E1253" s="182"/>
      <c r="F1253" s="182"/>
      <c r="G1253" s="182"/>
      <c r="H1253" s="182"/>
      <c r="I1253" s="182"/>
      <c r="J1253" s="182"/>
      <c r="K1253" s="182"/>
      <c r="L1253" s="182"/>
      <c r="M1253" s="182"/>
      <c r="N1253" s="182"/>
      <c r="O1253" s="182"/>
      <c r="P1253" s="182"/>
      <c r="Q1253" s="182"/>
      <c r="R1253" s="182"/>
      <c r="S1253" s="120" t="s">
        <v>2022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78" t="s">
        <v>1019</v>
      </c>
      <c r="B1254" s="178" t="s">
        <v>1035</v>
      </c>
      <c r="C1254" s="178">
        <v>140207</v>
      </c>
      <c r="D1254" s="181"/>
      <c r="E1254" s="182"/>
      <c r="F1254" s="182"/>
      <c r="G1254" s="182"/>
      <c r="H1254" s="182"/>
      <c r="I1254" s="182"/>
      <c r="J1254" s="182"/>
      <c r="K1254" s="182"/>
      <c r="L1254" s="182"/>
      <c r="M1254" s="182"/>
      <c r="N1254" s="182"/>
      <c r="O1254" s="182"/>
      <c r="P1254" s="182"/>
      <c r="Q1254" s="182"/>
      <c r="R1254" s="182"/>
      <c r="S1254" s="120" t="s">
        <v>2022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78" t="s">
        <v>1019</v>
      </c>
      <c r="B1255" s="178" t="s">
        <v>1950</v>
      </c>
      <c r="C1255" s="178">
        <v>113135</v>
      </c>
      <c r="D1255" s="181">
        <v>44315</v>
      </c>
      <c r="E1255" s="182">
        <v>23.485499999999998</v>
      </c>
      <c r="F1255" s="182">
        <v>16.637</v>
      </c>
      <c r="G1255" s="182">
        <v>21.693100000000001</v>
      </c>
      <c r="H1255" s="182">
        <v>14.9627</v>
      </c>
      <c r="I1255" s="182">
        <v>15.41</v>
      </c>
      <c r="J1255" s="182">
        <v>15.101900000000001</v>
      </c>
      <c r="K1255" s="182">
        <v>12.120100000000001</v>
      </c>
      <c r="L1255" s="182">
        <v>15.043900000000001</v>
      </c>
      <c r="M1255" s="182">
        <v>14.6282</v>
      </c>
      <c r="N1255" s="182">
        <v>14.237399999999999</v>
      </c>
      <c r="O1255" s="182">
        <v>5.4489999999999998</v>
      </c>
      <c r="P1255" s="182">
        <v>6.7991999999999999</v>
      </c>
      <c r="Q1255" s="182">
        <v>8.2525999999999993</v>
      </c>
      <c r="R1255" s="182">
        <v>3.8835000000000002</v>
      </c>
      <c r="S1255" s="120" t="s">
        <v>2022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78" t="s">
        <v>1019</v>
      </c>
      <c r="B1256" s="178" t="s">
        <v>1951</v>
      </c>
      <c r="C1256" s="178">
        <v>118530</v>
      </c>
      <c r="D1256" s="181">
        <v>44315</v>
      </c>
      <c r="E1256" s="182">
        <v>24.1206</v>
      </c>
      <c r="F1256" s="182">
        <v>16.653099999999998</v>
      </c>
      <c r="G1256" s="182">
        <v>21.677700000000002</v>
      </c>
      <c r="H1256" s="182">
        <v>14.937200000000001</v>
      </c>
      <c r="I1256" s="182">
        <v>15.406599999999999</v>
      </c>
      <c r="J1256" s="182">
        <v>15.0969</v>
      </c>
      <c r="K1256" s="182">
        <v>12.298</v>
      </c>
      <c r="L1256" s="182">
        <v>15.3315</v>
      </c>
      <c r="M1256" s="182">
        <v>14.959899999999999</v>
      </c>
      <c r="N1256" s="182">
        <v>14.596399999999999</v>
      </c>
      <c r="O1256" s="182">
        <v>5.8151000000000002</v>
      </c>
      <c r="P1256" s="182">
        <v>7.1647999999999996</v>
      </c>
      <c r="Q1256" s="182">
        <v>8.2774000000000001</v>
      </c>
      <c r="R1256" s="182">
        <v>4.2388000000000003</v>
      </c>
      <c r="S1256" s="120" t="s">
        <v>2022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78" t="s">
        <v>1019</v>
      </c>
      <c r="B1257" s="178" t="s">
        <v>2012</v>
      </c>
      <c r="C1257" s="178">
        <v>100503</v>
      </c>
      <c r="D1257" s="181">
        <v>44315</v>
      </c>
      <c r="E1257" s="182">
        <v>43.566827914991698</v>
      </c>
      <c r="F1257" s="182">
        <v>16.860399999999998</v>
      </c>
      <c r="G1257" s="182">
        <v>21.7224</v>
      </c>
      <c r="H1257" s="182">
        <v>14.9694</v>
      </c>
      <c r="I1257" s="182">
        <v>15.426600000000001</v>
      </c>
      <c r="J1257" s="182">
        <v>15.0992</v>
      </c>
      <c r="K1257" s="182">
        <v>12.122400000000001</v>
      </c>
      <c r="L1257" s="182">
        <v>15.0449</v>
      </c>
      <c r="M1257" s="182">
        <v>14.6296</v>
      </c>
      <c r="N1257" s="182">
        <v>14.238099999999999</v>
      </c>
      <c r="O1257" s="182">
        <v>4.2122999999999999</v>
      </c>
      <c r="P1257" s="182">
        <v>5.0305999999999997</v>
      </c>
      <c r="Q1257" s="182">
        <v>7.1752000000000002</v>
      </c>
      <c r="R1257" s="182">
        <v>3.1065</v>
      </c>
      <c r="S1257" s="120" t="s">
        <v>2022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78" t="s">
        <v>1019</v>
      </c>
      <c r="B1258" s="178" t="s">
        <v>2013</v>
      </c>
      <c r="C1258" s="178">
        <v>118528</v>
      </c>
      <c r="D1258" s="181">
        <v>44315</v>
      </c>
      <c r="E1258" s="182">
        <v>17.2421809501772</v>
      </c>
      <c r="F1258" s="182">
        <v>16.613299999999999</v>
      </c>
      <c r="G1258" s="182">
        <v>21.7456</v>
      </c>
      <c r="H1258" s="182">
        <v>14.9741</v>
      </c>
      <c r="I1258" s="182">
        <v>15.417199999999999</v>
      </c>
      <c r="J1258" s="182">
        <v>15.101000000000001</v>
      </c>
      <c r="K1258" s="182">
        <v>12.297000000000001</v>
      </c>
      <c r="L1258" s="182">
        <v>15.331200000000001</v>
      </c>
      <c r="M1258" s="182">
        <v>14.959899999999999</v>
      </c>
      <c r="N1258" s="182">
        <v>14.597099999999999</v>
      </c>
      <c r="O1258" s="182">
        <v>4.6055999999999999</v>
      </c>
      <c r="P1258" s="182">
        <v>5.4252000000000002</v>
      </c>
      <c r="Q1258" s="182">
        <v>6.2999000000000001</v>
      </c>
      <c r="R1258" s="182">
        <v>3.4807000000000001</v>
      </c>
      <c r="S1258" s="120" t="s">
        <v>2022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78" t="s">
        <v>1019</v>
      </c>
      <c r="B1259" s="178" t="s">
        <v>1036</v>
      </c>
      <c r="C1259" s="178">
        <v>147990</v>
      </c>
      <c r="D1259" s="181"/>
      <c r="E1259" s="182"/>
      <c r="F1259" s="182"/>
      <c r="G1259" s="182"/>
      <c r="H1259" s="182"/>
      <c r="I1259" s="182"/>
      <c r="J1259" s="182"/>
      <c r="K1259" s="182"/>
      <c r="L1259" s="182"/>
      <c r="M1259" s="182"/>
      <c r="N1259" s="182"/>
      <c r="O1259" s="182"/>
      <c r="P1259" s="182"/>
      <c r="Q1259" s="182"/>
      <c r="R1259" s="182"/>
      <c r="S1259" s="120" t="s">
        <v>2022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78" t="s">
        <v>1019</v>
      </c>
      <c r="B1260" s="178" t="s">
        <v>1037</v>
      </c>
      <c r="C1260" s="178">
        <v>147991</v>
      </c>
      <c r="D1260" s="181"/>
      <c r="E1260" s="182"/>
      <c r="F1260" s="182"/>
      <c r="G1260" s="182"/>
      <c r="H1260" s="182"/>
      <c r="I1260" s="182"/>
      <c r="J1260" s="182"/>
      <c r="K1260" s="182"/>
      <c r="L1260" s="182"/>
      <c r="M1260" s="182"/>
      <c r="N1260" s="182"/>
      <c r="O1260" s="182"/>
      <c r="P1260" s="182"/>
      <c r="Q1260" s="182"/>
      <c r="R1260" s="182"/>
      <c r="S1260" s="120" t="s">
        <v>2022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78" t="s">
        <v>1019</v>
      </c>
      <c r="B1261" s="178" t="s">
        <v>1952</v>
      </c>
      <c r="C1261" s="178">
        <v>148000</v>
      </c>
      <c r="D1261" s="181"/>
      <c r="E1261" s="182"/>
      <c r="F1261" s="182"/>
      <c r="G1261" s="182"/>
      <c r="H1261" s="182"/>
      <c r="I1261" s="182"/>
      <c r="J1261" s="182"/>
      <c r="K1261" s="182"/>
      <c r="L1261" s="182"/>
      <c r="M1261" s="182"/>
      <c r="N1261" s="182"/>
      <c r="O1261" s="182"/>
      <c r="P1261" s="182"/>
      <c r="Q1261" s="182"/>
      <c r="R1261" s="182"/>
      <c r="S1261" s="120" t="s">
        <v>2022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78" t="s">
        <v>1019</v>
      </c>
      <c r="B1262" s="178" t="s">
        <v>1953</v>
      </c>
      <c r="C1262" s="178">
        <v>147999</v>
      </c>
      <c r="D1262" s="181"/>
      <c r="E1262" s="182"/>
      <c r="F1262" s="182"/>
      <c r="G1262" s="182"/>
      <c r="H1262" s="182"/>
      <c r="I1262" s="182"/>
      <c r="J1262" s="182"/>
      <c r="K1262" s="182"/>
      <c r="L1262" s="182"/>
      <c r="M1262" s="182"/>
      <c r="N1262" s="182"/>
      <c r="O1262" s="182"/>
      <c r="P1262" s="182"/>
      <c r="Q1262" s="182"/>
      <c r="R1262" s="182"/>
      <c r="S1262" s="120" t="s">
        <v>2022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78" t="s">
        <v>1019</v>
      </c>
      <c r="B1263" s="178" t="s">
        <v>2014</v>
      </c>
      <c r="C1263" s="178">
        <v>147995</v>
      </c>
      <c r="D1263" s="181"/>
      <c r="E1263" s="182"/>
      <c r="F1263" s="182"/>
      <c r="G1263" s="182"/>
      <c r="H1263" s="182"/>
      <c r="I1263" s="182"/>
      <c r="J1263" s="182"/>
      <c r="K1263" s="182"/>
      <c r="L1263" s="182"/>
      <c r="M1263" s="182"/>
      <c r="N1263" s="182"/>
      <c r="O1263" s="182"/>
      <c r="P1263" s="182"/>
      <c r="Q1263" s="182"/>
      <c r="R1263" s="182"/>
      <c r="S1263" s="120" t="s">
        <v>2022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78" t="s">
        <v>1019</v>
      </c>
      <c r="B1264" s="178" t="s">
        <v>2015</v>
      </c>
      <c r="C1264" s="178">
        <v>147996</v>
      </c>
      <c r="D1264" s="181"/>
      <c r="E1264" s="182"/>
      <c r="F1264" s="182"/>
      <c r="G1264" s="182"/>
      <c r="H1264" s="182"/>
      <c r="I1264" s="182"/>
      <c r="J1264" s="182"/>
      <c r="K1264" s="182"/>
      <c r="L1264" s="182"/>
      <c r="M1264" s="182"/>
      <c r="N1264" s="182"/>
      <c r="O1264" s="182"/>
      <c r="P1264" s="182"/>
      <c r="Q1264" s="182"/>
      <c r="R1264" s="182"/>
      <c r="S1264" s="120" t="s">
        <v>2022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78" t="s">
        <v>1019</v>
      </c>
      <c r="B1265" s="178" t="s">
        <v>1038</v>
      </c>
      <c r="C1265" s="178">
        <v>102452</v>
      </c>
      <c r="D1265" s="181">
        <v>44315</v>
      </c>
      <c r="E1265" s="182">
        <v>45.168900000000001</v>
      </c>
      <c r="F1265" s="182">
        <v>-1.4544999999999999</v>
      </c>
      <c r="G1265" s="182">
        <v>-0.91579999999999995</v>
      </c>
      <c r="H1265" s="182">
        <v>2.9569000000000001</v>
      </c>
      <c r="I1265" s="182">
        <v>3.0800999999999998</v>
      </c>
      <c r="J1265" s="182">
        <v>4.2088999999999999</v>
      </c>
      <c r="K1265" s="182">
        <v>2.9081999999999999</v>
      </c>
      <c r="L1265" s="182">
        <v>4.2904999999999998</v>
      </c>
      <c r="M1265" s="182">
        <v>5.1893000000000002</v>
      </c>
      <c r="N1265" s="182">
        <v>7.6821999999999999</v>
      </c>
      <c r="O1265" s="182">
        <v>7.2499000000000002</v>
      </c>
      <c r="P1265" s="182">
        <v>7.1551999999999998</v>
      </c>
      <c r="Q1265" s="182">
        <v>7.2788000000000004</v>
      </c>
      <c r="R1265" s="182">
        <v>7.2244000000000002</v>
      </c>
      <c r="S1265" s="120" t="s">
        <v>2022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78" t="s">
        <v>1019</v>
      </c>
      <c r="B1266" s="178" t="s">
        <v>1039</v>
      </c>
      <c r="C1266" s="178">
        <v>118942</v>
      </c>
      <c r="D1266" s="181">
        <v>44315</v>
      </c>
      <c r="E1266" s="182">
        <v>47.765500000000003</v>
      </c>
      <c r="F1266" s="182">
        <v>-0.84050000000000002</v>
      </c>
      <c r="G1266" s="182">
        <v>-0.30570000000000003</v>
      </c>
      <c r="H1266" s="182">
        <v>3.5611999999999999</v>
      </c>
      <c r="I1266" s="182">
        <v>3.6785999999999999</v>
      </c>
      <c r="J1266" s="182">
        <v>4.8132000000000001</v>
      </c>
      <c r="K1266" s="182">
        <v>3.5139</v>
      </c>
      <c r="L1266" s="182">
        <v>4.9043000000000001</v>
      </c>
      <c r="M1266" s="182">
        <v>5.8141999999999996</v>
      </c>
      <c r="N1266" s="182">
        <v>8.3307000000000002</v>
      </c>
      <c r="O1266" s="182">
        <v>7.9023000000000003</v>
      </c>
      <c r="P1266" s="182">
        <v>7.8432000000000004</v>
      </c>
      <c r="Q1266" s="182">
        <v>8.2647999999999993</v>
      </c>
      <c r="R1266" s="182">
        <v>7.8686999999999996</v>
      </c>
      <c r="S1266" s="120" t="s">
        <v>2022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78" t="s">
        <v>1019</v>
      </c>
      <c r="B1267" s="178" t="s">
        <v>1040</v>
      </c>
      <c r="C1267" s="178">
        <v>104344</v>
      </c>
      <c r="D1267" s="181">
        <v>44315</v>
      </c>
      <c r="E1267" s="182">
        <v>16.259</v>
      </c>
      <c r="F1267" s="182">
        <v>7.4097</v>
      </c>
      <c r="G1267" s="182">
        <v>5.7647000000000004</v>
      </c>
      <c r="H1267" s="182">
        <v>7.1615000000000002</v>
      </c>
      <c r="I1267" s="182">
        <v>6.6394000000000002</v>
      </c>
      <c r="J1267" s="182">
        <v>6.0755999999999997</v>
      </c>
      <c r="K1267" s="182">
        <v>4.3005000000000004</v>
      </c>
      <c r="L1267" s="182">
        <v>3.3687</v>
      </c>
      <c r="M1267" s="182">
        <v>4.0201000000000002</v>
      </c>
      <c r="N1267" s="182">
        <v>2.9983</v>
      </c>
      <c r="O1267" s="182">
        <v>2.0590000000000002</v>
      </c>
      <c r="P1267" s="182">
        <v>3.8654000000000002</v>
      </c>
      <c r="Q1267" s="182">
        <v>3.3988</v>
      </c>
      <c r="R1267" s="182">
        <v>-0.39069999999999999</v>
      </c>
      <c r="S1267" s="120" t="s">
        <v>2022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78" t="s">
        <v>1019</v>
      </c>
      <c r="B1268" s="178" t="s">
        <v>1041</v>
      </c>
      <c r="C1268" s="178">
        <v>120066</v>
      </c>
      <c r="D1268" s="181">
        <v>44315</v>
      </c>
      <c r="E1268" s="182">
        <v>17.2972</v>
      </c>
      <c r="F1268" s="182">
        <v>8.2315000000000005</v>
      </c>
      <c r="G1268" s="182">
        <v>6.4745999999999997</v>
      </c>
      <c r="H1268" s="182">
        <v>7.9705000000000004</v>
      </c>
      <c r="I1268" s="182">
        <v>7.452</v>
      </c>
      <c r="J1268" s="182">
        <v>6.9020999999999999</v>
      </c>
      <c r="K1268" s="182">
        <v>5.1307999999999998</v>
      </c>
      <c r="L1268" s="182">
        <v>4.2058999999999997</v>
      </c>
      <c r="M1268" s="182">
        <v>4.8678999999999997</v>
      </c>
      <c r="N1268" s="182">
        <v>3.8483999999999998</v>
      </c>
      <c r="O1268" s="182">
        <v>2.887</v>
      </c>
      <c r="P1268" s="182">
        <v>4.7103999999999999</v>
      </c>
      <c r="Q1268" s="182">
        <v>6.5053000000000001</v>
      </c>
      <c r="R1268" s="182">
        <v>0.42209999999999998</v>
      </c>
      <c r="S1268" s="120" t="s">
        <v>2022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78" t="s">
        <v>1019</v>
      </c>
      <c r="B1269" s="178" t="s">
        <v>1042</v>
      </c>
      <c r="C1269" s="178">
        <v>101619</v>
      </c>
      <c r="D1269" s="181">
        <v>44315</v>
      </c>
      <c r="E1269" s="182">
        <v>417.63600000000002</v>
      </c>
      <c r="F1269" s="182">
        <v>6.4423000000000004</v>
      </c>
      <c r="G1269" s="182">
        <v>8.6204999999999998</v>
      </c>
      <c r="H1269" s="182">
        <v>8.5864999999999991</v>
      </c>
      <c r="I1269" s="182">
        <v>7.3464</v>
      </c>
      <c r="J1269" s="182">
        <v>4.0728999999999997</v>
      </c>
      <c r="K1269" s="182">
        <v>2.4499</v>
      </c>
      <c r="L1269" s="182">
        <v>4.3426</v>
      </c>
      <c r="M1269" s="182">
        <v>5.0751999999999997</v>
      </c>
      <c r="N1269" s="182">
        <v>7.7371999999999996</v>
      </c>
      <c r="O1269" s="182">
        <v>7.7412999999999998</v>
      </c>
      <c r="P1269" s="182">
        <v>7.6973000000000003</v>
      </c>
      <c r="Q1269" s="182">
        <v>7.9882</v>
      </c>
      <c r="R1269" s="182">
        <v>7.6707999999999998</v>
      </c>
      <c r="S1269" s="120" t="s">
        <v>2021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78" t="s">
        <v>1019</v>
      </c>
      <c r="B1270" s="178" t="s">
        <v>1043</v>
      </c>
      <c r="C1270" s="178">
        <v>120398</v>
      </c>
      <c r="D1270" s="181">
        <v>44315</v>
      </c>
      <c r="E1270" s="182">
        <v>421.37329999999997</v>
      </c>
      <c r="F1270" s="182">
        <v>6.5498000000000003</v>
      </c>
      <c r="G1270" s="182">
        <v>8.7318999999999996</v>
      </c>
      <c r="H1270" s="182">
        <v>8.6964000000000006</v>
      </c>
      <c r="I1270" s="182">
        <v>7.4570999999999996</v>
      </c>
      <c r="J1270" s="182">
        <v>4.1832000000000003</v>
      </c>
      <c r="K1270" s="182">
        <v>2.5607000000000002</v>
      </c>
      <c r="L1270" s="182">
        <v>4.4550999999999998</v>
      </c>
      <c r="M1270" s="182">
        <v>5.1894</v>
      </c>
      <c r="N1270" s="182">
        <v>7.8521000000000001</v>
      </c>
      <c r="O1270" s="182">
        <v>7.8674999999999997</v>
      </c>
      <c r="P1270" s="182">
        <v>7.8292000000000002</v>
      </c>
      <c r="Q1270" s="182">
        <v>8.4454999999999991</v>
      </c>
      <c r="R1270" s="182">
        <v>7.7793000000000001</v>
      </c>
      <c r="S1270" s="120" t="s">
        <v>2021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78" t="s">
        <v>1019</v>
      </c>
      <c r="B1271" s="178" t="s">
        <v>1044</v>
      </c>
      <c r="C1271" s="178">
        <v>118371</v>
      </c>
      <c r="D1271" s="181">
        <v>44315</v>
      </c>
      <c r="E1271" s="182">
        <v>30.7836</v>
      </c>
      <c r="F1271" s="182">
        <v>4.5061999999999998</v>
      </c>
      <c r="G1271" s="182">
        <v>7.2766000000000002</v>
      </c>
      <c r="H1271" s="182">
        <v>8.3470999999999993</v>
      </c>
      <c r="I1271" s="182">
        <v>6.7590000000000003</v>
      </c>
      <c r="J1271" s="182">
        <v>5.7076000000000002</v>
      </c>
      <c r="K1271" s="182">
        <v>4.6843000000000004</v>
      </c>
      <c r="L1271" s="182">
        <v>3.9832000000000001</v>
      </c>
      <c r="M1271" s="182">
        <v>4.2765000000000004</v>
      </c>
      <c r="N1271" s="182">
        <v>6.1239999999999997</v>
      </c>
      <c r="O1271" s="182">
        <v>7.4013</v>
      </c>
      <c r="P1271" s="182">
        <v>7.4759000000000002</v>
      </c>
      <c r="Q1271" s="182">
        <v>8.2057000000000002</v>
      </c>
      <c r="R1271" s="182">
        <v>7.0804</v>
      </c>
      <c r="S1271" s="120" t="s">
        <v>2022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78" t="s">
        <v>1019</v>
      </c>
      <c r="B1272" s="178" t="s">
        <v>1045</v>
      </c>
      <c r="C1272" s="178">
        <v>108632</v>
      </c>
      <c r="D1272" s="181">
        <v>44315</v>
      </c>
      <c r="E1272" s="182">
        <v>30.363600000000002</v>
      </c>
      <c r="F1272" s="182">
        <v>4.4482999999999997</v>
      </c>
      <c r="G1272" s="182">
        <v>7.0964999999999998</v>
      </c>
      <c r="H1272" s="182">
        <v>8.1525999999999996</v>
      </c>
      <c r="I1272" s="182">
        <v>6.5593000000000004</v>
      </c>
      <c r="J1272" s="182">
        <v>5.5046999999999997</v>
      </c>
      <c r="K1272" s="182">
        <v>4.4779999999999998</v>
      </c>
      <c r="L1272" s="182">
        <v>3.7675999999999998</v>
      </c>
      <c r="M1272" s="182">
        <v>4.0541999999999998</v>
      </c>
      <c r="N1272" s="182">
        <v>5.8943000000000003</v>
      </c>
      <c r="O1272" s="182">
        <v>7.1656000000000004</v>
      </c>
      <c r="P1272" s="182">
        <v>7.2664</v>
      </c>
      <c r="Q1272" s="182">
        <v>7.5340999999999996</v>
      </c>
      <c r="R1272" s="182">
        <v>6.8535000000000004</v>
      </c>
      <c r="S1272" s="120" t="s">
        <v>2022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78" t="s">
        <v>1019</v>
      </c>
      <c r="B1273" s="178" t="s">
        <v>1046</v>
      </c>
      <c r="C1273" s="178">
        <v>104726</v>
      </c>
      <c r="D1273" s="181">
        <v>44315</v>
      </c>
      <c r="E1273" s="182">
        <v>2978.0329000000002</v>
      </c>
      <c r="F1273" s="182">
        <v>5.5885999999999996</v>
      </c>
      <c r="G1273" s="182">
        <v>7.8090999999999999</v>
      </c>
      <c r="H1273" s="182">
        <v>8.2683</v>
      </c>
      <c r="I1273" s="182">
        <v>7.4969000000000001</v>
      </c>
      <c r="J1273" s="182">
        <v>5.7556000000000003</v>
      </c>
      <c r="K1273" s="182">
        <v>4.7088999999999999</v>
      </c>
      <c r="L1273" s="182">
        <v>3.8281000000000001</v>
      </c>
      <c r="M1273" s="182">
        <v>4.2618</v>
      </c>
      <c r="N1273" s="182">
        <v>6.3857999999999997</v>
      </c>
      <c r="O1273" s="182">
        <v>7.4170999999999996</v>
      </c>
      <c r="P1273" s="182">
        <v>7.2451999999999996</v>
      </c>
      <c r="Q1273" s="182">
        <v>7.9355000000000002</v>
      </c>
      <c r="R1273" s="182">
        <v>7.1509999999999998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78" t="s">
        <v>1019</v>
      </c>
      <c r="B1274" s="178" t="s">
        <v>1047</v>
      </c>
      <c r="C1274" s="178">
        <v>120570</v>
      </c>
      <c r="D1274" s="181">
        <v>44315</v>
      </c>
      <c r="E1274" s="182">
        <v>3065.5983000000001</v>
      </c>
      <c r="F1274" s="182">
        <v>5.9172000000000002</v>
      </c>
      <c r="G1274" s="182">
        <v>8.1389999999999993</v>
      </c>
      <c r="H1274" s="182">
        <v>8.5988000000000007</v>
      </c>
      <c r="I1274" s="182">
        <v>7.8278999999999996</v>
      </c>
      <c r="J1274" s="182">
        <v>6.0873999999999997</v>
      </c>
      <c r="K1274" s="182">
        <v>5.0427999999999997</v>
      </c>
      <c r="L1274" s="182">
        <v>4.1645000000000003</v>
      </c>
      <c r="M1274" s="182">
        <v>4.6010999999999997</v>
      </c>
      <c r="N1274" s="182">
        <v>6.7314999999999996</v>
      </c>
      <c r="O1274" s="182">
        <v>7.7473999999999998</v>
      </c>
      <c r="P1274" s="182">
        <v>7.6345999999999998</v>
      </c>
      <c r="Q1274" s="182">
        <v>8.2080000000000002</v>
      </c>
      <c r="R1274" s="182">
        <v>7.4846000000000004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78" t="s">
        <v>1019</v>
      </c>
      <c r="B1275" s="178" t="s">
        <v>1048</v>
      </c>
      <c r="C1275" s="178">
        <v>143607</v>
      </c>
      <c r="D1275" s="181">
        <v>44315</v>
      </c>
      <c r="E1275" s="182">
        <v>29.2912</v>
      </c>
      <c r="F1275" s="182">
        <v>4.4865000000000004</v>
      </c>
      <c r="G1275" s="182">
        <v>5.1112000000000002</v>
      </c>
      <c r="H1275" s="182">
        <v>5.56</v>
      </c>
      <c r="I1275" s="182">
        <v>4.851</v>
      </c>
      <c r="J1275" s="182">
        <v>4.4679000000000002</v>
      </c>
      <c r="K1275" s="182">
        <v>3.4588000000000001</v>
      </c>
      <c r="L1275" s="182">
        <v>3.1375999999999999</v>
      </c>
      <c r="M1275" s="182">
        <v>3.5550999999999999</v>
      </c>
      <c r="N1275" s="182">
        <v>25.9528</v>
      </c>
      <c r="O1275" s="182">
        <v>5.6753999999999998</v>
      </c>
      <c r="P1275" s="182">
        <v>6.2850999999999999</v>
      </c>
      <c r="Q1275" s="182">
        <v>7.6402000000000001</v>
      </c>
      <c r="R1275" s="182">
        <v>4.7847</v>
      </c>
      <c r="S1275" s="120" t="s">
        <v>2022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78" t="s">
        <v>1019</v>
      </c>
      <c r="B1276" s="178" t="s">
        <v>1049</v>
      </c>
      <c r="C1276" s="178">
        <v>143612</v>
      </c>
      <c r="D1276" s="181">
        <v>44315</v>
      </c>
      <c r="E1276" s="182">
        <v>29.570699999999999</v>
      </c>
      <c r="F1276" s="182">
        <v>4.8144999999999998</v>
      </c>
      <c r="G1276" s="182">
        <v>5.4335000000000004</v>
      </c>
      <c r="H1276" s="182">
        <v>5.8608000000000002</v>
      </c>
      <c r="I1276" s="182">
        <v>5.1590999999999996</v>
      </c>
      <c r="J1276" s="182">
        <v>4.7695999999999996</v>
      </c>
      <c r="K1276" s="182">
        <v>3.7623000000000002</v>
      </c>
      <c r="L1276" s="182">
        <v>3.3736000000000002</v>
      </c>
      <c r="M1276" s="182">
        <v>3.7479</v>
      </c>
      <c r="N1276" s="182">
        <v>26.161899999999999</v>
      </c>
      <c r="O1276" s="182">
        <v>5.8052999999999999</v>
      </c>
      <c r="P1276" s="182">
        <v>6.4157999999999999</v>
      </c>
      <c r="Q1276" s="182">
        <v>7.4260000000000002</v>
      </c>
      <c r="R1276" s="182">
        <v>4.9252000000000002</v>
      </c>
      <c r="S1276" s="120" t="s">
        <v>2022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78" t="s">
        <v>1019</v>
      </c>
      <c r="B1277" s="178" t="s">
        <v>1050</v>
      </c>
      <c r="C1277" s="178">
        <v>133805</v>
      </c>
      <c r="D1277" s="181">
        <v>44315</v>
      </c>
      <c r="E1277" s="182">
        <v>2639.2118999999998</v>
      </c>
      <c r="F1277" s="182">
        <v>15.6137</v>
      </c>
      <c r="G1277" s="182">
        <v>9.0795999999999992</v>
      </c>
      <c r="H1277" s="182">
        <v>6.4935</v>
      </c>
      <c r="I1277" s="182">
        <v>6.0157999999999996</v>
      </c>
      <c r="J1277" s="182">
        <v>5.6755000000000004</v>
      </c>
      <c r="K1277" s="182">
        <v>3.6240999999999999</v>
      </c>
      <c r="L1277" s="182">
        <v>3.5605000000000002</v>
      </c>
      <c r="M1277" s="182">
        <v>4.6094999999999997</v>
      </c>
      <c r="N1277" s="182">
        <v>7.6060999999999996</v>
      </c>
      <c r="O1277" s="182">
        <v>7.4273999999999996</v>
      </c>
      <c r="P1277" s="182">
        <v>7.5446999999999997</v>
      </c>
      <c r="Q1277" s="182">
        <v>7.6555</v>
      </c>
      <c r="R1277" s="182">
        <v>7.1486000000000001</v>
      </c>
      <c r="S1277" s="120" t="s">
        <v>2022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78" t="s">
        <v>1019</v>
      </c>
      <c r="B1278" s="178" t="s">
        <v>1051</v>
      </c>
      <c r="C1278" s="178">
        <v>133810</v>
      </c>
      <c r="D1278" s="181">
        <v>44315</v>
      </c>
      <c r="E1278" s="182">
        <v>2787.2019</v>
      </c>
      <c r="F1278" s="182">
        <v>16.4161</v>
      </c>
      <c r="G1278" s="182">
        <v>9.8803000000000001</v>
      </c>
      <c r="H1278" s="182">
        <v>7.2949000000000002</v>
      </c>
      <c r="I1278" s="182">
        <v>6.8178999999999998</v>
      </c>
      <c r="J1278" s="182">
        <v>6.46</v>
      </c>
      <c r="K1278" s="182">
        <v>4.4100999999999999</v>
      </c>
      <c r="L1278" s="182">
        <v>4.3524000000000003</v>
      </c>
      <c r="M1278" s="182">
        <v>5.4081000000000001</v>
      </c>
      <c r="N1278" s="182">
        <v>8.4298000000000002</v>
      </c>
      <c r="O1278" s="182">
        <v>8.2390000000000008</v>
      </c>
      <c r="P1278" s="182">
        <v>8.3536000000000001</v>
      </c>
      <c r="Q1278" s="182">
        <v>8.6639999999999997</v>
      </c>
      <c r="R1278" s="182">
        <v>7.9606000000000003</v>
      </c>
      <c r="S1278" s="120" t="s">
        <v>2022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78" t="s">
        <v>1019</v>
      </c>
      <c r="B1279" s="178" t="s">
        <v>1052</v>
      </c>
      <c r="C1279" s="178">
        <v>119809</v>
      </c>
      <c r="D1279" s="181">
        <v>44315</v>
      </c>
      <c r="E1279" s="182">
        <v>22.9864</v>
      </c>
      <c r="F1279" s="182">
        <v>3.9702000000000002</v>
      </c>
      <c r="G1279" s="182">
        <v>9.5348000000000006</v>
      </c>
      <c r="H1279" s="182">
        <v>8.6798000000000002</v>
      </c>
      <c r="I1279" s="182">
        <v>6.9941000000000004</v>
      </c>
      <c r="J1279" s="182">
        <v>5.8226000000000004</v>
      </c>
      <c r="K1279" s="182">
        <v>5.1656000000000004</v>
      </c>
      <c r="L1279" s="182">
        <v>4.5049000000000001</v>
      </c>
      <c r="M1279" s="182">
        <v>5.1944999999999997</v>
      </c>
      <c r="N1279" s="182">
        <v>9.0710999999999995</v>
      </c>
      <c r="O1279" s="182">
        <v>6.5480999999999998</v>
      </c>
      <c r="P1279" s="182">
        <v>7.4459</v>
      </c>
      <c r="Q1279" s="182">
        <v>8.1519999999999992</v>
      </c>
      <c r="R1279" s="182">
        <v>5.8395999999999999</v>
      </c>
      <c r="S1279" s="120" t="s">
        <v>2022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78" t="s">
        <v>1019</v>
      </c>
      <c r="B1280" s="178" t="s">
        <v>1053</v>
      </c>
      <c r="C1280" s="178">
        <v>118133</v>
      </c>
      <c r="D1280" s="181">
        <v>44315</v>
      </c>
      <c r="E1280" s="182">
        <v>22.263000000000002</v>
      </c>
      <c r="F1280" s="182">
        <v>3.2793000000000001</v>
      </c>
      <c r="G1280" s="182">
        <v>8.8597000000000001</v>
      </c>
      <c r="H1280" s="182">
        <v>8.0223999999999993</v>
      </c>
      <c r="I1280" s="182">
        <v>6.3391000000000002</v>
      </c>
      <c r="J1280" s="182">
        <v>5.1699000000000002</v>
      </c>
      <c r="K1280" s="182">
        <v>4.5071000000000003</v>
      </c>
      <c r="L1280" s="182">
        <v>3.8412000000000002</v>
      </c>
      <c r="M1280" s="182">
        <v>4.5205000000000002</v>
      </c>
      <c r="N1280" s="182">
        <v>8.3979999999999997</v>
      </c>
      <c r="O1280" s="182">
        <v>5.9828000000000001</v>
      </c>
      <c r="P1280" s="182">
        <v>6.9459</v>
      </c>
      <c r="Q1280" s="182">
        <v>7.9928999999999997</v>
      </c>
      <c r="R1280" s="182">
        <v>5.2473999999999998</v>
      </c>
      <c r="S1280" s="120" t="s">
        <v>2022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78" t="s">
        <v>1019</v>
      </c>
      <c r="B1281" s="178" t="s">
        <v>1054</v>
      </c>
      <c r="C1281" s="178">
        <v>101830</v>
      </c>
      <c r="D1281" s="181">
        <v>44315</v>
      </c>
      <c r="E1281" s="182">
        <v>31.467700000000001</v>
      </c>
      <c r="F1281" s="182">
        <v>4.5242000000000004</v>
      </c>
      <c r="G1281" s="182">
        <v>7.3506</v>
      </c>
      <c r="H1281" s="182">
        <v>7.2512999999999996</v>
      </c>
      <c r="I1281" s="182">
        <v>5.8375000000000004</v>
      </c>
      <c r="J1281" s="182">
        <v>4.5186999999999999</v>
      </c>
      <c r="K1281" s="182">
        <v>3.4731999999999998</v>
      </c>
      <c r="L1281" s="182">
        <v>4.5980999999999996</v>
      </c>
      <c r="M1281" s="182">
        <v>4.5087000000000002</v>
      </c>
      <c r="N1281" s="182">
        <v>7.0587999999999997</v>
      </c>
      <c r="O1281" s="182">
        <v>5.6853999999999996</v>
      </c>
      <c r="P1281" s="182">
        <v>6.2515000000000001</v>
      </c>
      <c r="Q1281" s="182">
        <v>6.6081000000000003</v>
      </c>
      <c r="R1281" s="182">
        <v>4.7477</v>
      </c>
      <c r="S1281" s="120" t="s">
        <v>2022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78" t="s">
        <v>1019</v>
      </c>
      <c r="B1282" s="178" t="s">
        <v>1055</v>
      </c>
      <c r="C1282" s="178">
        <v>120315</v>
      </c>
      <c r="D1282" s="181">
        <v>44315</v>
      </c>
      <c r="E1282" s="182">
        <v>33.2545</v>
      </c>
      <c r="F1282" s="182">
        <v>4.9398</v>
      </c>
      <c r="G1282" s="182">
        <v>7.8712</v>
      </c>
      <c r="H1282" s="182">
        <v>7.7888999999999999</v>
      </c>
      <c r="I1282" s="182">
        <v>6.3738000000000001</v>
      </c>
      <c r="J1282" s="182">
        <v>5.0598000000000001</v>
      </c>
      <c r="K1282" s="182">
        <v>4.0125999999999999</v>
      </c>
      <c r="L1282" s="182">
        <v>5.1501000000000001</v>
      </c>
      <c r="M1282" s="182">
        <v>5.0689000000000002</v>
      </c>
      <c r="N1282" s="182">
        <v>7.6417000000000002</v>
      </c>
      <c r="O1282" s="182">
        <v>6.2343999999999999</v>
      </c>
      <c r="P1282" s="182">
        <v>6.8872</v>
      </c>
      <c r="Q1282" s="182">
        <v>7.7309999999999999</v>
      </c>
      <c r="R1282" s="182">
        <v>5.3014000000000001</v>
      </c>
      <c r="S1282" s="120" t="s">
        <v>2022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78" t="s">
        <v>1019</v>
      </c>
      <c r="B1283" s="178" t="s">
        <v>1056</v>
      </c>
      <c r="C1283" s="178">
        <v>140613</v>
      </c>
      <c r="D1283" s="181">
        <v>44315</v>
      </c>
      <c r="E1283" s="182">
        <v>1349.2173</v>
      </c>
      <c r="F1283" s="182">
        <v>4.2314999999999996</v>
      </c>
      <c r="G1283" s="182">
        <v>10.038500000000001</v>
      </c>
      <c r="H1283" s="182">
        <v>7.9831000000000003</v>
      </c>
      <c r="I1283" s="182">
        <v>6.3391000000000002</v>
      </c>
      <c r="J1283" s="182">
        <v>5.4741</v>
      </c>
      <c r="K1283" s="182">
        <v>4.5834999999999999</v>
      </c>
      <c r="L1283" s="182">
        <v>4.0743999999999998</v>
      </c>
      <c r="M1283" s="182">
        <v>4.6981000000000002</v>
      </c>
      <c r="N1283" s="182">
        <v>6.3095999999999997</v>
      </c>
      <c r="O1283" s="182">
        <v>7.5023999999999997</v>
      </c>
      <c r="P1283" s="182"/>
      <c r="Q1283" s="182">
        <v>7.3869999999999996</v>
      </c>
      <c r="R1283" s="182">
        <v>7.1424000000000003</v>
      </c>
      <c r="S1283" s="120" t="s">
        <v>2022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78" t="s">
        <v>1019</v>
      </c>
      <c r="B1284" s="178" t="s">
        <v>1057</v>
      </c>
      <c r="C1284" s="178">
        <v>140620</v>
      </c>
      <c r="D1284" s="181">
        <v>44315</v>
      </c>
      <c r="E1284" s="182">
        <v>1300.0132000000001</v>
      </c>
      <c r="F1284" s="182">
        <v>3.4116</v>
      </c>
      <c r="G1284" s="182">
        <v>9.218</v>
      </c>
      <c r="H1284" s="182">
        <v>7.1616999999999997</v>
      </c>
      <c r="I1284" s="182">
        <v>5.5168999999999997</v>
      </c>
      <c r="J1284" s="182">
        <v>4.6498999999999997</v>
      </c>
      <c r="K1284" s="182">
        <v>3.7545999999999999</v>
      </c>
      <c r="L1284" s="182">
        <v>3.2393000000000001</v>
      </c>
      <c r="M1284" s="182">
        <v>3.8519000000000001</v>
      </c>
      <c r="N1284" s="182">
        <v>5.4417999999999997</v>
      </c>
      <c r="O1284" s="182">
        <v>6.6002999999999998</v>
      </c>
      <c r="P1284" s="182"/>
      <c r="Q1284" s="182">
        <v>6.4419000000000004</v>
      </c>
      <c r="R1284" s="182">
        <v>6.2740999999999998</v>
      </c>
      <c r="S1284" s="120" t="s">
        <v>2022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78" t="s">
        <v>1019</v>
      </c>
      <c r="B1285" s="178" t="s">
        <v>1058</v>
      </c>
      <c r="C1285" s="178">
        <v>118840</v>
      </c>
      <c r="D1285" s="181">
        <v>44315</v>
      </c>
      <c r="E1285" s="182">
        <v>1898.5360000000001</v>
      </c>
      <c r="F1285" s="182">
        <v>2.286</v>
      </c>
      <c r="G1285" s="182">
        <v>7.4767999999999999</v>
      </c>
      <c r="H1285" s="182">
        <v>7.7904999999999998</v>
      </c>
      <c r="I1285" s="182">
        <v>6.476</v>
      </c>
      <c r="J1285" s="182">
        <v>5.6294000000000004</v>
      </c>
      <c r="K1285" s="182">
        <v>4.3901000000000003</v>
      </c>
      <c r="L1285" s="182">
        <v>4.0833000000000004</v>
      </c>
      <c r="M1285" s="182">
        <v>4.6124999999999998</v>
      </c>
      <c r="N1285" s="182">
        <v>6.6391</v>
      </c>
      <c r="O1285" s="182">
        <v>6.6951999999999998</v>
      </c>
      <c r="P1285" s="182">
        <v>6.8128000000000002</v>
      </c>
      <c r="Q1285" s="182">
        <v>7.4351000000000003</v>
      </c>
      <c r="R1285" s="182">
        <v>6.0759999999999996</v>
      </c>
      <c r="S1285" s="120" t="s">
        <v>2022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78" t="s">
        <v>1019</v>
      </c>
      <c r="B1286" s="178" t="s">
        <v>1059</v>
      </c>
      <c r="C1286" s="178">
        <v>107705</v>
      </c>
      <c r="D1286" s="181">
        <v>44315</v>
      </c>
      <c r="E1286" s="182">
        <v>1789.4628</v>
      </c>
      <c r="F1286" s="182">
        <v>1.6419999999999999</v>
      </c>
      <c r="G1286" s="182">
        <v>6.8315000000000001</v>
      </c>
      <c r="H1286" s="182">
        <v>7.1426999999999996</v>
      </c>
      <c r="I1286" s="182">
        <v>5.8281000000000001</v>
      </c>
      <c r="J1286" s="182">
        <v>4.9664999999999999</v>
      </c>
      <c r="K1286" s="182">
        <v>3.7233000000000001</v>
      </c>
      <c r="L1286" s="182">
        <v>3.4258999999999999</v>
      </c>
      <c r="M1286" s="182">
        <v>3.9569000000000001</v>
      </c>
      <c r="N1286" s="182">
        <v>5.9794</v>
      </c>
      <c r="O1286" s="182">
        <v>6.0107999999999997</v>
      </c>
      <c r="P1286" s="182">
        <v>6.0761000000000003</v>
      </c>
      <c r="Q1286" s="182">
        <v>4.5214999999999996</v>
      </c>
      <c r="R1286" s="182">
        <v>5.4120999999999997</v>
      </c>
      <c r="S1286" s="120" t="s">
        <v>2022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78" t="s">
        <v>1019</v>
      </c>
      <c r="B1287" s="178" t="s">
        <v>1060</v>
      </c>
      <c r="C1287" s="178">
        <v>111753</v>
      </c>
      <c r="D1287" s="181">
        <v>44315</v>
      </c>
      <c r="E1287" s="182">
        <v>2937.1059</v>
      </c>
      <c r="F1287" s="182">
        <v>10.4468</v>
      </c>
      <c r="G1287" s="182">
        <v>4.3609999999999998</v>
      </c>
      <c r="H1287" s="182">
        <v>6.4572000000000003</v>
      </c>
      <c r="I1287" s="182">
        <v>6.0267999999999997</v>
      </c>
      <c r="J1287" s="182">
        <v>6.5136000000000003</v>
      </c>
      <c r="K1287" s="182">
        <v>5.0159000000000002</v>
      </c>
      <c r="L1287" s="182">
        <v>4.6078000000000001</v>
      </c>
      <c r="M1287" s="182">
        <v>5.2125000000000004</v>
      </c>
      <c r="N1287" s="182">
        <v>7.08</v>
      </c>
      <c r="O1287" s="182">
        <v>6.9581999999999997</v>
      </c>
      <c r="P1287" s="182">
        <v>7.0484</v>
      </c>
      <c r="Q1287" s="182">
        <v>7.9287999999999998</v>
      </c>
      <c r="R1287" s="182">
        <v>6.3807</v>
      </c>
      <c r="S1287" s="120" t="s">
        <v>2022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78" t="s">
        <v>1019</v>
      </c>
      <c r="B1288" s="178" t="s">
        <v>1061</v>
      </c>
      <c r="C1288" s="178">
        <v>118709</v>
      </c>
      <c r="D1288" s="181">
        <v>44315</v>
      </c>
      <c r="E1288" s="182">
        <v>3035.7213999999999</v>
      </c>
      <c r="F1288" s="182">
        <v>11.1372</v>
      </c>
      <c r="G1288" s="182">
        <v>5.0511999999999997</v>
      </c>
      <c r="H1288" s="182">
        <v>7.1487999999999996</v>
      </c>
      <c r="I1288" s="182">
        <v>6.7187999999999999</v>
      </c>
      <c r="J1288" s="182">
        <v>7.2083000000000004</v>
      </c>
      <c r="K1288" s="182">
        <v>5.7153</v>
      </c>
      <c r="L1288" s="182">
        <v>5.3148999999999997</v>
      </c>
      <c r="M1288" s="182">
        <v>5.9318</v>
      </c>
      <c r="N1288" s="182">
        <v>7.827</v>
      </c>
      <c r="O1288" s="182">
        <v>7.4760999999999997</v>
      </c>
      <c r="P1288" s="182">
        <v>7.4965999999999999</v>
      </c>
      <c r="Q1288" s="182">
        <v>8.2354000000000003</v>
      </c>
      <c r="R1288" s="182">
        <v>6.9874000000000001</v>
      </c>
      <c r="S1288" s="120" t="s">
        <v>2022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78" t="s">
        <v>1019</v>
      </c>
      <c r="B1289" s="178" t="s">
        <v>1062</v>
      </c>
      <c r="C1289" s="178">
        <v>138423</v>
      </c>
      <c r="D1289" s="181">
        <v>44315</v>
      </c>
      <c r="E1289" s="182">
        <v>23.413499999999999</v>
      </c>
      <c r="F1289" s="182">
        <v>9.3559999999999999</v>
      </c>
      <c r="G1289" s="182">
        <v>5.5627000000000004</v>
      </c>
      <c r="H1289" s="182">
        <v>5.8636999999999997</v>
      </c>
      <c r="I1289" s="182">
        <v>6.3960999999999997</v>
      </c>
      <c r="J1289" s="182">
        <v>4.1379000000000001</v>
      </c>
      <c r="K1289" s="182">
        <v>4.0693999999999999</v>
      </c>
      <c r="L1289" s="182">
        <v>3.9291</v>
      </c>
      <c r="M1289" s="182">
        <v>4.6901000000000002</v>
      </c>
      <c r="N1289" s="182">
        <v>2.4405000000000001</v>
      </c>
      <c r="O1289" s="182">
        <v>-0.53400000000000003</v>
      </c>
      <c r="P1289" s="182">
        <v>2.6225999999999998</v>
      </c>
      <c r="Q1289" s="182">
        <v>6.3289</v>
      </c>
      <c r="R1289" s="182">
        <v>-4.2721999999999998</v>
      </c>
      <c r="S1289" s="120" t="s">
        <v>2022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78" t="s">
        <v>1019</v>
      </c>
      <c r="B1290" s="178" t="s">
        <v>1063</v>
      </c>
      <c r="C1290" s="178">
        <v>138443</v>
      </c>
      <c r="D1290" s="181">
        <v>44315</v>
      </c>
      <c r="E1290" s="182">
        <v>24.639700000000001</v>
      </c>
      <c r="F1290" s="182">
        <v>10.076000000000001</v>
      </c>
      <c r="G1290" s="182">
        <v>6.2743000000000002</v>
      </c>
      <c r="H1290" s="182">
        <v>6.5472999999999999</v>
      </c>
      <c r="I1290" s="182">
        <v>7.0873999999999997</v>
      </c>
      <c r="J1290" s="182">
        <v>4.8273000000000001</v>
      </c>
      <c r="K1290" s="182">
        <v>4.7592999999999996</v>
      </c>
      <c r="L1290" s="182">
        <v>4.6281999999999996</v>
      </c>
      <c r="M1290" s="182">
        <v>5.4051999999999998</v>
      </c>
      <c r="N1290" s="182">
        <v>3.1665999999999999</v>
      </c>
      <c r="O1290" s="182">
        <v>0.1779</v>
      </c>
      <c r="P1290" s="182">
        <v>3.3027000000000002</v>
      </c>
      <c r="Q1290" s="182">
        <v>5.8769</v>
      </c>
      <c r="R1290" s="182">
        <v>-3.5739000000000001</v>
      </c>
      <c r="S1290" s="120" t="s">
        <v>2022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78" t="s">
        <v>1019</v>
      </c>
      <c r="B1291" s="178" t="s">
        <v>1064</v>
      </c>
      <c r="C1291" s="178">
        <v>102722</v>
      </c>
      <c r="D1291" s="181">
        <v>44315</v>
      </c>
      <c r="E1291" s="182">
        <v>2741.7289000000001</v>
      </c>
      <c r="F1291" s="182">
        <v>3.6907000000000001</v>
      </c>
      <c r="G1291" s="182">
        <v>7.7649999999999997</v>
      </c>
      <c r="H1291" s="182">
        <v>7.4767000000000001</v>
      </c>
      <c r="I1291" s="182">
        <v>6.274</v>
      </c>
      <c r="J1291" s="182">
        <v>5.0903999999999998</v>
      </c>
      <c r="K1291" s="182">
        <v>4.2912999999999997</v>
      </c>
      <c r="L1291" s="182">
        <v>3.6131000000000002</v>
      </c>
      <c r="M1291" s="182">
        <v>3.7286000000000001</v>
      </c>
      <c r="N1291" s="182">
        <v>4.0218999999999996</v>
      </c>
      <c r="O1291" s="182">
        <v>-0.42499999999999999</v>
      </c>
      <c r="P1291" s="182">
        <v>2.7099000000000002</v>
      </c>
      <c r="Q1291" s="182">
        <v>6.2514000000000003</v>
      </c>
      <c r="R1291" s="182">
        <v>-3.4538000000000002</v>
      </c>
      <c r="S1291" s="120" t="s">
        <v>2022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78" t="s">
        <v>1019</v>
      </c>
      <c r="B1292" s="178" t="s">
        <v>1065</v>
      </c>
      <c r="C1292" s="178">
        <v>119448</v>
      </c>
      <c r="D1292" s="181">
        <v>44315</v>
      </c>
      <c r="E1292" s="182">
        <v>2858.538</v>
      </c>
      <c r="F1292" s="182">
        <v>4.0199999999999996</v>
      </c>
      <c r="G1292" s="182">
        <v>8.0939999999999994</v>
      </c>
      <c r="H1292" s="182">
        <v>7.8068</v>
      </c>
      <c r="I1292" s="182">
        <v>6.6051000000000002</v>
      </c>
      <c r="J1292" s="182">
        <v>5.4337</v>
      </c>
      <c r="K1292" s="182">
        <v>4.6574999999999998</v>
      </c>
      <c r="L1292" s="182">
        <v>3.9668999999999999</v>
      </c>
      <c r="M1292" s="182">
        <v>4.0730000000000004</v>
      </c>
      <c r="N1292" s="182">
        <v>4.3415999999999997</v>
      </c>
      <c r="O1292" s="182">
        <v>-0.13780000000000001</v>
      </c>
      <c r="P1292" s="182">
        <v>3.0556999999999999</v>
      </c>
      <c r="Q1292" s="182">
        <v>5.5381</v>
      </c>
      <c r="R1292" s="182">
        <v>-3.2168999999999999</v>
      </c>
      <c r="S1292" s="120" t="s">
        <v>2022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78" t="s">
        <v>1019</v>
      </c>
      <c r="B1293" s="178" t="s">
        <v>1066</v>
      </c>
      <c r="C1293" s="178">
        <v>106212</v>
      </c>
      <c r="D1293" s="181">
        <v>44315</v>
      </c>
      <c r="E1293" s="182">
        <v>2759.5790999999999</v>
      </c>
      <c r="F1293" s="182">
        <v>0.41799999999999998</v>
      </c>
      <c r="G1293" s="182">
        <v>3.5752999999999999</v>
      </c>
      <c r="H1293" s="182">
        <v>5.1254</v>
      </c>
      <c r="I1293" s="182">
        <v>4.7601000000000004</v>
      </c>
      <c r="J1293" s="182">
        <v>4.3239000000000001</v>
      </c>
      <c r="K1293" s="182">
        <v>3.3182999999999998</v>
      </c>
      <c r="L1293" s="182">
        <v>3.3073000000000001</v>
      </c>
      <c r="M1293" s="182">
        <v>3.7627999999999999</v>
      </c>
      <c r="N1293" s="182">
        <v>5.5564</v>
      </c>
      <c r="O1293" s="182">
        <v>7.0458999999999996</v>
      </c>
      <c r="P1293" s="182">
        <v>7.0765000000000002</v>
      </c>
      <c r="Q1293" s="182">
        <v>7.6502999999999997</v>
      </c>
      <c r="R1293" s="182">
        <v>6.6218000000000004</v>
      </c>
      <c r="S1293" s="120" t="s">
        <v>2022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78" t="s">
        <v>1019</v>
      </c>
      <c r="B1294" s="178" t="s">
        <v>1067</v>
      </c>
      <c r="C1294" s="178">
        <v>119812</v>
      </c>
      <c r="D1294" s="181">
        <v>44315</v>
      </c>
      <c r="E1294" s="182">
        <v>2806.3523</v>
      </c>
      <c r="F1294" s="182">
        <v>0.98199999999999998</v>
      </c>
      <c r="G1294" s="182">
        <v>4.1374000000000004</v>
      </c>
      <c r="H1294" s="182">
        <v>5.6868999999999996</v>
      </c>
      <c r="I1294" s="182">
        <v>5.3216000000000001</v>
      </c>
      <c r="J1294" s="182">
        <v>4.8864999999999998</v>
      </c>
      <c r="K1294" s="182">
        <v>3.7978000000000001</v>
      </c>
      <c r="L1294" s="182">
        <v>3.8391000000000002</v>
      </c>
      <c r="M1294" s="182">
        <v>4.3525999999999998</v>
      </c>
      <c r="N1294" s="182">
        <v>6.1828000000000003</v>
      </c>
      <c r="O1294" s="182">
        <v>7.4824999999999999</v>
      </c>
      <c r="P1294" s="182">
        <v>7.3845999999999998</v>
      </c>
      <c r="Q1294" s="182">
        <v>8.0268999999999995</v>
      </c>
      <c r="R1294" s="182">
        <v>7.2104999999999997</v>
      </c>
      <c r="S1294" s="120" t="s">
        <v>2022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78" t="s">
        <v>1019</v>
      </c>
      <c r="B1295" s="178" t="s">
        <v>1068</v>
      </c>
      <c r="C1295" s="178">
        <v>119680</v>
      </c>
      <c r="D1295" s="181">
        <v>44315</v>
      </c>
      <c r="E1295" s="182">
        <v>27.2149</v>
      </c>
      <c r="F1295" s="182">
        <v>3.4874000000000001</v>
      </c>
      <c r="G1295" s="182">
        <v>7.3808999999999996</v>
      </c>
      <c r="H1295" s="182">
        <v>6.5224000000000002</v>
      </c>
      <c r="I1295" s="182">
        <v>5.8665000000000003</v>
      </c>
      <c r="J1295" s="182">
        <v>5.3478000000000003</v>
      </c>
      <c r="K1295" s="182">
        <v>4.3712</v>
      </c>
      <c r="L1295" s="182">
        <v>3.8536999999999999</v>
      </c>
      <c r="M1295" s="182">
        <v>4.1196999999999999</v>
      </c>
      <c r="N1295" s="182">
        <v>5.8319999999999999</v>
      </c>
      <c r="O1295" s="182">
        <v>3.6362999999999999</v>
      </c>
      <c r="P1295" s="182">
        <v>5.2015000000000002</v>
      </c>
      <c r="Q1295" s="182">
        <v>6.8730000000000002</v>
      </c>
      <c r="R1295" s="182">
        <v>1.5077</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78" t="s">
        <v>1019</v>
      </c>
      <c r="B1296" s="178" t="s">
        <v>1069</v>
      </c>
      <c r="C1296" s="178">
        <v>105563</v>
      </c>
      <c r="D1296" s="181">
        <v>44315</v>
      </c>
      <c r="E1296" s="182">
        <v>26.053000000000001</v>
      </c>
      <c r="F1296" s="182">
        <v>2.8022</v>
      </c>
      <c r="G1296" s="182">
        <v>6.7285000000000004</v>
      </c>
      <c r="H1296" s="182">
        <v>5.8506999999999998</v>
      </c>
      <c r="I1296" s="182">
        <v>5.1839000000000004</v>
      </c>
      <c r="J1296" s="182">
        <v>4.2984</v>
      </c>
      <c r="K1296" s="182">
        <v>3.5598999999999998</v>
      </c>
      <c r="L1296" s="182">
        <v>3.1652</v>
      </c>
      <c r="M1296" s="182">
        <v>3.4843999999999999</v>
      </c>
      <c r="N1296" s="182">
        <v>5.2183000000000002</v>
      </c>
      <c r="O1296" s="182">
        <v>3.0722999999999998</v>
      </c>
      <c r="P1296" s="182">
        <v>4.5865</v>
      </c>
      <c r="Q1296" s="182">
        <v>7.0647000000000002</v>
      </c>
      <c r="R1296" s="182">
        <v>0.98399999999999999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78" t="s">
        <v>1019</v>
      </c>
      <c r="B1297" s="178" t="s">
        <v>1070</v>
      </c>
      <c r="C1297" s="178">
        <v>103159</v>
      </c>
      <c r="D1297" s="181">
        <v>44315</v>
      </c>
      <c r="E1297" s="182">
        <v>3088.2705000000001</v>
      </c>
      <c r="F1297" s="182">
        <v>5.1124000000000001</v>
      </c>
      <c r="G1297" s="182">
        <v>10.368499999999999</v>
      </c>
      <c r="H1297" s="182">
        <v>8.7723999999999993</v>
      </c>
      <c r="I1297" s="182">
        <v>7.4589999999999996</v>
      </c>
      <c r="J1297" s="182">
        <v>5.9038000000000004</v>
      </c>
      <c r="K1297" s="182">
        <v>4.4821</v>
      </c>
      <c r="L1297" s="182">
        <v>3.8694999999999999</v>
      </c>
      <c r="M1297" s="182">
        <v>4.6013000000000002</v>
      </c>
      <c r="N1297" s="182">
        <v>6.5152999999999999</v>
      </c>
      <c r="O1297" s="182">
        <v>5.3243</v>
      </c>
      <c r="P1297" s="182">
        <v>6.1238999999999999</v>
      </c>
      <c r="Q1297" s="182">
        <v>7.4687000000000001</v>
      </c>
      <c r="R1297" s="182">
        <v>4.0679999999999996</v>
      </c>
      <c r="S1297" s="120" t="s">
        <v>2022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78" t="s">
        <v>1019</v>
      </c>
      <c r="B1298" s="178" t="s">
        <v>1071</v>
      </c>
      <c r="C1298" s="178">
        <v>147399</v>
      </c>
      <c r="D1298" s="181">
        <v>44315</v>
      </c>
      <c r="E1298" s="182">
        <v>31.121600000000001</v>
      </c>
      <c r="F1298" s="182">
        <v>0</v>
      </c>
      <c r="G1298" s="182">
        <v>0</v>
      </c>
      <c r="H1298" s="182">
        <v>0</v>
      </c>
      <c r="I1298" s="182">
        <v>0</v>
      </c>
      <c r="J1298" s="182">
        <v>0</v>
      </c>
      <c r="K1298" s="182">
        <v>0</v>
      </c>
      <c r="L1298" s="182">
        <v>0</v>
      </c>
      <c r="M1298" s="182">
        <v>-0.2162</v>
      </c>
      <c r="N1298" s="182">
        <v>-20.602699999999999</v>
      </c>
      <c r="O1298" s="182"/>
      <c r="P1298" s="182"/>
      <c r="Q1298" s="182">
        <v>-19.000900000000001</v>
      </c>
      <c r="R1298" s="182"/>
      <c r="S1298" s="120" t="s">
        <v>2022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78" t="s">
        <v>1019</v>
      </c>
      <c r="B1299" s="178" t="s">
        <v>1072</v>
      </c>
      <c r="C1299" s="178">
        <v>119863</v>
      </c>
      <c r="D1299" s="181">
        <v>44315</v>
      </c>
      <c r="E1299" s="182">
        <v>3133.1725000000001</v>
      </c>
      <c r="F1299" s="182">
        <v>5.3117999999999999</v>
      </c>
      <c r="G1299" s="182">
        <v>10.569100000000001</v>
      </c>
      <c r="H1299" s="182">
        <v>8.7439999999999998</v>
      </c>
      <c r="I1299" s="182">
        <v>7.5659000000000001</v>
      </c>
      <c r="J1299" s="182">
        <v>6.1166</v>
      </c>
      <c r="K1299" s="182">
        <v>4.7079000000000004</v>
      </c>
      <c r="L1299" s="182">
        <v>4.0853000000000002</v>
      </c>
      <c r="M1299" s="182">
        <v>4.8057999999999996</v>
      </c>
      <c r="N1299" s="182">
        <v>6.7145000000000001</v>
      </c>
      <c r="O1299" s="182">
        <v>5.5194000000000001</v>
      </c>
      <c r="P1299" s="182">
        <v>6.3285999999999998</v>
      </c>
      <c r="Q1299" s="182">
        <v>7.4588999999999999</v>
      </c>
      <c r="R1299" s="182">
        <v>4.2511000000000001</v>
      </c>
      <c r="S1299" s="120" t="s">
        <v>2022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78" t="s">
        <v>1019</v>
      </c>
      <c r="B1300" s="178" t="s">
        <v>1073</v>
      </c>
      <c r="C1300" s="178">
        <v>147396</v>
      </c>
      <c r="D1300" s="181">
        <v>44315</v>
      </c>
      <c r="E1300" s="182">
        <v>31.466999999999999</v>
      </c>
      <c r="F1300" s="182">
        <v>0</v>
      </c>
      <c r="G1300" s="182">
        <v>0</v>
      </c>
      <c r="H1300" s="182">
        <v>0</v>
      </c>
      <c r="I1300" s="182">
        <v>0</v>
      </c>
      <c r="J1300" s="182">
        <v>0</v>
      </c>
      <c r="K1300" s="182">
        <v>0</v>
      </c>
      <c r="L1300" s="182">
        <v>0</v>
      </c>
      <c r="M1300" s="182">
        <v>-0.21640000000000001</v>
      </c>
      <c r="N1300" s="182">
        <v>-20.602599999999999</v>
      </c>
      <c r="O1300" s="182"/>
      <c r="P1300" s="182"/>
      <c r="Q1300" s="182">
        <v>-19.002500000000001</v>
      </c>
      <c r="R1300" s="182"/>
      <c r="S1300" s="120" t="s">
        <v>2022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78" t="s">
        <v>1019</v>
      </c>
      <c r="B1301" s="178" t="s">
        <v>1074</v>
      </c>
      <c r="C1301" s="178">
        <v>120735</v>
      </c>
      <c r="D1301" s="181">
        <v>44315</v>
      </c>
      <c r="E1301" s="182">
        <v>2655.8647000000001</v>
      </c>
      <c r="F1301" s="182">
        <v>3.9447000000000001</v>
      </c>
      <c r="G1301" s="182">
        <v>6.2293000000000003</v>
      </c>
      <c r="H1301" s="182">
        <v>7.4287000000000001</v>
      </c>
      <c r="I1301" s="182">
        <v>6.1851000000000003</v>
      </c>
      <c r="J1301" s="182">
        <v>5.4166999999999996</v>
      </c>
      <c r="K1301" s="182">
        <v>4.5792000000000002</v>
      </c>
      <c r="L1301" s="182">
        <v>3.9076</v>
      </c>
      <c r="M1301" s="182">
        <v>4.3570000000000002</v>
      </c>
      <c r="N1301" s="182">
        <v>6.3483000000000001</v>
      </c>
      <c r="O1301" s="182">
        <v>3.133</v>
      </c>
      <c r="P1301" s="182">
        <v>4.9226000000000001</v>
      </c>
      <c r="Q1301" s="182">
        <v>6.6704999999999997</v>
      </c>
      <c r="R1301" s="182">
        <v>0.83009999999999995</v>
      </c>
      <c r="S1301" s="120" t="s">
        <v>2022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78" t="s">
        <v>1019</v>
      </c>
      <c r="B1302" s="178" t="s">
        <v>1075</v>
      </c>
      <c r="C1302" s="178">
        <v>102544</v>
      </c>
      <c r="D1302" s="181">
        <v>44315</v>
      </c>
      <c r="E1302" s="182">
        <v>2626.1435999999999</v>
      </c>
      <c r="F1302" s="182">
        <v>3.8559000000000001</v>
      </c>
      <c r="G1302" s="182">
        <v>6.1394000000000002</v>
      </c>
      <c r="H1302" s="182">
        <v>7.3384999999999998</v>
      </c>
      <c r="I1302" s="182">
        <v>6.0949</v>
      </c>
      <c r="J1302" s="182">
        <v>5.3315999999999999</v>
      </c>
      <c r="K1302" s="182">
        <v>4.4965000000000002</v>
      </c>
      <c r="L1302" s="182">
        <v>3.8290000000000002</v>
      </c>
      <c r="M1302" s="182">
        <v>4.2797999999999998</v>
      </c>
      <c r="N1302" s="182">
        <v>6.2660999999999998</v>
      </c>
      <c r="O1302" s="182">
        <v>3.0142000000000002</v>
      </c>
      <c r="P1302" s="182">
        <v>4.7877999999999998</v>
      </c>
      <c r="Q1302" s="182">
        <v>7.1254999999999997</v>
      </c>
      <c r="R1302" s="182">
        <v>0.73309999999999997</v>
      </c>
      <c r="S1302" s="120" t="s">
        <v>2022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3" t="s">
        <v>27</v>
      </c>
      <c r="B1303" s="178"/>
      <c r="C1303" s="178"/>
      <c r="D1303" s="178"/>
      <c r="E1303" s="178"/>
      <c r="F1303" s="184">
        <v>6.1693129629629642</v>
      </c>
      <c r="G1303" s="184">
        <v>7.9294333333333329</v>
      </c>
      <c r="H1303" s="184">
        <v>7.512646296296297</v>
      </c>
      <c r="I1303" s="184">
        <v>6.6936759259259251</v>
      </c>
      <c r="J1303" s="184">
        <v>6.0292444444444451</v>
      </c>
      <c r="K1303" s="184">
        <v>4.7809888888888894</v>
      </c>
      <c r="L1303" s="184">
        <v>4.9090277777777764</v>
      </c>
      <c r="M1303" s="184">
        <v>5.3115203703703706</v>
      </c>
      <c r="N1303" s="184">
        <v>7.4400555555555572</v>
      </c>
      <c r="O1303" s="184">
        <v>5.2475557692307682</v>
      </c>
      <c r="P1303" s="184">
        <v>6.0838959999999984</v>
      </c>
      <c r="Q1303" s="184">
        <v>6.2509018518518511</v>
      </c>
      <c r="R1303" s="184">
        <v>4.0482826923076924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3" t="s">
        <v>408</v>
      </c>
      <c r="B1304" s="178"/>
      <c r="C1304" s="178"/>
      <c r="D1304" s="178"/>
      <c r="E1304" s="178"/>
      <c r="F1304" s="184">
        <v>4.8771500000000003</v>
      </c>
      <c r="G1304" s="184">
        <v>7.3657500000000002</v>
      </c>
      <c r="H1304" s="184">
        <v>7.5448000000000004</v>
      </c>
      <c r="I1304" s="184">
        <v>6.3849499999999999</v>
      </c>
      <c r="J1304" s="184">
        <v>5.5245999999999995</v>
      </c>
      <c r="K1304" s="184">
        <v>4.4800500000000003</v>
      </c>
      <c r="L1304" s="184">
        <v>3.97505</v>
      </c>
      <c r="M1304" s="184">
        <v>4.6012000000000004</v>
      </c>
      <c r="N1304" s="184">
        <v>6.5962499999999995</v>
      </c>
      <c r="O1304" s="184">
        <v>6.6477500000000003</v>
      </c>
      <c r="P1304" s="184">
        <v>6.9400499999999994</v>
      </c>
      <c r="Q1304" s="184">
        <v>7.5148999999999999</v>
      </c>
      <c r="R1304" s="184">
        <v>6.1750499999999997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6"/>
      <c r="B1305" s="126"/>
      <c r="C1305" s="126"/>
      <c r="D1305" s="128"/>
      <c r="E1305" s="129"/>
      <c r="F1305" s="129"/>
      <c r="G1305" s="129"/>
      <c r="H1305" s="129"/>
      <c r="I1305" s="129"/>
      <c r="J1305" s="129"/>
      <c r="K1305" s="129"/>
      <c r="L1305" s="129"/>
      <c r="M1305" s="129"/>
      <c r="N1305" s="129"/>
      <c r="O1305" s="129"/>
      <c r="P1305" s="129"/>
      <c r="Q1305" s="129"/>
      <c r="R1305" s="129"/>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0" t="s">
        <v>1076</v>
      </c>
      <c r="B1306" s="180"/>
      <c r="C1306" s="180"/>
      <c r="D1306" s="180"/>
      <c r="E1306" s="180"/>
      <c r="F1306" s="180"/>
      <c r="G1306" s="180"/>
      <c r="H1306" s="180"/>
      <c r="I1306" s="180"/>
      <c r="J1306" s="180"/>
      <c r="K1306" s="180"/>
      <c r="L1306" s="180"/>
      <c r="M1306" s="180"/>
      <c r="N1306" s="180"/>
      <c r="O1306" s="180"/>
      <c r="P1306" s="180"/>
      <c r="Q1306" s="180"/>
      <c r="R1306" s="180"/>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78" t="s">
        <v>1077</v>
      </c>
      <c r="B1307" s="178" t="s">
        <v>1078</v>
      </c>
      <c r="C1307" s="178">
        <v>119539</v>
      </c>
      <c r="D1307" s="181">
        <v>44315</v>
      </c>
      <c r="E1307" s="182">
        <v>25.6966</v>
      </c>
      <c r="F1307" s="182">
        <v>9.5192999999999994</v>
      </c>
      <c r="G1307" s="182">
        <v>9.1922999999999995</v>
      </c>
      <c r="H1307" s="182">
        <v>12.6929</v>
      </c>
      <c r="I1307" s="182">
        <v>10.113899999999999</v>
      </c>
      <c r="J1307" s="182">
        <v>10.7386</v>
      </c>
      <c r="K1307" s="182">
        <v>11.0604</v>
      </c>
      <c r="L1307" s="182">
        <v>15.249000000000001</v>
      </c>
      <c r="M1307" s="182">
        <v>11.193099999999999</v>
      </c>
      <c r="N1307" s="182">
        <v>18.642800000000001</v>
      </c>
      <c r="O1307" s="182">
        <v>4.2253999999999996</v>
      </c>
      <c r="P1307" s="182">
        <v>6.0145</v>
      </c>
      <c r="Q1307" s="182">
        <v>8.0768000000000004</v>
      </c>
      <c r="R1307" s="182">
        <v>4.0735999999999999</v>
      </c>
      <c r="S1307" s="120" t="s">
        <v>2024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78" t="s">
        <v>1077</v>
      </c>
      <c r="B1308" s="178" t="s">
        <v>1079</v>
      </c>
      <c r="C1308" s="178">
        <v>111803</v>
      </c>
      <c r="D1308" s="181">
        <v>44315</v>
      </c>
      <c r="E1308" s="182">
        <v>24.335799999999999</v>
      </c>
      <c r="F1308" s="182">
        <v>8.8512000000000004</v>
      </c>
      <c r="G1308" s="182">
        <v>8.6553000000000004</v>
      </c>
      <c r="H1308" s="182">
        <v>12.1341</v>
      </c>
      <c r="I1308" s="182">
        <v>9.6992999999999991</v>
      </c>
      <c r="J1308" s="182">
        <v>10.422700000000001</v>
      </c>
      <c r="K1308" s="182">
        <v>10.6937</v>
      </c>
      <c r="L1308" s="182">
        <v>14.7592</v>
      </c>
      <c r="M1308" s="182">
        <v>10.558299999999999</v>
      </c>
      <c r="N1308" s="182">
        <v>17.872299999999999</v>
      </c>
      <c r="O1308" s="182">
        <v>3.5125000000000002</v>
      </c>
      <c r="P1308" s="182">
        <v>5.2579000000000002</v>
      </c>
      <c r="Q1308" s="182">
        <v>7.6242999999999999</v>
      </c>
      <c r="R1308" s="182">
        <v>3.3919999999999999</v>
      </c>
      <c r="S1308" s="120" t="s">
        <v>2024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78" t="s">
        <v>1077</v>
      </c>
      <c r="B1309" s="178" t="s">
        <v>1080</v>
      </c>
      <c r="C1309" s="178">
        <v>147816</v>
      </c>
      <c r="D1309" s="181">
        <v>44315</v>
      </c>
      <c r="E1309" s="182">
        <v>1.3931</v>
      </c>
      <c r="F1309" s="182">
        <v>0</v>
      </c>
      <c r="G1309" s="182">
        <v>0</v>
      </c>
      <c r="H1309" s="182">
        <v>0</v>
      </c>
      <c r="I1309" s="182">
        <v>0</v>
      </c>
      <c r="J1309" s="182">
        <v>0</v>
      </c>
      <c r="K1309" s="182">
        <v>0</v>
      </c>
      <c r="L1309" s="182">
        <v>0</v>
      </c>
      <c r="M1309" s="182">
        <v>0</v>
      </c>
      <c r="N1309" s="182">
        <v>0</v>
      </c>
      <c r="O1309" s="182"/>
      <c r="P1309" s="182"/>
      <c r="Q1309" s="182">
        <v>-17.442900000000002</v>
      </c>
      <c r="R1309" s="182"/>
      <c r="S1309" s="120" t="s">
        <v>2024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78" t="s">
        <v>1077</v>
      </c>
      <c r="B1310" s="178" t="s">
        <v>1081</v>
      </c>
      <c r="C1310" s="178">
        <v>147820</v>
      </c>
      <c r="D1310" s="181">
        <v>44315</v>
      </c>
      <c r="E1310" s="182">
        <v>1.3322000000000001</v>
      </c>
      <c r="F1310" s="182">
        <v>0</v>
      </c>
      <c r="G1310" s="182">
        <v>0</v>
      </c>
      <c r="H1310" s="182">
        <v>0</v>
      </c>
      <c r="I1310" s="182">
        <v>0</v>
      </c>
      <c r="J1310" s="182">
        <v>0</v>
      </c>
      <c r="K1310" s="182">
        <v>0</v>
      </c>
      <c r="L1310" s="182">
        <v>0</v>
      </c>
      <c r="M1310" s="182">
        <v>0</v>
      </c>
      <c r="N1310" s="182">
        <v>0</v>
      </c>
      <c r="O1310" s="182"/>
      <c r="P1310" s="182"/>
      <c r="Q1310" s="182">
        <v>-17.4451</v>
      </c>
      <c r="R1310" s="182"/>
      <c r="S1310" s="120" t="s">
        <v>2024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78" t="s">
        <v>1077</v>
      </c>
      <c r="B1311" s="178" t="s">
        <v>1082</v>
      </c>
      <c r="C1311" s="178">
        <v>120475</v>
      </c>
      <c r="D1311" s="181">
        <v>44315</v>
      </c>
      <c r="E1311" s="182">
        <v>22.7437</v>
      </c>
      <c r="F1311" s="182">
        <v>11.237299999999999</v>
      </c>
      <c r="G1311" s="182">
        <v>5.8872999999999998</v>
      </c>
      <c r="H1311" s="182">
        <v>11.442299999999999</v>
      </c>
      <c r="I1311" s="182">
        <v>12.462400000000001</v>
      </c>
      <c r="J1311" s="182">
        <v>11.0298</v>
      </c>
      <c r="K1311" s="182">
        <v>5.8169000000000004</v>
      </c>
      <c r="L1311" s="182">
        <v>6.4333</v>
      </c>
      <c r="M1311" s="182">
        <v>8.0310000000000006</v>
      </c>
      <c r="N1311" s="182">
        <v>10.617900000000001</v>
      </c>
      <c r="O1311" s="182">
        <v>8.7272999999999996</v>
      </c>
      <c r="P1311" s="182">
        <v>8.9247999999999994</v>
      </c>
      <c r="Q1311" s="182">
        <v>9.3010999999999999</v>
      </c>
      <c r="R1311" s="182">
        <v>8.8694000000000006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78" t="s">
        <v>1077</v>
      </c>
      <c r="B1312" s="178" t="s">
        <v>1083</v>
      </c>
      <c r="C1312" s="178">
        <v>116894</v>
      </c>
      <c r="D1312" s="181">
        <v>44315</v>
      </c>
      <c r="E1312" s="182">
        <v>21.290199999999999</v>
      </c>
      <c r="F1312" s="182">
        <v>10.460900000000001</v>
      </c>
      <c r="G1312" s="182">
        <v>5.2026000000000003</v>
      </c>
      <c r="H1312" s="182">
        <v>10.7494</v>
      </c>
      <c r="I1312" s="182">
        <v>11.747400000000001</v>
      </c>
      <c r="J1312" s="182">
        <v>10.324299999999999</v>
      </c>
      <c r="K1312" s="182">
        <v>5.1017999999999999</v>
      </c>
      <c r="L1312" s="182">
        <v>5.7031000000000001</v>
      </c>
      <c r="M1312" s="182">
        <v>7.2812999999999999</v>
      </c>
      <c r="N1312" s="182">
        <v>9.8413000000000004</v>
      </c>
      <c r="O1312" s="182">
        <v>7.9939999999999998</v>
      </c>
      <c r="P1312" s="182">
        <v>8.1966999999999999</v>
      </c>
      <c r="Q1312" s="182">
        <v>8.6653000000000002</v>
      </c>
      <c r="R1312" s="182">
        <v>8.1221999999999994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78" t="s">
        <v>1077</v>
      </c>
      <c r="B1313" s="178" t="s">
        <v>1084</v>
      </c>
      <c r="C1313" s="178">
        <v>127304</v>
      </c>
      <c r="D1313" s="181">
        <v>44315</v>
      </c>
      <c r="E1313" s="182">
        <v>14.9757</v>
      </c>
      <c r="F1313" s="182">
        <v>4.8752000000000004</v>
      </c>
      <c r="G1313" s="182">
        <v>-2.3555999999999999</v>
      </c>
      <c r="H1313" s="182">
        <v>15.12</v>
      </c>
      <c r="I1313" s="182">
        <v>15.9216</v>
      </c>
      <c r="J1313" s="182">
        <v>9.2256</v>
      </c>
      <c r="K1313" s="182">
        <v>1.3694999999999999</v>
      </c>
      <c r="L1313" s="182">
        <v>2.4041999999999999</v>
      </c>
      <c r="M1313" s="182">
        <v>2.9346000000000001</v>
      </c>
      <c r="N1313" s="182">
        <v>5.6814999999999998</v>
      </c>
      <c r="O1313" s="182">
        <v>2.8519000000000001</v>
      </c>
      <c r="P1313" s="182">
        <v>4.2968000000000002</v>
      </c>
      <c r="Q1313" s="182">
        <v>5.7965999999999998</v>
      </c>
      <c r="R1313" s="182">
        <v>1.8342000000000001</v>
      </c>
      <c r="S1313" s="120" t="s">
        <v>2024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78" t="s">
        <v>1077</v>
      </c>
      <c r="B1314" s="178" t="s">
        <v>1085</v>
      </c>
      <c r="C1314" s="178">
        <v>127305</v>
      </c>
      <c r="D1314" s="181">
        <v>44315</v>
      </c>
      <c r="E1314" s="182">
        <v>15.7807</v>
      </c>
      <c r="F1314" s="182">
        <v>5.5518999999999998</v>
      </c>
      <c r="G1314" s="182">
        <v>-1.7729999999999999</v>
      </c>
      <c r="H1314" s="182">
        <v>15.709199999999999</v>
      </c>
      <c r="I1314" s="182">
        <v>16.5093</v>
      </c>
      <c r="J1314" s="182">
        <v>9.81</v>
      </c>
      <c r="K1314" s="182">
        <v>1.9548000000000001</v>
      </c>
      <c r="L1314" s="182">
        <v>2.9805999999999999</v>
      </c>
      <c r="M1314" s="182">
        <v>3.4750000000000001</v>
      </c>
      <c r="N1314" s="182">
        <v>6.2187000000000001</v>
      </c>
      <c r="O1314" s="182">
        <v>3.4887999999999999</v>
      </c>
      <c r="P1314" s="182">
        <v>4.9939999999999998</v>
      </c>
      <c r="Q1314" s="182">
        <v>6.5731999999999999</v>
      </c>
      <c r="R1314" s="182">
        <v>2.4018000000000002</v>
      </c>
      <c r="S1314" s="120" t="s">
        <v>2024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78" t="s">
        <v>1077</v>
      </c>
      <c r="B1315" s="178" t="s">
        <v>1086</v>
      </c>
      <c r="C1315" s="178">
        <v>118924</v>
      </c>
      <c r="D1315" s="181">
        <v>44315</v>
      </c>
      <c r="E1315" s="182">
        <v>66.841700000000003</v>
      </c>
      <c r="F1315" s="182">
        <v>2.4028</v>
      </c>
      <c r="G1315" s="182">
        <v>9.3267000000000007</v>
      </c>
      <c r="H1315" s="182">
        <v>7.1163999999999996</v>
      </c>
      <c r="I1315" s="182">
        <v>4.5675999999999997</v>
      </c>
      <c r="J1315" s="182">
        <v>7.7209000000000003</v>
      </c>
      <c r="K1315" s="182">
        <v>2.1360000000000001</v>
      </c>
      <c r="L1315" s="182">
        <v>3.7303999999999999</v>
      </c>
      <c r="M1315" s="182">
        <v>4.6077000000000004</v>
      </c>
      <c r="N1315" s="182">
        <v>8.7941000000000003</v>
      </c>
      <c r="O1315" s="182">
        <v>5.6355000000000004</v>
      </c>
      <c r="P1315" s="182">
        <v>6.7366999999999999</v>
      </c>
      <c r="Q1315" s="182">
        <v>7.5180999999999996</v>
      </c>
      <c r="R1315" s="182">
        <v>5.8205</v>
      </c>
      <c r="S1315" s="120" t="s">
        <v>2024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78" t="s">
        <v>1077</v>
      </c>
      <c r="B1316" s="178" t="s">
        <v>1087</v>
      </c>
      <c r="C1316" s="178">
        <v>100078</v>
      </c>
      <c r="D1316" s="181">
        <v>44315</v>
      </c>
      <c r="E1316" s="182">
        <v>63.8855</v>
      </c>
      <c r="F1316" s="182">
        <v>1.9426000000000001</v>
      </c>
      <c r="G1316" s="182">
        <v>8.9002999999999997</v>
      </c>
      <c r="H1316" s="182">
        <v>6.7096</v>
      </c>
      <c r="I1316" s="182">
        <v>4.1609999999999996</v>
      </c>
      <c r="J1316" s="182">
        <v>7.3087</v>
      </c>
      <c r="K1316" s="182">
        <v>1.7290000000000001</v>
      </c>
      <c r="L1316" s="182">
        <v>3.3353000000000002</v>
      </c>
      <c r="M1316" s="182">
        <v>4.2237999999999998</v>
      </c>
      <c r="N1316" s="182">
        <v>8.3970000000000002</v>
      </c>
      <c r="O1316" s="182">
        <v>5.2046000000000001</v>
      </c>
      <c r="P1316" s="182">
        <v>6.2469999999999999</v>
      </c>
      <c r="Q1316" s="182">
        <v>8.0277999999999992</v>
      </c>
      <c r="R1316" s="182">
        <v>5.3987999999999996</v>
      </c>
      <c r="S1316" s="120" t="s">
        <v>2024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78" t="s">
        <v>1077</v>
      </c>
      <c r="B1317" s="178" t="s">
        <v>1954</v>
      </c>
      <c r="C1317" s="178"/>
      <c r="D1317" s="181">
        <v>44315</v>
      </c>
      <c r="E1317" s="182">
        <v>63.8855</v>
      </c>
      <c r="F1317" s="182">
        <v>1.9426000000000001</v>
      </c>
      <c r="G1317" s="182">
        <v>8.9002999999999997</v>
      </c>
      <c r="H1317" s="182">
        <v>6.7096</v>
      </c>
      <c r="I1317" s="182">
        <v>4.1609999999999996</v>
      </c>
      <c r="J1317" s="182">
        <v>7.3087</v>
      </c>
      <c r="K1317" s="182">
        <v>1.7290000000000001</v>
      </c>
      <c r="L1317" s="182">
        <v>3.3353000000000002</v>
      </c>
      <c r="M1317" s="182">
        <v>4.2237999999999998</v>
      </c>
      <c r="N1317" s="182">
        <v>8.3970000000000002</v>
      </c>
      <c r="O1317" s="182">
        <v>5.2046000000000001</v>
      </c>
      <c r="P1317" s="182">
        <v>6.2469999999999999</v>
      </c>
      <c r="Q1317" s="182">
        <v>8.0277999999999992</v>
      </c>
      <c r="R1317" s="182">
        <v>5.3987999999999996</v>
      </c>
      <c r="S1317" s="120" t="s">
        <v>2024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78" t="s">
        <v>1077</v>
      </c>
      <c r="B1318" s="178" t="s">
        <v>1088</v>
      </c>
      <c r="C1318" s="178">
        <v>147962</v>
      </c>
      <c r="D1318" s="181"/>
      <c r="E1318" s="182"/>
      <c r="F1318" s="182"/>
      <c r="G1318" s="182"/>
      <c r="H1318" s="182"/>
      <c r="I1318" s="182"/>
      <c r="J1318" s="182"/>
      <c r="K1318" s="182"/>
      <c r="L1318" s="182"/>
      <c r="M1318" s="182"/>
      <c r="N1318" s="182"/>
      <c r="O1318" s="182"/>
      <c r="P1318" s="182"/>
      <c r="Q1318" s="182"/>
      <c r="R1318" s="182"/>
      <c r="S1318" s="120" t="s">
        <v>2024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78" t="s">
        <v>1077</v>
      </c>
      <c r="B1319" s="178" t="s">
        <v>1089</v>
      </c>
      <c r="C1319" s="178">
        <v>147963</v>
      </c>
      <c r="D1319" s="181"/>
      <c r="E1319" s="182"/>
      <c r="F1319" s="182"/>
      <c r="G1319" s="182"/>
      <c r="H1319" s="182"/>
      <c r="I1319" s="182"/>
      <c r="J1319" s="182"/>
      <c r="K1319" s="182"/>
      <c r="L1319" s="182"/>
      <c r="M1319" s="182"/>
      <c r="N1319" s="182"/>
      <c r="O1319" s="182"/>
      <c r="P1319" s="182"/>
      <c r="Q1319" s="182"/>
      <c r="R1319" s="182"/>
      <c r="S1319" s="120" t="s">
        <v>2024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78" t="s">
        <v>1077</v>
      </c>
      <c r="B1320" s="178" t="s">
        <v>1849</v>
      </c>
      <c r="C1320" s="178">
        <v>147968</v>
      </c>
      <c r="D1320" s="181"/>
      <c r="E1320" s="182"/>
      <c r="F1320" s="182"/>
      <c r="G1320" s="182"/>
      <c r="H1320" s="182"/>
      <c r="I1320" s="182"/>
      <c r="J1320" s="182"/>
      <c r="K1320" s="182"/>
      <c r="L1320" s="182"/>
      <c r="M1320" s="182"/>
      <c r="N1320" s="182"/>
      <c r="O1320" s="182"/>
      <c r="P1320" s="182"/>
      <c r="Q1320" s="182"/>
      <c r="R1320" s="182"/>
      <c r="S1320" s="120" t="s">
        <v>2024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78" t="s">
        <v>1077</v>
      </c>
      <c r="B1321" s="178" t="s">
        <v>1850</v>
      </c>
      <c r="C1321" s="178">
        <v>147966</v>
      </c>
      <c r="D1321" s="181"/>
      <c r="E1321" s="182"/>
      <c r="F1321" s="182"/>
      <c r="G1321" s="182"/>
      <c r="H1321" s="182"/>
      <c r="I1321" s="182"/>
      <c r="J1321" s="182"/>
      <c r="K1321" s="182"/>
      <c r="L1321" s="182"/>
      <c r="M1321" s="182"/>
      <c r="N1321" s="182"/>
      <c r="O1321" s="182"/>
      <c r="P1321" s="182"/>
      <c r="Q1321" s="182"/>
      <c r="R1321" s="182"/>
      <c r="S1321" s="120" t="s">
        <v>2024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78" t="s">
        <v>1077</v>
      </c>
      <c r="B1322" s="178" t="s">
        <v>1090</v>
      </c>
      <c r="C1322" s="178">
        <v>112304</v>
      </c>
      <c r="D1322" s="181">
        <v>44315</v>
      </c>
      <c r="E1322" s="182">
        <v>23.2803</v>
      </c>
      <c r="F1322" s="182">
        <v>16.469799999999999</v>
      </c>
      <c r="G1322" s="182">
        <v>-10.8085</v>
      </c>
      <c r="H1322" s="182">
        <v>6.4137000000000004</v>
      </c>
      <c r="I1322" s="182">
        <v>15.093400000000001</v>
      </c>
      <c r="J1322" s="182">
        <v>23.509699999999999</v>
      </c>
      <c r="K1322" s="182">
        <v>20.032399999999999</v>
      </c>
      <c r="L1322" s="182">
        <v>24.1814</v>
      </c>
      <c r="M1322" s="182">
        <v>8.0425000000000004</v>
      </c>
      <c r="N1322" s="182">
        <v>11.8004</v>
      </c>
      <c r="O1322" s="182">
        <v>4.1020000000000003</v>
      </c>
      <c r="P1322" s="182">
        <v>6.0789</v>
      </c>
      <c r="Q1322" s="182">
        <v>7.7018000000000004</v>
      </c>
      <c r="R1322" s="182">
        <v>2.5316000000000001</v>
      </c>
      <c r="S1322" s="120" t="s">
        <v>2024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78" t="s">
        <v>1077</v>
      </c>
      <c r="B1323" s="178" t="s">
        <v>1091</v>
      </c>
      <c r="C1323" s="178">
        <v>118554</v>
      </c>
      <c r="D1323" s="181">
        <v>44315</v>
      </c>
      <c r="E1323" s="182">
        <v>24.813600000000001</v>
      </c>
      <c r="F1323" s="182">
        <v>16.6295</v>
      </c>
      <c r="G1323" s="182">
        <v>-10.7775</v>
      </c>
      <c r="H1323" s="182">
        <v>6.4170999999999996</v>
      </c>
      <c r="I1323" s="182">
        <v>15.1013</v>
      </c>
      <c r="J1323" s="182">
        <v>23.511600000000001</v>
      </c>
      <c r="K1323" s="182">
        <v>20.405799999999999</v>
      </c>
      <c r="L1323" s="182">
        <v>24.764600000000002</v>
      </c>
      <c r="M1323" s="182">
        <v>8.6517999999999997</v>
      </c>
      <c r="N1323" s="182">
        <v>12.4726</v>
      </c>
      <c r="O1323" s="182">
        <v>4.8686999999999996</v>
      </c>
      <c r="P1323" s="182">
        <v>6.8410000000000002</v>
      </c>
      <c r="Q1323" s="182">
        <v>8.1006</v>
      </c>
      <c r="R1323" s="182">
        <v>3.2614999999999998</v>
      </c>
      <c r="S1323" s="120" t="s">
        <v>2024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78" t="s">
        <v>1077</v>
      </c>
      <c r="B1324" s="178" t="s">
        <v>1092</v>
      </c>
      <c r="C1324" s="178">
        <v>101989</v>
      </c>
      <c r="D1324" s="181">
        <v>44315</v>
      </c>
      <c r="E1324" s="182">
        <v>43.656100000000002</v>
      </c>
      <c r="F1324" s="182">
        <v>9.2828999999999997</v>
      </c>
      <c r="G1324" s="182">
        <v>0.61319999999999997</v>
      </c>
      <c r="H1324" s="182">
        <v>8.0387000000000004</v>
      </c>
      <c r="I1324" s="182">
        <v>7.0960999999999999</v>
      </c>
      <c r="J1324" s="182">
        <v>8.7012999999999998</v>
      </c>
      <c r="K1324" s="182">
        <v>3.6074000000000002</v>
      </c>
      <c r="L1324" s="182">
        <v>5.0195999999999996</v>
      </c>
      <c r="M1324" s="182">
        <v>7.2267999999999999</v>
      </c>
      <c r="N1324" s="182">
        <v>10.0839</v>
      </c>
      <c r="O1324" s="182">
        <v>8.1478000000000002</v>
      </c>
      <c r="P1324" s="182">
        <v>7.8502000000000001</v>
      </c>
      <c r="Q1324" s="182">
        <v>7.9615999999999998</v>
      </c>
      <c r="R1324" s="182">
        <v>8.7690000000000001</v>
      </c>
      <c r="S1324" s="120" t="s">
        <v>2022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78" t="s">
        <v>1077</v>
      </c>
      <c r="B1325" s="178" t="s">
        <v>1093</v>
      </c>
      <c r="C1325" s="178">
        <v>119081</v>
      </c>
      <c r="D1325" s="181">
        <v>44315</v>
      </c>
      <c r="E1325" s="182">
        <v>46.019100000000002</v>
      </c>
      <c r="F1325" s="182">
        <v>10.075799999999999</v>
      </c>
      <c r="G1325" s="182">
        <v>1.4542999999999999</v>
      </c>
      <c r="H1325" s="182">
        <v>8.8643000000000001</v>
      </c>
      <c r="I1325" s="182">
        <v>7.9272</v>
      </c>
      <c r="J1325" s="182">
        <v>9.5198</v>
      </c>
      <c r="K1325" s="182">
        <v>4.4349999999999996</v>
      </c>
      <c r="L1325" s="182">
        <v>5.8577000000000004</v>
      </c>
      <c r="M1325" s="182">
        <v>8.1029</v>
      </c>
      <c r="N1325" s="182">
        <v>10.9937</v>
      </c>
      <c r="O1325" s="182">
        <v>9.0236000000000001</v>
      </c>
      <c r="P1325" s="182">
        <v>8.6392000000000007</v>
      </c>
      <c r="Q1325" s="182">
        <v>8.8675999999999995</v>
      </c>
      <c r="R1325" s="182">
        <v>9.6534999999999993</v>
      </c>
      <c r="S1325" s="120" t="s">
        <v>2022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78" t="s">
        <v>1077</v>
      </c>
      <c r="B1326" s="178" t="s">
        <v>1094</v>
      </c>
      <c r="C1326" s="178">
        <v>102741</v>
      </c>
      <c r="D1326" s="181">
        <v>44315</v>
      </c>
      <c r="E1326" s="182">
        <v>34.226500000000001</v>
      </c>
      <c r="F1326" s="182">
        <v>18.031500000000001</v>
      </c>
      <c r="G1326" s="182">
        <v>12.525600000000001</v>
      </c>
      <c r="H1326" s="182">
        <v>14.8962</v>
      </c>
      <c r="I1326" s="182">
        <v>11.898999999999999</v>
      </c>
      <c r="J1326" s="182">
        <v>10.224399999999999</v>
      </c>
      <c r="K1326" s="182">
        <v>6.3813000000000004</v>
      </c>
      <c r="L1326" s="182">
        <v>6.2816999999999998</v>
      </c>
      <c r="M1326" s="182">
        <v>8.1334</v>
      </c>
      <c r="N1326" s="182">
        <v>11.4968</v>
      </c>
      <c r="O1326" s="182">
        <v>8.3245000000000005</v>
      </c>
      <c r="P1326" s="182">
        <v>8.0067000000000004</v>
      </c>
      <c r="Q1326" s="182">
        <v>7.6792999999999996</v>
      </c>
      <c r="R1326" s="182">
        <v>9.6860999999999997</v>
      </c>
      <c r="S1326" s="120" t="s">
        <v>2021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78" t="s">
        <v>1077</v>
      </c>
      <c r="B1327" s="178" t="s">
        <v>1095</v>
      </c>
      <c r="C1327" s="178">
        <v>120670</v>
      </c>
      <c r="D1327" s="181">
        <v>44315</v>
      </c>
      <c r="E1327" s="182">
        <v>36.564900000000002</v>
      </c>
      <c r="F1327" s="182">
        <v>18.676400000000001</v>
      </c>
      <c r="G1327" s="182">
        <v>13.157500000000001</v>
      </c>
      <c r="H1327" s="182">
        <v>15.5616</v>
      </c>
      <c r="I1327" s="182">
        <v>12.5594</v>
      </c>
      <c r="J1327" s="182">
        <v>10.905200000000001</v>
      </c>
      <c r="K1327" s="182">
        <v>7.1261999999999999</v>
      </c>
      <c r="L1327" s="182">
        <v>7.0427999999999997</v>
      </c>
      <c r="M1327" s="182">
        <v>8.8861000000000008</v>
      </c>
      <c r="N1327" s="182">
        <v>12.2645</v>
      </c>
      <c r="O1327" s="182">
        <v>9.0614000000000008</v>
      </c>
      <c r="P1327" s="182">
        <v>8.8445</v>
      </c>
      <c r="Q1327" s="182">
        <v>9.1853999999999996</v>
      </c>
      <c r="R1327" s="182">
        <v>10.3847</v>
      </c>
      <c r="S1327" s="120" t="s">
        <v>2021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78" t="s">
        <v>1077</v>
      </c>
      <c r="B1328" s="178" t="s">
        <v>1096</v>
      </c>
      <c r="C1328" s="178">
        <v>118401</v>
      </c>
      <c r="D1328" s="181">
        <v>44315</v>
      </c>
      <c r="E1328" s="182">
        <v>38.991900000000001</v>
      </c>
      <c r="F1328" s="182">
        <v>-0.56159999999999999</v>
      </c>
      <c r="G1328" s="182">
        <v>1.3419000000000001</v>
      </c>
      <c r="H1328" s="182">
        <v>18.6815</v>
      </c>
      <c r="I1328" s="182">
        <v>16.5732</v>
      </c>
      <c r="J1328" s="182">
        <v>10.236800000000001</v>
      </c>
      <c r="K1328" s="182">
        <v>1.5494000000000001</v>
      </c>
      <c r="L1328" s="182">
        <v>2.9885000000000002</v>
      </c>
      <c r="M1328" s="182">
        <v>3.8801999999999999</v>
      </c>
      <c r="N1328" s="182">
        <v>7.3789999999999996</v>
      </c>
      <c r="O1328" s="182">
        <v>9.0511999999999997</v>
      </c>
      <c r="P1328" s="182">
        <v>8.3291000000000004</v>
      </c>
      <c r="Q1328" s="182">
        <v>8.5629000000000008</v>
      </c>
      <c r="R1328" s="182">
        <v>9.3902999999999999</v>
      </c>
      <c r="S1328" s="120" t="s">
        <v>2022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78" t="s">
        <v>1077</v>
      </c>
      <c r="B1329" s="178" t="s">
        <v>1097</v>
      </c>
      <c r="C1329" s="178">
        <v>108728</v>
      </c>
      <c r="D1329" s="181">
        <v>44315</v>
      </c>
      <c r="E1329" s="182">
        <v>36.8536</v>
      </c>
      <c r="F1329" s="182">
        <v>-1.2875000000000001</v>
      </c>
      <c r="G1329" s="182">
        <v>0.6603</v>
      </c>
      <c r="H1329" s="182">
        <v>17.9739</v>
      </c>
      <c r="I1329" s="182">
        <v>15.8718</v>
      </c>
      <c r="J1329" s="182">
        <v>9.5365000000000002</v>
      </c>
      <c r="K1329" s="182">
        <v>0.86129999999999995</v>
      </c>
      <c r="L1329" s="182">
        <v>2.3012999999999999</v>
      </c>
      <c r="M1329" s="182">
        <v>3.1863000000000001</v>
      </c>
      <c r="N1329" s="182">
        <v>6.6569000000000003</v>
      </c>
      <c r="O1329" s="182">
        <v>8.3337000000000003</v>
      </c>
      <c r="P1329" s="182">
        <v>7.6226000000000003</v>
      </c>
      <c r="Q1329" s="182">
        <v>7.5933999999999999</v>
      </c>
      <c r="R1329" s="182">
        <v>8.6647999999999996</v>
      </c>
      <c r="S1329" s="120" t="s">
        <v>2022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78" t="s">
        <v>1077</v>
      </c>
      <c r="B1330" s="178" t="s">
        <v>1098</v>
      </c>
      <c r="C1330" s="178">
        <v>121153</v>
      </c>
      <c r="D1330" s="181"/>
      <c r="E1330" s="182"/>
      <c r="F1330" s="182"/>
      <c r="G1330" s="182"/>
      <c r="H1330" s="182"/>
      <c r="I1330" s="182"/>
      <c r="J1330" s="182"/>
      <c r="K1330" s="182"/>
      <c r="L1330" s="182"/>
      <c r="M1330" s="182"/>
      <c r="N1330" s="182"/>
      <c r="O1330" s="182"/>
      <c r="P1330" s="182"/>
      <c r="Q1330" s="182"/>
      <c r="R1330" s="182"/>
      <c r="S1330" s="120" t="s">
        <v>2021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78" t="s">
        <v>1077</v>
      </c>
      <c r="B1331" s="178" t="s">
        <v>1099</v>
      </c>
      <c r="C1331" s="178">
        <v>121158</v>
      </c>
      <c r="D1331" s="181"/>
      <c r="E1331" s="182"/>
      <c r="F1331" s="182"/>
      <c r="G1331" s="182"/>
      <c r="H1331" s="182"/>
      <c r="I1331" s="182"/>
      <c r="J1331" s="182"/>
      <c r="K1331" s="182"/>
      <c r="L1331" s="182"/>
      <c r="M1331" s="182"/>
      <c r="N1331" s="182"/>
      <c r="O1331" s="182"/>
      <c r="P1331" s="182"/>
      <c r="Q1331" s="182"/>
      <c r="R1331" s="182"/>
      <c r="S1331" s="120" t="s">
        <v>2021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78" t="s">
        <v>1077</v>
      </c>
      <c r="B1332" s="178" t="s">
        <v>1100</v>
      </c>
      <c r="C1332" s="178">
        <v>128009</v>
      </c>
      <c r="D1332" s="181">
        <v>44315</v>
      </c>
      <c r="E1332" s="182">
        <v>17.465499999999999</v>
      </c>
      <c r="F1332" s="182">
        <v>5.8525</v>
      </c>
      <c r="G1332" s="182">
        <v>6.9004000000000003</v>
      </c>
      <c r="H1332" s="182">
        <v>5.6186999999999996</v>
      </c>
      <c r="I1332" s="182">
        <v>3.6772999999999998</v>
      </c>
      <c r="J1332" s="182">
        <v>9.1183999999999994</v>
      </c>
      <c r="K1332" s="182">
        <v>1.9505999999999999</v>
      </c>
      <c r="L1332" s="182">
        <v>4.0533000000000001</v>
      </c>
      <c r="M1332" s="182">
        <v>6.8163999999999998</v>
      </c>
      <c r="N1332" s="182">
        <v>11.5899</v>
      </c>
      <c r="O1332" s="182">
        <v>6.7259000000000002</v>
      </c>
      <c r="P1332" s="182">
        <v>7.1471999999999998</v>
      </c>
      <c r="Q1332" s="182">
        <v>8.1561000000000003</v>
      </c>
      <c r="R1332" s="182">
        <v>6.8872</v>
      </c>
      <c r="S1332" s="120" t="s">
        <v>2024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78" t="s">
        <v>1077</v>
      </c>
      <c r="B1333" s="178" t="s">
        <v>1101</v>
      </c>
      <c r="C1333" s="178">
        <v>128006</v>
      </c>
      <c r="D1333" s="181">
        <v>44315</v>
      </c>
      <c r="E1333" s="182">
        <v>18.617799999999999</v>
      </c>
      <c r="F1333" s="182">
        <v>6.4707999999999997</v>
      </c>
      <c r="G1333" s="182">
        <v>7.7161</v>
      </c>
      <c r="H1333" s="182">
        <v>6.5057</v>
      </c>
      <c r="I1333" s="182">
        <v>4.5872000000000002</v>
      </c>
      <c r="J1333" s="182">
        <v>10.022</v>
      </c>
      <c r="K1333" s="182">
        <v>2.8451</v>
      </c>
      <c r="L1333" s="182">
        <v>5.0454999999999997</v>
      </c>
      <c r="M1333" s="182">
        <v>7.8238000000000003</v>
      </c>
      <c r="N1333" s="182">
        <v>12.6747</v>
      </c>
      <c r="O1333" s="182">
        <v>7.6303000000000001</v>
      </c>
      <c r="P1333" s="182">
        <v>8.0852000000000004</v>
      </c>
      <c r="Q1333" s="182">
        <v>9.1319999999999997</v>
      </c>
      <c r="R1333" s="182">
        <v>7.8418000000000001</v>
      </c>
      <c r="S1333" s="120" t="s">
        <v>2024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78" t="s">
        <v>1077</v>
      </c>
      <c r="B1334" s="178" t="s">
        <v>1102</v>
      </c>
      <c r="C1334" s="178">
        <v>133604</v>
      </c>
      <c r="D1334" s="181">
        <v>44315</v>
      </c>
      <c r="E1334" s="182">
        <v>16.793299999999999</v>
      </c>
      <c r="F1334" s="182">
        <v>1.5215000000000001</v>
      </c>
      <c r="G1334" s="182">
        <v>11.0223</v>
      </c>
      <c r="H1334" s="182">
        <v>13.666600000000001</v>
      </c>
      <c r="I1334" s="182">
        <v>9.6455000000000002</v>
      </c>
      <c r="J1334" s="182">
        <v>8.8818999999999999</v>
      </c>
      <c r="K1334" s="182">
        <v>5.3338999999999999</v>
      </c>
      <c r="L1334" s="182">
        <v>7.9717000000000002</v>
      </c>
      <c r="M1334" s="182">
        <v>9.6112000000000002</v>
      </c>
      <c r="N1334" s="182">
        <v>11.696199999999999</v>
      </c>
      <c r="O1334" s="182">
        <v>8.2011000000000003</v>
      </c>
      <c r="P1334" s="182">
        <v>8.1853999999999996</v>
      </c>
      <c r="Q1334" s="182">
        <v>8.6608999999999998</v>
      </c>
      <c r="R1334" s="182">
        <v>9.2826000000000004</v>
      </c>
      <c r="S1334" s="120" t="s">
        <v>2024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78" t="s">
        <v>1077</v>
      </c>
      <c r="B1335" s="178" t="s">
        <v>1103</v>
      </c>
      <c r="C1335" s="178">
        <v>133607</v>
      </c>
      <c r="D1335" s="181">
        <v>44315</v>
      </c>
      <c r="E1335" s="182">
        <v>15.8949</v>
      </c>
      <c r="F1335" s="182">
        <v>0.68889999999999996</v>
      </c>
      <c r="G1335" s="182">
        <v>10.112299999999999</v>
      </c>
      <c r="H1335" s="182">
        <v>12.759399999999999</v>
      </c>
      <c r="I1335" s="182">
        <v>8.7553999999999998</v>
      </c>
      <c r="J1335" s="182">
        <v>7.9744000000000002</v>
      </c>
      <c r="K1335" s="182">
        <v>4.4208999999999996</v>
      </c>
      <c r="L1335" s="182">
        <v>6.9798999999999998</v>
      </c>
      <c r="M1335" s="182">
        <v>8.5901999999999994</v>
      </c>
      <c r="N1335" s="182">
        <v>10.6479</v>
      </c>
      <c r="O1335" s="182">
        <v>7.2363</v>
      </c>
      <c r="P1335" s="182">
        <v>7.2260999999999997</v>
      </c>
      <c r="Q1335" s="182">
        <v>7.7077999999999998</v>
      </c>
      <c r="R1335" s="182">
        <v>8.2924000000000007</v>
      </c>
      <c r="S1335" s="120" t="s">
        <v>2024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78" t="s">
        <v>1077</v>
      </c>
      <c r="B1336" s="178" t="s">
        <v>1104</v>
      </c>
      <c r="C1336" s="178">
        <v>130037</v>
      </c>
      <c r="D1336" s="181">
        <v>44315</v>
      </c>
      <c r="E1336" s="182">
        <v>10.7537</v>
      </c>
      <c r="F1336" s="182">
        <v>7.1292</v>
      </c>
      <c r="G1336" s="182">
        <v>11.2111</v>
      </c>
      <c r="H1336" s="182">
        <v>12.004200000000001</v>
      </c>
      <c r="I1336" s="182">
        <v>9.5629000000000008</v>
      </c>
      <c r="J1336" s="182">
        <v>7.226</v>
      </c>
      <c r="K1336" s="182">
        <v>4.5457999999999998</v>
      </c>
      <c r="L1336" s="182">
        <v>5.0121000000000002</v>
      </c>
      <c r="M1336" s="182">
        <v>3.5076999999999998</v>
      </c>
      <c r="N1336" s="182">
        <v>3.5992000000000002</v>
      </c>
      <c r="O1336" s="182">
        <v>-8.2621000000000002</v>
      </c>
      <c r="P1336" s="182">
        <v>-2.1084999999999998</v>
      </c>
      <c r="Q1336" s="182">
        <v>1.0669999999999999</v>
      </c>
      <c r="R1336" s="182">
        <v>-14.3376</v>
      </c>
      <c r="S1336" s="120" t="s">
        <v>2024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78" t="s">
        <v>1077</v>
      </c>
      <c r="B1337" s="178" t="s">
        <v>1105</v>
      </c>
      <c r="C1337" s="178">
        <v>130050</v>
      </c>
      <c r="D1337" s="181">
        <v>44315</v>
      </c>
      <c r="E1337" s="182">
        <v>11.3842</v>
      </c>
      <c r="F1337" s="182">
        <v>8.0173000000000005</v>
      </c>
      <c r="G1337" s="182">
        <v>11.874499999999999</v>
      </c>
      <c r="H1337" s="182">
        <v>12.580299999999999</v>
      </c>
      <c r="I1337" s="182">
        <v>10.1157</v>
      </c>
      <c r="J1337" s="182">
        <v>7.7887000000000004</v>
      </c>
      <c r="K1337" s="182">
        <v>5.1043000000000003</v>
      </c>
      <c r="L1337" s="182">
        <v>5.5768000000000004</v>
      </c>
      <c r="M1337" s="182">
        <v>4.0735999999999999</v>
      </c>
      <c r="N1337" s="182">
        <v>4.1717000000000004</v>
      </c>
      <c r="O1337" s="182">
        <v>-7.5427999999999997</v>
      </c>
      <c r="P1337" s="182">
        <v>-1.2776000000000001</v>
      </c>
      <c r="Q1337" s="182">
        <v>1.9116</v>
      </c>
      <c r="R1337" s="182">
        <v>-13.7615</v>
      </c>
      <c r="S1337" s="120" t="s">
        <v>2024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78" t="s">
        <v>1077</v>
      </c>
      <c r="B1338" s="178" t="s">
        <v>1106</v>
      </c>
      <c r="C1338" s="178">
        <v>148083</v>
      </c>
      <c r="D1338" s="181">
        <v>44315</v>
      </c>
      <c r="E1338" s="182">
        <v>4.2000000000000003E-2</v>
      </c>
      <c r="F1338" s="182">
        <v>87.112200000000001</v>
      </c>
      <c r="G1338" s="182">
        <v>29.037400000000002</v>
      </c>
      <c r="H1338" s="182">
        <v>12.444599999999999</v>
      </c>
      <c r="I1338" s="182">
        <v>12.474399999999999</v>
      </c>
      <c r="J1338" s="182">
        <v>12.934100000000001</v>
      </c>
      <c r="K1338" s="182">
        <v>11.928100000000001</v>
      </c>
      <c r="L1338" s="182">
        <v>-41.6235</v>
      </c>
      <c r="M1338" s="182">
        <v>-30.175000000000001</v>
      </c>
      <c r="N1338" s="182">
        <v>-20.904</v>
      </c>
      <c r="O1338" s="182"/>
      <c r="P1338" s="182"/>
      <c r="Q1338" s="182">
        <v>-16.472200000000001</v>
      </c>
      <c r="R1338" s="182"/>
      <c r="S1338" s="120" t="s">
        <v>2024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78" t="s">
        <v>1077</v>
      </c>
      <c r="B1339" s="178" t="s">
        <v>1107</v>
      </c>
      <c r="C1339" s="178">
        <v>148080</v>
      </c>
      <c r="D1339" s="181">
        <v>44315</v>
      </c>
      <c r="E1339" s="182">
        <v>4.41E-2</v>
      </c>
      <c r="F1339" s="182">
        <v>0</v>
      </c>
      <c r="G1339" s="182">
        <v>0</v>
      </c>
      <c r="H1339" s="182">
        <v>11.8506</v>
      </c>
      <c r="I1339" s="182">
        <v>11.877599999999999</v>
      </c>
      <c r="J1339" s="182">
        <v>9.8263999999999996</v>
      </c>
      <c r="K1339" s="182">
        <v>11.344200000000001</v>
      </c>
      <c r="L1339" s="182">
        <v>-41.766100000000002</v>
      </c>
      <c r="M1339" s="182">
        <v>-30.328399999999998</v>
      </c>
      <c r="N1339" s="182">
        <v>-20.967700000000001</v>
      </c>
      <c r="O1339" s="182"/>
      <c r="P1339" s="182"/>
      <c r="Q1339" s="182">
        <v>-16.5931</v>
      </c>
      <c r="R1339" s="182"/>
      <c r="S1339" s="120" t="s">
        <v>2024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78" t="s">
        <v>1077</v>
      </c>
      <c r="B1340" s="178" t="s">
        <v>1108</v>
      </c>
      <c r="C1340" s="178">
        <v>148286</v>
      </c>
      <c r="D1340" s="181"/>
      <c r="E1340" s="182"/>
      <c r="F1340" s="182"/>
      <c r="G1340" s="182"/>
      <c r="H1340" s="182"/>
      <c r="I1340" s="182"/>
      <c r="J1340" s="182"/>
      <c r="K1340" s="182"/>
      <c r="L1340" s="182"/>
      <c r="M1340" s="182"/>
      <c r="N1340" s="182"/>
      <c r="O1340" s="182"/>
      <c r="P1340" s="182"/>
      <c r="Q1340" s="182"/>
      <c r="R1340" s="182"/>
      <c r="S1340" s="120" t="s">
        <v>2024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78" t="s">
        <v>1077</v>
      </c>
      <c r="B1341" s="178" t="s">
        <v>1109</v>
      </c>
      <c r="C1341" s="178">
        <v>148285</v>
      </c>
      <c r="D1341" s="181"/>
      <c r="E1341" s="182"/>
      <c r="F1341" s="182"/>
      <c r="G1341" s="182"/>
      <c r="H1341" s="182"/>
      <c r="I1341" s="182"/>
      <c r="J1341" s="182"/>
      <c r="K1341" s="182"/>
      <c r="L1341" s="182"/>
      <c r="M1341" s="182"/>
      <c r="N1341" s="182"/>
      <c r="O1341" s="182"/>
      <c r="P1341" s="182"/>
      <c r="Q1341" s="182"/>
      <c r="R1341" s="182"/>
      <c r="S1341" s="120" t="s">
        <v>2024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78" t="s">
        <v>1077</v>
      </c>
      <c r="B1342" s="178" t="s">
        <v>1110</v>
      </c>
      <c r="C1342" s="178">
        <v>119824</v>
      </c>
      <c r="D1342" s="181">
        <v>44315</v>
      </c>
      <c r="E1342" s="182">
        <v>41.803600000000003</v>
      </c>
      <c r="F1342" s="182">
        <v>7.0736999999999997</v>
      </c>
      <c r="G1342" s="182">
        <v>14.5113</v>
      </c>
      <c r="H1342" s="182">
        <v>6.9694000000000003</v>
      </c>
      <c r="I1342" s="182">
        <v>9.0683000000000007</v>
      </c>
      <c r="J1342" s="182">
        <v>9.1920000000000002</v>
      </c>
      <c r="K1342" s="182">
        <v>2.8085</v>
      </c>
      <c r="L1342" s="182">
        <v>4.1738999999999997</v>
      </c>
      <c r="M1342" s="182">
        <v>6.8402000000000003</v>
      </c>
      <c r="N1342" s="182">
        <v>10.5</v>
      </c>
      <c r="O1342" s="182">
        <v>10.0549</v>
      </c>
      <c r="P1342" s="182">
        <v>10.236700000000001</v>
      </c>
      <c r="Q1342" s="182">
        <v>10.0685</v>
      </c>
      <c r="R1342" s="182">
        <v>11.023400000000001</v>
      </c>
      <c r="S1342" s="120" t="s">
        <v>2024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78" t="s">
        <v>1077</v>
      </c>
      <c r="B1343" s="178" t="s">
        <v>1111</v>
      </c>
      <c r="C1343" s="178">
        <v>102053</v>
      </c>
      <c r="D1343" s="181">
        <v>44315</v>
      </c>
      <c r="E1343" s="182">
        <v>39.537300000000002</v>
      </c>
      <c r="F1343" s="182">
        <v>6.5556999999999999</v>
      </c>
      <c r="G1343" s="182">
        <v>13.9251</v>
      </c>
      <c r="H1343" s="182">
        <v>6.3909000000000002</v>
      </c>
      <c r="I1343" s="182">
        <v>8.4878</v>
      </c>
      <c r="J1343" s="182">
        <v>8.6161999999999992</v>
      </c>
      <c r="K1343" s="182">
        <v>2.2319</v>
      </c>
      <c r="L1343" s="182">
        <v>3.6031</v>
      </c>
      <c r="M1343" s="182">
        <v>6.2774000000000001</v>
      </c>
      <c r="N1343" s="182">
        <v>9.9413</v>
      </c>
      <c r="O1343" s="182">
        <v>9.4857999999999993</v>
      </c>
      <c r="P1343" s="182">
        <v>9.4227000000000007</v>
      </c>
      <c r="Q1343" s="182">
        <v>8.1753</v>
      </c>
      <c r="R1343" s="182">
        <v>10.543200000000001</v>
      </c>
      <c r="S1343" s="120" t="s">
        <v>2024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78" t="s">
        <v>1077</v>
      </c>
      <c r="B1344" s="178" t="s">
        <v>1112</v>
      </c>
      <c r="C1344" s="178">
        <v>100603</v>
      </c>
      <c r="D1344" s="181">
        <v>44315</v>
      </c>
      <c r="E1344" s="182">
        <v>58.0593</v>
      </c>
      <c r="F1344" s="182">
        <v>-0.81720000000000004</v>
      </c>
      <c r="G1344" s="182">
        <v>3.3748</v>
      </c>
      <c r="H1344" s="182">
        <v>14.427300000000001</v>
      </c>
      <c r="I1344" s="182">
        <v>12.162800000000001</v>
      </c>
      <c r="J1344" s="182">
        <v>7.8638000000000003</v>
      </c>
      <c r="K1344" s="182">
        <v>1.5341</v>
      </c>
      <c r="L1344" s="182">
        <v>1.5208999999999999</v>
      </c>
      <c r="M1344" s="182">
        <v>2.2881</v>
      </c>
      <c r="N1344" s="182">
        <v>6.2172000000000001</v>
      </c>
      <c r="O1344" s="182">
        <v>6.1006</v>
      </c>
      <c r="P1344" s="182">
        <v>6.4729999999999999</v>
      </c>
      <c r="Q1344" s="182">
        <v>7.8139000000000003</v>
      </c>
      <c r="R1344" s="182">
        <v>6.1345999999999998</v>
      </c>
      <c r="S1344" s="120" t="s">
        <v>2024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78" t="s">
        <v>1077</v>
      </c>
      <c r="B1345" s="178" t="s">
        <v>1113</v>
      </c>
      <c r="C1345" s="178">
        <v>119675</v>
      </c>
      <c r="D1345" s="181">
        <v>44315</v>
      </c>
      <c r="E1345" s="182">
        <v>62.386699999999998</v>
      </c>
      <c r="F1345" s="182">
        <v>0.23400000000000001</v>
      </c>
      <c r="G1345" s="182">
        <v>4.3895</v>
      </c>
      <c r="H1345" s="182">
        <v>15.441000000000001</v>
      </c>
      <c r="I1345" s="182">
        <v>13.175800000000001</v>
      </c>
      <c r="J1345" s="182">
        <v>9.375</v>
      </c>
      <c r="K1345" s="182">
        <v>2.6473</v>
      </c>
      <c r="L1345" s="182">
        <v>2.5082</v>
      </c>
      <c r="M1345" s="182">
        <v>3.2421000000000002</v>
      </c>
      <c r="N1345" s="182">
        <v>7.2003000000000004</v>
      </c>
      <c r="O1345" s="182">
        <v>7.0652999999999997</v>
      </c>
      <c r="P1345" s="182">
        <v>7.4192</v>
      </c>
      <c r="Q1345" s="182">
        <v>7.8163999999999998</v>
      </c>
      <c r="R1345" s="182">
        <v>7.0678000000000001</v>
      </c>
      <c r="S1345" s="120" t="s">
        <v>2024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78" t="s">
        <v>1077</v>
      </c>
      <c r="B1346" s="178" t="s">
        <v>1114</v>
      </c>
      <c r="C1346" s="178">
        <v>119127</v>
      </c>
      <c r="D1346" s="181">
        <v>44315</v>
      </c>
      <c r="E1346" s="182">
        <v>30.8216</v>
      </c>
      <c r="F1346" s="182">
        <v>32.002400000000002</v>
      </c>
      <c r="G1346" s="182">
        <v>3.3168000000000002</v>
      </c>
      <c r="H1346" s="182">
        <v>12.039300000000001</v>
      </c>
      <c r="I1346" s="182">
        <v>9.7385000000000002</v>
      </c>
      <c r="J1346" s="182">
        <v>10.4595</v>
      </c>
      <c r="K1346" s="182">
        <v>4.7713999999999999</v>
      </c>
      <c r="L1346" s="182">
        <v>4.9977</v>
      </c>
      <c r="M1346" s="182">
        <v>6.4417999999999997</v>
      </c>
      <c r="N1346" s="182">
        <v>10.295400000000001</v>
      </c>
      <c r="O1346" s="182">
        <v>2.9388999999999998</v>
      </c>
      <c r="P1346" s="182">
        <v>4.8865999999999996</v>
      </c>
      <c r="Q1346" s="182">
        <v>6.7751999999999999</v>
      </c>
      <c r="R1346" s="182">
        <v>1.1431</v>
      </c>
      <c r="S1346" s="120" t="s">
        <v>2024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78" t="s">
        <v>1077</v>
      </c>
      <c r="B1347" s="178" t="s">
        <v>1115</v>
      </c>
      <c r="C1347" s="178">
        <v>147385</v>
      </c>
      <c r="D1347" s="181">
        <v>44315</v>
      </c>
      <c r="E1347" s="182">
        <v>0.83730000000000004</v>
      </c>
      <c r="F1347" s="182">
        <v>0</v>
      </c>
      <c r="G1347" s="182">
        <v>0</v>
      </c>
      <c r="H1347" s="182">
        <v>0</v>
      </c>
      <c r="I1347" s="182">
        <v>0</v>
      </c>
      <c r="J1347" s="182">
        <v>0</v>
      </c>
      <c r="K1347" s="182">
        <v>0</v>
      </c>
      <c r="L1347" s="182">
        <v>0</v>
      </c>
      <c r="M1347" s="182">
        <v>0</v>
      </c>
      <c r="N1347" s="182">
        <v>-25.026900000000001</v>
      </c>
      <c r="O1347" s="182"/>
      <c r="P1347" s="182"/>
      <c r="Q1347" s="182">
        <v>-24.057099999999998</v>
      </c>
      <c r="R1347" s="182"/>
      <c r="S1347" s="120" t="s">
        <v>2024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78" t="s">
        <v>1077</v>
      </c>
      <c r="B1348" s="178" t="s">
        <v>1116</v>
      </c>
      <c r="C1348" s="178">
        <v>101703</v>
      </c>
      <c r="D1348" s="181">
        <v>44315</v>
      </c>
      <c r="E1348" s="182">
        <v>28.386399999999998</v>
      </c>
      <c r="F1348" s="182">
        <v>31.143599999999999</v>
      </c>
      <c r="G1348" s="182">
        <v>2.4436</v>
      </c>
      <c r="H1348" s="182">
        <v>11.1554</v>
      </c>
      <c r="I1348" s="182">
        <v>8.8469999999999995</v>
      </c>
      <c r="J1348" s="182">
        <v>9.4923999999999999</v>
      </c>
      <c r="K1348" s="182">
        <v>3.7519</v>
      </c>
      <c r="L1348" s="182">
        <v>3.9228999999999998</v>
      </c>
      <c r="M1348" s="182">
        <v>5.3783000000000003</v>
      </c>
      <c r="N1348" s="182">
        <v>9.173</v>
      </c>
      <c r="O1348" s="182">
        <v>1.9881</v>
      </c>
      <c r="P1348" s="182">
        <v>3.9163999999999999</v>
      </c>
      <c r="Q1348" s="182">
        <v>5.8224999999999998</v>
      </c>
      <c r="R1348" s="182">
        <v>0.16020000000000001</v>
      </c>
      <c r="S1348" s="120" t="s">
        <v>2024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78" t="s">
        <v>1077</v>
      </c>
      <c r="B1349" s="178" t="s">
        <v>1117</v>
      </c>
      <c r="C1349" s="178">
        <v>147384</v>
      </c>
      <c r="D1349" s="181">
        <v>44315</v>
      </c>
      <c r="E1349" s="182">
        <v>0.7853</v>
      </c>
      <c r="F1349" s="182">
        <v>0</v>
      </c>
      <c r="G1349" s="182">
        <v>0</v>
      </c>
      <c r="H1349" s="182">
        <v>0</v>
      </c>
      <c r="I1349" s="182">
        <v>0</v>
      </c>
      <c r="J1349" s="182">
        <v>0</v>
      </c>
      <c r="K1349" s="182">
        <v>0</v>
      </c>
      <c r="L1349" s="182">
        <v>0</v>
      </c>
      <c r="M1349" s="182">
        <v>0</v>
      </c>
      <c r="N1349" s="182">
        <v>-25.030999999999999</v>
      </c>
      <c r="O1349" s="182"/>
      <c r="P1349" s="182"/>
      <c r="Q1349" s="182">
        <v>-24.058900000000001</v>
      </c>
      <c r="R1349" s="182"/>
      <c r="S1349" s="120" t="s">
        <v>2024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78" t="s">
        <v>1077</v>
      </c>
      <c r="B1350" s="178" t="s">
        <v>1955</v>
      </c>
      <c r="C1350" s="178">
        <v>148479</v>
      </c>
      <c r="D1350" s="181">
        <v>44315</v>
      </c>
      <c r="E1350" s="182">
        <v>10.323399999999999</v>
      </c>
      <c r="F1350" s="182">
        <v>7.7801</v>
      </c>
      <c r="G1350" s="182">
        <v>22.907</v>
      </c>
      <c r="H1350" s="182">
        <v>24.204799999999999</v>
      </c>
      <c r="I1350" s="182">
        <v>16.7498</v>
      </c>
      <c r="J1350" s="182">
        <v>11.593999999999999</v>
      </c>
      <c r="K1350" s="182">
        <v>2.4344999999999999</v>
      </c>
      <c r="L1350" s="182">
        <v>3.4161000000000001</v>
      </c>
      <c r="M1350" s="182"/>
      <c r="N1350" s="182"/>
      <c r="O1350" s="182"/>
      <c r="P1350" s="182"/>
      <c r="Q1350" s="182">
        <v>5.2</v>
      </c>
      <c r="R1350" s="182"/>
      <c r="S1350" s="120" t="s">
        <v>2021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78" t="s">
        <v>1077</v>
      </c>
      <c r="B1351" s="178" t="s">
        <v>1956</v>
      </c>
      <c r="C1351" s="178">
        <v>148477</v>
      </c>
      <c r="D1351" s="181">
        <v>44315</v>
      </c>
      <c r="E1351" s="182">
        <v>10.290699999999999</v>
      </c>
      <c r="F1351" s="182">
        <v>7.0952000000000002</v>
      </c>
      <c r="G1351" s="182">
        <v>22.386500000000002</v>
      </c>
      <c r="H1351" s="182">
        <v>23.7196</v>
      </c>
      <c r="I1351" s="182">
        <v>16.238900000000001</v>
      </c>
      <c r="J1351" s="182">
        <v>11.1091</v>
      </c>
      <c r="K1351" s="182">
        <v>2</v>
      </c>
      <c r="L1351" s="182">
        <v>2.9182999999999999</v>
      </c>
      <c r="M1351" s="182"/>
      <c r="N1351" s="182"/>
      <c r="O1351" s="182"/>
      <c r="P1351" s="182"/>
      <c r="Q1351" s="182">
        <v>4.6742999999999997</v>
      </c>
      <c r="R1351" s="182"/>
      <c r="S1351" s="120" t="s">
        <v>2021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78" t="s">
        <v>1077</v>
      </c>
      <c r="B1352" s="178" t="s">
        <v>1118</v>
      </c>
      <c r="C1352" s="178">
        <v>148257</v>
      </c>
      <c r="D1352" s="181"/>
      <c r="E1352" s="182"/>
      <c r="F1352" s="182"/>
      <c r="G1352" s="182"/>
      <c r="H1352" s="182"/>
      <c r="I1352" s="182"/>
      <c r="J1352" s="182"/>
      <c r="K1352" s="182"/>
      <c r="L1352" s="182"/>
      <c r="M1352" s="182"/>
      <c r="N1352" s="182"/>
      <c r="O1352" s="182"/>
      <c r="P1352" s="182"/>
      <c r="Q1352" s="182"/>
      <c r="R1352" s="182"/>
      <c r="S1352" s="120" t="s">
        <v>2022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78" t="s">
        <v>1077</v>
      </c>
      <c r="B1353" s="178" t="s">
        <v>1119</v>
      </c>
      <c r="C1353" s="178">
        <v>148252</v>
      </c>
      <c r="D1353" s="181"/>
      <c r="E1353" s="182"/>
      <c r="F1353" s="182"/>
      <c r="G1353" s="182"/>
      <c r="H1353" s="182"/>
      <c r="I1353" s="182"/>
      <c r="J1353" s="182"/>
      <c r="K1353" s="182"/>
      <c r="L1353" s="182"/>
      <c r="M1353" s="182"/>
      <c r="N1353" s="182"/>
      <c r="O1353" s="182"/>
      <c r="P1353" s="182"/>
      <c r="Q1353" s="182"/>
      <c r="R1353" s="182"/>
      <c r="S1353" s="120" t="s">
        <v>2022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78" t="s">
        <v>1077</v>
      </c>
      <c r="B1354" s="178" t="s">
        <v>1120</v>
      </c>
      <c r="C1354" s="178">
        <v>148136</v>
      </c>
      <c r="D1354" s="181">
        <v>44315</v>
      </c>
      <c r="E1354" s="182">
        <v>8.5900000000000004E-2</v>
      </c>
      <c r="F1354" s="182">
        <v>0</v>
      </c>
      <c r="G1354" s="182">
        <v>14.180300000000001</v>
      </c>
      <c r="H1354" s="182">
        <v>12.168699999999999</v>
      </c>
      <c r="I1354" s="182">
        <v>12.1972</v>
      </c>
      <c r="J1354" s="182">
        <v>11.3668</v>
      </c>
      <c r="K1354" s="182">
        <v>11.656700000000001</v>
      </c>
      <c r="L1354" s="182">
        <v>-40.890500000000003</v>
      </c>
      <c r="M1354" s="182">
        <v>-24.953600000000002</v>
      </c>
      <c r="N1354" s="182">
        <v>-16.924600000000002</v>
      </c>
      <c r="O1354" s="182"/>
      <c r="P1354" s="182"/>
      <c r="Q1354" s="182">
        <v>-13.081799999999999</v>
      </c>
      <c r="R1354" s="182"/>
      <c r="S1354" s="120" t="s">
        <v>2022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78" t="s">
        <v>1077</v>
      </c>
      <c r="B1355" s="178" t="s">
        <v>1121</v>
      </c>
      <c r="C1355" s="178">
        <v>148138</v>
      </c>
      <c r="D1355" s="181">
        <v>44315</v>
      </c>
      <c r="E1355" s="182">
        <v>8.2699999999999996E-2</v>
      </c>
      <c r="F1355" s="182">
        <v>0</v>
      </c>
      <c r="G1355" s="182">
        <v>14.7296</v>
      </c>
      <c r="H1355" s="182">
        <v>12.640700000000001</v>
      </c>
      <c r="I1355" s="182">
        <v>12.6714</v>
      </c>
      <c r="J1355" s="182">
        <v>11.811400000000001</v>
      </c>
      <c r="K1355" s="182">
        <v>11.601699999999999</v>
      </c>
      <c r="L1355" s="182">
        <v>-41.2273</v>
      </c>
      <c r="M1355" s="182">
        <v>-25.099699999999999</v>
      </c>
      <c r="N1355" s="182">
        <v>-17.051200000000001</v>
      </c>
      <c r="O1355" s="182"/>
      <c r="P1355" s="182"/>
      <c r="Q1355" s="182">
        <v>-13.2188</v>
      </c>
      <c r="R1355" s="182"/>
      <c r="S1355" s="120" t="s">
        <v>2022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78" t="s">
        <v>1077</v>
      </c>
      <c r="B1356" s="178" t="s">
        <v>1122</v>
      </c>
      <c r="C1356" s="178">
        <v>134503</v>
      </c>
      <c r="D1356" s="181">
        <v>44315</v>
      </c>
      <c r="E1356" s="182">
        <v>14.709099999999999</v>
      </c>
      <c r="F1356" s="182">
        <v>10.1768</v>
      </c>
      <c r="G1356" s="182">
        <v>7.6146000000000003</v>
      </c>
      <c r="H1356" s="182">
        <v>6.9928999999999997</v>
      </c>
      <c r="I1356" s="182">
        <v>6.7885</v>
      </c>
      <c r="J1356" s="182">
        <v>6.6532999999999998</v>
      </c>
      <c r="K1356" s="182">
        <v>2.2094</v>
      </c>
      <c r="L1356" s="182">
        <v>3.0577999999999999</v>
      </c>
      <c r="M1356" s="182">
        <v>4.4763000000000002</v>
      </c>
      <c r="N1356" s="182">
        <v>3.2225000000000001</v>
      </c>
      <c r="O1356" s="182">
        <v>4.04</v>
      </c>
      <c r="P1356" s="182">
        <v>5.9188999999999998</v>
      </c>
      <c r="Q1356" s="182">
        <v>6.5469999999999997</v>
      </c>
      <c r="R1356" s="182">
        <v>2.8769999999999998</v>
      </c>
      <c r="S1356" s="120" t="s">
        <v>2022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78" t="s">
        <v>1077</v>
      </c>
      <c r="B1357" s="178" t="s">
        <v>1123</v>
      </c>
      <c r="C1357" s="178">
        <v>134499</v>
      </c>
      <c r="D1357" s="181">
        <v>44315</v>
      </c>
      <c r="E1357" s="182">
        <v>14.094900000000001</v>
      </c>
      <c r="F1357" s="182">
        <v>9.5839999999999996</v>
      </c>
      <c r="G1357" s="182">
        <v>6.9958999999999998</v>
      </c>
      <c r="H1357" s="182">
        <v>6.3708</v>
      </c>
      <c r="I1357" s="182">
        <v>6.1555</v>
      </c>
      <c r="J1357" s="182">
        <v>6.0278</v>
      </c>
      <c r="K1357" s="182">
        <v>1.5858000000000001</v>
      </c>
      <c r="L1357" s="182">
        <v>2.4396</v>
      </c>
      <c r="M1357" s="182">
        <v>3.8717999999999999</v>
      </c>
      <c r="N1357" s="182">
        <v>2.6337999999999999</v>
      </c>
      <c r="O1357" s="182">
        <v>3.3561000000000001</v>
      </c>
      <c r="P1357" s="182">
        <v>5.2324000000000002</v>
      </c>
      <c r="Q1357" s="182">
        <v>5.8026999999999997</v>
      </c>
      <c r="R1357" s="182">
        <v>2.1909000000000001</v>
      </c>
      <c r="S1357" s="120" t="s">
        <v>2022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3" t="s">
        <v>27</v>
      </c>
      <c r="B1358" s="178"/>
      <c r="C1358" s="178"/>
      <c r="D1358" s="178"/>
      <c r="E1358" s="178"/>
      <c r="F1358" s="184">
        <v>9.0663731707317066</v>
      </c>
      <c r="G1358" s="184">
        <v>6.7988317073170732</v>
      </c>
      <c r="H1358" s="184">
        <v>10.614180487804875</v>
      </c>
      <c r="I1358" s="184">
        <v>9.6205463414634149</v>
      </c>
      <c r="J1358" s="184">
        <v>9.204092682926829</v>
      </c>
      <c r="K1358" s="184">
        <v>4.9438048780487804</v>
      </c>
      <c r="L1358" s="184">
        <v>0.92825365853658481</v>
      </c>
      <c r="M1358" s="184">
        <v>2.085148717948718</v>
      </c>
      <c r="N1358" s="184">
        <v>4.2376435897435893</v>
      </c>
      <c r="O1358" s="184">
        <v>5.3798677419354828</v>
      </c>
      <c r="P1358" s="184">
        <v>6.4481064516129036</v>
      </c>
      <c r="Q1358" s="184">
        <v>2.3957292682926825</v>
      </c>
      <c r="R1358" s="184">
        <v>4.9354161290322587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3" t="s">
        <v>408</v>
      </c>
      <c r="B1359" s="178"/>
      <c r="C1359" s="178"/>
      <c r="D1359" s="178"/>
      <c r="E1359" s="178"/>
      <c r="F1359" s="184">
        <v>6.5556999999999999</v>
      </c>
      <c r="G1359" s="184">
        <v>6.9958999999999998</v>
      </c>
      <c r="H1359" s="184">
        <v>11.8506</v>
      </c>
      <c r="I1359" s="184">
        <v>9.7385000000000002</v>
      </c>
      <c r="J1359" s="184">
        <v>9.4923999999999999</v>
      </c>
      <c r="K1359" s="184">
        <v>2.8451</v>
      </c>
      <c r="L1359" s="184">
        <v>3.6031</v>
      </c>
      <c r="M1359" s="184">
        <v>4.4763000000000002</v>
      </c>
      <c r="N1359" s="184">
        <v>8.3970000000000002</v>
      </c>
      <c r="O1359" s="184">
        <v>6.1006</v>
      </c>
      <c r="P1359" s="184">
        <v>6.8410000000000002</v>
      </c>
      <c r="Q1359" s="184">
        <v>7.6242999999999999</v>
      </c>
      <c r="R1359" s="184">
        <v>6.1345999999999998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6"/>
      <c r="B1360" s="126"/>
      <c r="C1360" s="126"/>
      <c r="D1360" s="128"/>
      <c r="E1360" s="129"/>
      <c r="F1360" s="129"/>
      <c r="G1360" s="129"/>
      <c r="H1360" s="129"/>
      <c r="I1360" s="129"/>
      <c r="J1360" s="129"/>
      <c r="K1360" s="129"/>
      <c r="L1360" s="129"/>
      <c r="M1360" s="129"/>
      <c r="N1360" s="129"/>
      <c r="O1360" s="129"/>
      <c r="P1360" s="129"/>
      <c r="Q1360" s="129"/>
      <c r="R1360" s="129"/>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0" t="s">
        <v>1124</v>
      </c>
      <c r="B1361" s="180"/>
      <c r="C1361" s="180"/>
      <c r="D1361" s="180"/>
      <c r="E1361" s="180"/>
      <c r="F1361" s="180"/>
      <c r="G1361" s="180"/>
      <c r="H1361" s="180"/>
      <c r="I1361" s="180"/>
      <c r="J1361" s="180"/>
      <c r="K1361" s="180"/>
      <c r="L1361" s="180"/>
      <c r="M1361" s="180"/>
      <c r="N1361" s="180"/>
      <c r="O1361" s="180"/>
      <c r="P1361" s="180"/>
      <c r="Q1361" s="180"/>
      <c r="R1361" s="180"/>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78" t="s">
        <v>1125</v>
      </c>
      <c r="B1362" s="178" t="s">
        <v>1126</v>
      </c>
      <c r="C1362" s="178">
        <v>100038</v>
      </c>
      <c r="D1362" s="181">
        <v>44315</v>
      </c>
      <c r="E1362" s="182">
        <v>98.394499999999994</v>
      </c>
      <c r="F1362" s="182">
        <v>7.2351000000000001</v>
      </c>
      <c r="G1362" s="182">
        <v>14.2242</v>
      </c>
      <c r="H1362" s="182">
        <v>14.784599999999999</v>
      </c>
      <c r="I1362" s="182">
        <v>9.2483000000000004</v>
      </c>
      <c r="J1362" s="182">
        <v>10.9468</v>
      </c>
      <c r="K1362" s="182">
        <v>1.6305000000000001</v>
      </c>
      <c r="L1362" s="182">
        <v>2.5714000000000001</v>
      </c>
      <c r="M1362" s="182">
        <v>3.9929999999999999</v>
      </c>
      <c r="N1362" s="182">
        <v>9.2929999999999993</v>
      </c>
      <c r="O1362" s="182">
        <v>9.4754000000000005</v>
      </c>
      <c r="P1362" s="182">
        <v>8.0173000000000005</v>
      </c>
      <c r="Q1362" s="182">
        <v>9.3652999999999995</v>
      </c>
      <c r="R1362" s="182">
        <v>10.1759</v>
      </c>
      <c r="S1362" s="120" t="s">
        <v>2021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78" t="s">
        <v>1125</v>
      </c>
      <c r="B1363" s="178" t="s">
        <v>1127</v>
      </c>
      <c r="C1363" s="178">
        <v>119657</v>
      </c>
      <c r="D1363" s="181">
        <v>44315</v>
      </c>
      <c r="E1363" s="182">
        <v>104.2162</v>
      </c>
      <c r="F1363" s="182">
        <v>7.6367000000000003</v>
      </c>
      <c r="G1363" s="182">
        <v>14.622299999999999</v>
      </c>
      <c r="H1363" s="182">
        <v>15.184200000000001</v>
      </c>
      <c r="I1363" s="182">
        <v>9.6519999999999992</v>
      </c>
      <c r="J1363" s="182">
        <v>11.352</v>
      </c>
      <c r="K1363" s="182">
        <v>2.0301999999999998</v>
      </c>
      <c r="L1363" s="182">
        <v>3.0047999999999999</v>
      </c>
      <c r="M1363" s="182">
        <v>4.4482999999999997</v>
      </c>
      <c r="N1363" s="182">
        <v>9.7852999999999994</v>
      </c>
      <c r="O1363" s="182">
        <v>10.1929</v>
      </c>
      <c r="P1363" s="182">
        <v>8.7739999999999991</v>
      </c>
      <c r="Q1363" s="182">
        <v>8.7347000000000001</v>
      </c>
      <c r="R1363" s="182">
        <v>10.817299999999999</v>
      </c>
      <c r="S1363" s="120" t="s">
        <v>2021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78" t="s">
        <v>1125</v>
      </c>
      <c r="B1364" s="178" t="s">
        <v>1128</v>
      </c>
      <c r="C1364" s="178">
        <v>118282</v>
      </c>
      <c r="D1364" s="181">
        <v>44315</v>
      </c>
      <c r="E1364" s="182">
        <v>48.681699999999999</v>
      </c>
      <c r="F1364" s="182">
        <v>-0.89970000000000006</v>
      </c>
      <c r="G1364" s="182">
        <v>7.1020000000000003</v>
      </c>
      <c r="H1364" s="182">
        <v>13.272500000000001</v>
      </c>
      <c r="I1364" s="182">
        <v>12.6951</v>
      </c>
      <c r="J1364" s="182">
        <v>10.980600000000001</v>
      </c>
      <c r="K1364" s="182">
        <v>2.1482000000000001</v>
      </c>
      <c r="L1364" s="182">
        <v>2.6657000000000002</v>
      </c>
      <c r="M1364" s="182">
        <v>3.6171000000000002</v>
      </c>
      <c r="N1364" s="182">
        <v>7.8971999999999998</v>
      </c>
      <c r="O1364" s="182">
        <v>9.4700000000000006</v>
      </c>
      <c r="P1364" s="182">
        <v>8.6687999999999992</v>
      </c>
      <c r="Q1364" s="182">
        <v>8.7833000000000006</v>
      </c>
      <c r="R1364" s="182">
        <v>10.152900000000001</v>
      </c>
      <c r="S1364" s="120" t="s">
        <v>2021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78" t="s">
        <v>1125</v>
      </c>
      <c r="B1365" s="178" t="s">
        <v>1129</v>
      </c>
      <c r="C1365" s="178">
        <v>101588</v>
      </c>
      <c r="D1365" s="181">
        <v>44315</v>
      </c>
      <c r="E1365" s="182">
        <v>45.508800000000001</v>
      </c>
      <c r="F1365" s="182">
        <v>-2.0851999999999999</v>
      </c>
      <c r="G1365" s="182">
        <v>5.9379999999999997</v>
      </c>
      <c r="H1365" s="182">
        <v>12.116</v>
      </c>
      <c r="I1365" s="182">
        <v>11.542999999999999</v>
      </c>
      <c r="J1365" s="182">
        <v>9.8484999999999996</v>
      </c>
      <c r="K1365" s="182">
        <v>1.0059</v>
      </c>
      <c r="L1365" s="182">
        <v>1.5203</v>
      </c>
      <c r="M1365" s="182">
        <v>2.4601000000000002</v>
      </c>
      <c r="N1365" s="182">
        <v>6.6939000000000002</v>
      </c>
      <c r="O1365" s="182">
        <v>8.3417999999999992</v>
      </c>
      <c r="P1365" s="182">
        <v>7.6520999999999999</v>
      </c>
      <c r="Q1365" s="182">
        <v>8.4774999999999991</v>
      </c>
      <c r="R1365" s="182">
        <v>8.9524000000000008</v>
      </c>
      <c r="S1365" s="120" t="s">
        <v>2021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78" t="s">
        <v>1125</v>
      </c>
      <c r="B1366" s="178" t="s">
        <v>1130</v>
      </c>
      <c r="C1366" s="178">
        <v>100124</v>
      </c>
      <c r="D1366" s="181">
        <v>44315</v>
      </c>
      <c r="E1366" s="182">
        <v>46.737499999999997</v>
      </c>
      <c r="F1366" s="182">
        <v>-1.0932999999999999</v>
      </c>
      <c r="G1366" s="182">
        <v>-3.5392999999999999</v>
      </c>
      <c r="H1366" s="182">
        <v>6.9598000000000004</v>
      </c>
      <c r="I1366" s="182">
        <v>6.3131000000000004</v>
      </c>
      <c r="J1366" s="182">
        <v>6.3795000000000002</v>
      </c>
      <c r="K1366" s="182">
        <v>-1.4474</v>
      </c>
      <c r="L1366" s="182">
        <v>1.7290000000000001</v>
      </c>
      <c r="M1366" s="182">
        <v>2.9298000000000002</v>
      </c>
      <c r="N1366" s="182">
        <v>6.1727999999999996</v>
      </c>
      <c r="O1366" s="182">
        <v>7.3365</v>
      </c>
      <c r="P1366" s="182">
        <v>6.4593999999999996</v>
      </c>
      <c r="Q1366" s="182">
        <v>7.7553999999999998</v>
      </c>
      <c r="R1366" s="182">
        <v>7.9149000000000003</v>
      </c>
      <c r="S1366" s="120" t="s">
        <v>2024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78" t="s">
        <v>1125</v>
      </c>
      <c r="B1367" s="178" t="s">
        <v>1131</v>
      </c>
      <c r="C1367" s="178">
        <v>119069</v>
      </c>
      <c r="D1367" s="181">
        <v>44315</v>
      </c>
      <c r="E1367" s="182">
        <v>49.623600000000003</v>
      </c>
      <c r="F1367" s="182">
        <v>-7.3599999999999999E-2</v>
      </c>
      <c r="G1367" s="182">
        <v>-2.4022999999999999</v>
      </c>
      <c r="H1367" s="182">
        <v>7.6397000000000004</v>
      </c>
      <c r="I1367" s="182">
        <v>7.3232999999999997</v>
      </c>
      <c r="J1367" s="182">
        <v>7.5202</v>
      </c>
      <c r="K1367" s="182">
        <v>-0.42209999999999998</v>
      </c>
      <c r="L1367" s="182">
        <v>2.6082999999999998</v>
      </c>
      <c r="M1367" s="182">
        <v>3.7061000000000002</v>
      </c>
      <c r="N1367" s="182">
        <v>6.9085000000000001</v>
      </c>
      <c r="O1367" s="182">
        <v>7.9375999999999998</v>
      </c>
      <c r="P1367" s="182">
        <v>7.1161000000000003</v>
      </c>
      <c r="Q1367" s="182">
        <v>7.8367000000000004</v>
      </c>
      <c r="R1367" s="182">
        <v>8.5542999999999996</v>
      </c>
      <c r="S1367" s="120" t="s">
        <v>2024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78" t="s">
        <v>1125</v>
      </c>
      <c r="B1368" s="178" t="s">
        <v>1132</v>
      </c>
      <c r="C1368" s="178">
        <v>101685</v>
      </c>
      <c r="D1368" s="181">
        <v>44315</v>
      </c>
      <c r="E1368" s="182">
        <v>34.528199999999998</v>
      </c>
      <c r="F1368" s="182">
        <v>11.103</v>
      </c>
      <c r="G1368" s="182">
        <v>9.5213999999999999</v>
      </c>
      <c r="H1368" s="182">
        <v>17.455200000000001</v>
      </c>
      <c r="I1368" s="182">
        <v>14.1358</v>
      </c>
      <c r="J1368" s="182">
        <v>9.3048000000000002</v>
      </c>
      <c r="K1368" s="182">
        <v>-2.3774000000000002</v>
      </c>
      <c r="L1368" s="182">
        <v>0.2006</v>
      </c>
      <c r="M1368" s="182">
        <v>1.5427999999999999</v>
      </c>
      <c r="N1368" s="182">
        <v>4.3598999999999997</v>
      </c>
      <c r="O1368" s="182">
        <v>8.0878999999999994</v>
      </c>
      <c r="P1368" s="182">
        <v>6.5233999999999996</v>
      </c>
      <c r="Q1368" s="182">
        <v>6.9678000000000004</v>
      </c>
      <c r="R1368" s="182">
        <v>8.0252999999999997</v>
      </c>
      <c r="S1368" s="120" t="s">
        <v>2021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78" t="s">
        <v>1125</v>
      </c>
      <c r="B1369" s="178" t="s">
        <v>1133</v>
      </c>
      <c r="C1369" s="178">
        <v>120059</v>
      </c>
      <c r="D1369" s="181">
        <v>44315</v>
      </c>
      <c r="E1369" s="182">
        <v>36.870600000000003</v>
      </c>
      <c r="F1369" s="182">
        <v>11.9823</v>
      </c>
      <c r="G1369" s="182">
        <v>10.3703</v>
      </c>
      <c r="H1369" s="182">
        <v>18.307400000000001</v>
      </c>
      <c r="I1369" s="182">
        <v>14.984400000000001</v>
      </c>
      <c r="J1369" s="182">
        <v>10.1488</v>
      </c>
      <c r="K1369" s="182">
        <v>-1.5449999999999999</v>
      </c>
      <c r="L1369" s="182">
        <v>1.0405</v>
      </c>
      <c r="M1369" s="182">
        <v>2.3921000000000001</v>
      </c>
      <c r="N1369" s="182">
        <v>5.2363</v>
      </c>
      <c r="O1369" s="182">
        <v>8.9588999999999999</v>
      </c>
      <c r="P1369" s="182">
        <v>7.3592000000000004</v>
      </c>
      <c r="Q1369" s="182">
        <v>7.6116000000000001</v>
      </c>
      <c r="R1369" s="182">
        <v>8.9243000000000006</v>
      </c>
      <c r="S1369" s="120" t="s">
        <v>2021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78" t="s">
        <v>1125</v>
      </c>
      <c r="B1370" s="178" t="s">
        <v>1134</v>
      </c>
      <c r="C1370" s="178">
        <v>109740</v>
      </c>
      <c r="D1370" s="181">
        <v>44315</v>
      </c>
      <c r="E1370" s="182">
        <v>31.1112</v>
      </c>
      <c r="F1370" s="182">
        <v>13.3795</v>
      </c>
      <c r="G1370" s="182">
        <v>19.898900000000001</v>
      </c>
      <c r="H1370" s="182">
        <v>21.997900000000001</v>
      </c>
      <c r="I1370" s="182">
        <v>14.807399999999999</v>
      </c>
      <c r="J1370" s="182">
        <v>9.6861999999999995</v>
      </c>
      <c r="K1370" s="182">
        <v>2.3469000000000002</v>
      </c>
      <c r="L1370" s="182">
        <v>2.5339999999999998</v>
      </c>
      <c r="M1370" s="182">
        <v>4.1971999999999996</v>
      </c>
      <c r="N1370" s="182">
        <v>8.8332999999999995</v>
      </c>
      <c r="O1370" s="182">
        <v>9.0268999999999995</v>
      </c>
      <c r="P1370" s="182">
        <v>8.0602</v>
      </c>
      <c r="Q1370" s="182">
        <v>9.3452000000000002</v>
      </c>
      <c r="R1370" s="182">
        <v>10.0145</v>
      </c>
      <c r="S1370" s="120" t="s">
        <v>2024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78" t="s">
        <v>1125</v>
      </c>
      <c r="B1371" s="178" t="s">
        <v>1135</v>
      </c>
      <c r="C1371" s="178">
        <v>120619</v>
      </c>
      <c r="D1371" s="181">
        <v>44315</v>
      </c>
      <c r="E1371" s="182">
        <v>32.284599999999998</v>
      </c>
      <c r="F1371" s="182">
        <v>14.137600000000001</v>
      </c>
      <c r="G1371" s="182">
        <v>20.573399999999999</v>
      </c>
      <c r="H1371" s="182">
        <v>22.6447</v>
      </c>
      <c r="I1371" s="182">
        <v>15.4588</v>
      </c>
      <c r="J1371" s="182">
        <v>10.333500000000001</v>
      </c>
      <c r="K1371" s="182">
        <v>2.9927999999999999</v>
      </c>
      <c r="L1371" s="182">
        <v>3.1669999999999998</v>
      </c>
      <c r="M1371" s="182">
        <v>4.8236999999999997</v>
      </c>
      <c r="N1371" s="182">
        <v>9.4664000000000001</v>
      </c>
      <c r="O1371" s="182">
        <v>9.6433999999999997</v>
      </c>
      <c r="P1371" s="182">
        <v>8.6609999999999996</v>
      </c>
      <c r="Q1371" s="182">
        <v>8.9247999999999994</v>
      </c>
      <c r="R1371" s="182">
        <v>10.622199999999999</v>
      </c>
      <c r="S1371" s="120" t="s">
        <v>2024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78" t="s">
        <v>1125</v>
      </c>
      <c r="B1372" s="178" t="s">
        <v>1136</v>
      </c>
      <c r="C1372" s="178">
        <v>118394</v>
      </c>
      <c r="D1372" s="181">
        <v>44315</v>
      </c>
      <c r="E1372" s="182">
        <v>56.765999999999998</v>
      </c>
      <c r="F1372" s="182">
        <v>-10.9276</v>
      </c>
      <c r="G1372" s="182">
        <v>-3.4068999999999998</v>
      </c>
      <c r="H1372" s="182">
        <v>21.1294</v>
      </c>
      <c r="I1372" s="182">
        <v>16.816299999999998</v>
      </c>
      <c r="J1372" s="182">
        <v>10.7422</v>
      </c>
      <c r="K1372" s="182">
        <v>-1.1122000000000001</v>
      </c>
      <c r="L1372" s="182">
        <v>1.0837000000000001</v>
      </c>
      <c r="M1372" s="182">
        <v>2.1720000000000002</v>
      </c>
      <c r="N1372" s="182">
        <v>6.0349000000000004</v>
      </c>
      <c r="O1372" s="182">
        <v>9.9255999999999993</v>
      </c>
      <c r="P1372" s="182">
        <v>8.9027999999999992</v>
      </c>
      <c r="Q1372" s="182">
        <v>9.0446000000000009</v>
      </c>
      <c r="R1372" s="182">
        <v>10.3711</v>
      </c>
      <c r="S1372" s="120" t="s">
        <v>2021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78" t="s">
        <v>1125</v>
      </c>
      <c r="B1373" s="178" t="s">
        <v>1137</v>
      </c>
      <c r="C1373" s="178">
        <v>108765</v>
      </c>
      <c r="D1373" s="181">
        <v>44315</v>
      </c>
      <c r="E1373" s="182">
        <v>53.334000000000003</v>
      </c>
      <c r="F1373" s="182">
        <v>-11.6305</v>
      </c>
      <c r="G1373" s="182">
        <v>-4.0364000000000004</v>
      </c>
      <c r="H1373" s="182">
        <v>20.4742</v>
      </c>
      <c r="I1373" s="182">
        <v>16.162600000000001</v>
      </c>
      <c r="J1373" s="182">
        <v>10.056900000000001</v>
      </c>
      <c r="K1373" s="182">
        <v>-1.7934000000000001</v>
      </c>
      <c r="L1373" s="182">
        <v>0.42809999999999998</v>
      </c>
      <c r="M1373" s="182">
        <v>1.5195000000000001</v>
      </c>
      <c r="N1373" s="182">
        <v>5.3598999999999997</v>
      </c>
      <c r="O1373" s="182">
        <v>9.2307000000000006</v>
      </c>
      <c r="P1373" s="182">
        <v>8.1049000000000007</v>
      </c>
      <c r="Q1373" s="182">
        <v>8.3783999999999992</v>
      </c>
      <c r="R1373" s="182">
        <v>9.6868999999999996</v>
      </c>
      <c r="S1373" s="120" t="s">
        <v>2021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78" t="s">
        <v>1125</v>
      </c>
      <c r="B1374" s="178" t="s">
        <v>1138</v>
      </c>
      <c r="C1374" s="178">
        <v>100223</v>
      </c>
      <c r="D1374" s="181">
        <v>44315</v>
      </c>
      <c r="E1374" s="182">
        <v>49.947800000000001</v>
      </c>
      <c r="F1374" s="182">
        <v>14.986800000000001</v>
      </c>
      <c r="G1374" s="182">
        <v>1.1693</v>
      </c>
      <c r="H1374" s="182">
        <v>16.242100000000001</v>
      </c>
      <c r="I1374" s="182">
        <v>16.387899999999998</v>
      </c>
      <c r="J1374" s="182">
        <v>8.2408999999999999</v>
      </c>
      <c r="K1374" s="182">
        <v>-2.1452</v>
      </c>
      <c r="L1374" s="182">
        <v>-0.16209999999999999</v>
      </c>
      <c r="M1374" s="182">
        <v>0.92300000000000004</v>
      </c>
      <c r="N1374" s="182">
        <v>5.0106999999999999</v>
      </c>
      <c r="O1374" s="182">
        <v>2.1657000000000002</v>
      </c>
      <c r="P1374" s="182">
        <v>3.2827999999999999</v>
      </c>
      <c r="Q1374" s="182">
        <v>6.3170000000000002</v>
      </c>
      <c r="R1374" s="182">
        <v>4.7999999999999996E-3</v>
      </c>
      <c r="S1374" s="120" t="s">
        <v>2021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78" t="s">
        <v>1125</v>
      </c>
      <c r="B1375" s="178" t="s">
        <v>1139</v>
      </c>
      <c r="C1375" s="178">
        <v>120430</v>
      </c>
      <c r="D1375" s="181">
        <v>44315</v>
      </c>
      <c r="E1375" s="182">
        <v>54.274500000000003</v>
      </c>
      <c r="F1375" s="182">
        <v>15.8781</v>
      </c>
      <c r="G1375" s="182">
        <v>2.1524000000000001</v>
      </c>
      <c r="H1375" s="182">
        <v>17.234500000000001</v>
      </c>
      <c r="I1375" s="182">
        <v>17.388999999999999</v>
      </c>
      <c r="J1375" s="182">
        <v>9.2487999999999992</v>
      </c>
      <c r="K1375" s="182">
        <v>-1.149</v>
      </c>
      <c r="L1375" s="182">
        <v>0.8397</v>
      </c>
      <c r="M1375" s="182">
        <v>1.9338</v>
      </c>
      <c r="N1375" s="182">
        <v>6.0659999999999998</v>
      </c>
      <c r="O1375" s="182">
        <v>3.1930000000000001</v>
      </c>
      <c r="P1375" s="182">
        <v>4.3209999999999997</v>
      </c>
      <c r="Q1375" s="182">
        <v>5.7049000000000003</v>
      </c>
      <c r="R1375" s="182">
        <v>1.0105999999999999</v>
      </c>
      <c r="S1375" s="120" t="s">
        <v>2021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78" t="s">
        <v>1125</v>
      </c>
      <c r="B1376" s="178" t="s">
        <v>1140</v>
      </c>
      <c r="C1376" s="178">
        <v>119735</v>
      </c>
      <c r="D1376" s="181">
        <v>44315</v>
      </c>
      <c r="E1376" s="182">
        <v>65.085499999999996</v>
      </c>
      <c r="F1376" s="182">
        <v>-19.6175</v>
      </c>
      <c r="G1376" s="182">
        <v>14.298500000000001</v>
      </c>
      <c r="H1376" s="182">
        <v>2.8936999999999999</v>
      </c>
      <c r="I1376" s="182">
        <v>4.9885999999999999</v>
      </c>
      <c r="J1376" s="182">
        <v>6.9089999999999998</v>
      </c>
      <c r="K1376" s="182">
        <v>-4.2946</v>
      </c>
      <c r="L1376" s="182">
        <v>2.6600999999999999</v>
      </c>
      <c r="M1376" s="182">
        <v>3.6412</v>
      </c>
      <c r="N1376" s="182">
        <v>7.8758999999999997</v>
      </c>
      <c r="O1376" s="182">
        <v>9.8230000000000004</v>
      </c>
      <c r="P1376" s="182">
        <v>8.3071000000000002</v>
      </c>
      <c r="Q1376" s="182">
        <v>8.3727</v>
      </c>
      <c r="R1376" s="182">
        <v>10.391400000000001</v>
      </c>
      <c r="S1376" s="120" t="s">
        <v>2024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78" t="s">
        <v>1125</v>
      </c>
      <c r="B1377" s="178" t="s">
        <v>1141</v>
      </c>
      <c r="C1377" s="178">
        <v>100299</v>
      </c>
      <c r="D1377" s="181">
        <v>44315</v>
      </c>
      <c r="E1377" s="182">
        <v>60.5837</v>
      </c>
      <c r="F1377" s="182">
        <v>-20.653099999999998</v>
      </c>
      <c r="G1377" s="182">
        <v>13.268800000000001</v>
      </c>
      <c r="H1377" s="182">
        <v>1.8683000000000001</v>
      </c>
      <c r="I1377" s="182">
        <v>3.9348999999999998</v>
      </c>
      <c r="J1377" s="182">
        <v>5.8151000000000002</v>
      </c>
      <c r="K1377" s="182">
        <v>-5.4061000000000003</v>
      </c>
      <c r="L1377" s="182">
        <v>1.5592999999999999</v>
      </c>
      <c r="M1377" s="182">
        <v>2.5243000000000002</v>
      </c>
      <c r="N1377" s="182">
        <v>6.7018000000000004</v>
      </c>
      <c r="O1377" s="182">
        <v>8.7047000000000008</v>
      </c>
      <c r="P1377" s="182">
        <v>7.2706</v>
      </c>
      <c r="Q1377" s="182">
        <v>8.7649000000000008</v>
      </c>
      <c r="R1377" s="182">
        <v>9.2185000000000006</v>
      </c>
      <c r="S1377" s="120" t="s">
        <v>2024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78" t="s">
        <v>1125</v>
      </c>
      <c r="B1378" s="178" t="s">
        <v>1142</v>
      </c>
      <c r="C1378" s="178">
        <v>100315</v>
      </c>
      <c r="D1378" s="181">
        <v>44315</v>
      </c>
      <c r="E1378" s="182">
        <v>57.119</v>
      </c>
      <c r="F1378" s="182">
        <v>-0.19170000000000001</v>
      </c>
      <c r="G1378" s="182">
        <v>4.1550000000000002</v>
      </c>
      <c r="H1378" s="182">
        <v>9.6120999999999999</v>
      </c>
      <c r="I1378" s="182">
        <v>10.927199999999999</v>
      </c>
      <c r="J1378" s="182">
        <v>7.4679000000000002</v>
      </c>
      <c r="K1378" s="182">
        <v>0.2039</v>
      </c>
      <c r="L1378" s="182">
        <v>1.2773000000000001</v>
      </c>
      <c r="M1378" s="182">
        <v>1.1384000000000001</v>
      </c>
      <c r="N1378" s="182">
        <v>5.0445000000000002</v>
      </c>
      <c r="O1378" s="182">
        <v>7.8929999999999998</v>
      </c>
      <c r="P1378" s="182">
        <v>6.9683000000000002</v>
      </c>
      <c r="Q1378" s="182">
        <v>8.1622000000000003</v>
      </c>
      <c r="R1378" s="182">
        <v>8.2561</v>
      </c>
      <c r="S1378" s="120" t="s">
        <v>2021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78" t="s">
        <v>1125</v>
      </c>
      <c r="B1379" s="178" t="s">
        <v>1143</v>
      </c>
      <c r="C1379" s="178">
        <v>120279</v>
      </c>
      <c r="D1379" s="181">
        <v>44315</v>
      </c>
      <c r="E1379" s="182">
        <v>59.812800000000003</v>
      </c>
      <c r="F1379" s="182">
        <v>6.0999999999999999E-2</v>
      </c>
      <c r="G1379" s="182">
        <v>4.3342000000000001</v>
      </c>
      <c r="H1379" s="182">
        <v>9.7909000000000006</v>
      </c>
      <c r="I1379" s="182">
        <v>11.101100000000001</v>
      </c>
      <c r="J1379" s="182">
        <v>7.6406999999999998</v>
      </c>
      <c r="K1379" s="182">
        <v>0.36720000000000003</v>
      </c>
      <c r="L1379" s="182">
        <v>1.71</v>
      </c>
      <c r="M1379" s="182">
        <v>1.7262999999999999</v>
      </c>
      <c r="N1379" s="182">
        <v>5.7412999999999998</v>
      </c>
      <c r="O1379" s="182">
        <v>8.5726999999999993</v>
      </c>
      <c r="P1379" s="182">
        <v>7.5598000000000001</v>
      </c>
      <c r="Q1379" s="182">
        <v>7.6984000000000004</v>
      </c>
      <c r="R1379" s="182">
        <v>8.9796999999999993</v>
      </c>
      <c r="S1379" s="120" t="s">
        <v>2021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78" t="s">
        <v>1125</v>
      </c>
      <c r="B1380" s="178" t="s">
        <v>1144</v>
      </c>
      <c r="C1380" s="178">
        <v>100387</v>
      </c>
      <c r="D1380" s="181">
        <v>44315</v>
      </c>
      <c r="E1380" s="182">
        <v>70.9499</v>
      </c>
      <c r="F1380" s="182">
        <v>18.8385</v>
      </c>
      <c r="G1380" s="182">
        <v>1.8866000000000001</v>
      </c>
      <c r="H1380" s="182">
        <v>13.129300000000001</v>
      </c>
      <c r="I1380" s="182">
        <v>13.2441</v>
      </c>
      <c r="J1380" s="182">
        <v>8.7958999999999996</v>
      </c>
      <c r="K1380" s="182">
        <v>-1.6787000000000001</v>
      </c>
      <c r="L1380" s="182">
        <v>0.47289999999999999</v>
      </c>
      <c r="M1380" s="182">
        <v>1.7161</v>
      </c>
      <c r="N1380" s="182">
        <v>4.7004999999999999</v>
      </c>
      <c r="O1380" s="182">
        <v>9.2563999999999993</v>
      </c>
      <c r="P1380" s="182">
        <v>7.8956999999999997</v>
      </c>
      <c r="Q1380" s="182">
        <v>8.7714999999999996</v>
      </c>
      <c r="R1380" s="182">
        <v>9.5551999999999992</v>
      </c>
      <c r="S1380" s="120" t="s">
        <v>2024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78" t="s">
        <v>1125</v>
      </c>
      <c r="B1381" s="178" t="s">
        <v>1145</v>
      </c>
      <c r="C1381" s="178">
        <v>118687</v>
      </c>
      <c r="D1381" s="181">
        <v>44315</v>
      </c>
      <c r="E1381" s="182">
        <v>76.174099999999996</v>
      </c>
      <c r="F1381" s="182">
        <v>19.944199999999999</v>
      </c>
      <c r="G1381" s="182">
        <v>2.9874999999999998</v>
      </c>
      <c r="H1381" s="182">
        <v>14.2357</v>
      </c>
      <c r="I1381" s="182">
        <v>14.3681</v>
      </c>
      <c r="J1381" s="182">
        <v>9.9293999999999993</v>
      </c>
      <c r="K1381" s="182">
        <v>-0.51900000000000002</v>
      </c>
      <c r="L1381" s="182">
        <v>1.6435999999999999</v>
      </c>
      <c r="M1381" s="182">
        <v>2.8269000000000002</v>
      </c>
      <c r="N1381" s="182">
        <v>5.7591999999999999</v>
      </c>
      <c r="O1381" s="182">
        <v>10.170999999999999</v>
      </c>
      <c r="P1381" s="182">
        <v>8.8102</v>
      </c>
      <c r="Q1381" s="182">
        <v>8.7491000000000003</v>
      </c>
      <c r="R1381" s="182">
        <v>10.517200000000001</v>
      </c>
      <c r="S1381" s="120" t="s">
        <v>2024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78" t="s">
        <v>1125</v>
      </c>
      <c r="B1382" s="178" t="s">
        <v>1146</v>
      </c>
      <c r="C1382" s="178">
        <v>119714</v>
      </c>
      <c r="D1382" s="181">
        <v>44315</v>
      </c>
      <c r="E1382" s="182">
        <v>57.835999999999999</v>
      </c>
      <c r="F1382" s="182">
        <v>15.1526</v>
      </c>
      <c r="G1382" s="182">
        <v>10.3377</v>
      </c>
      <c r="H1382" s="182">
        <v>4.5749000000000004</v>
      </c>
      <c r="I1382" s="182">
        <v>8.6611999999999991</v>
      </c>
      <c r="J1382" s="182">
        <v>8.9502000000000006</v>
      </c>
      <c r="K1382" s="182">
        <v>3.2094</v>
      </c>
      <c r="L1382" s="182">
        <v>4.0133999999999999</v>
      </c>
      <c r="M1382" s="182">
        <v>5.8853</v>
      </c>
      <c r="N1382" s="182">
        <v>9.7664000000000009</v>
      </c>
      <c r="O1382" s="182">
        <v>10.108700000000001</v>
      </c>
      <c r="P1382" s="182">
        <v>9.5915999999999997</v>
      </c>
      <c r="Q1382" s="182">
        <v>8.9169</v>
      </c>
      <c r="R1382" s="182">
        <v>11.589</v>
      </c>
      <c r="S1382" s="120" t="s">
        <v>2024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78" t="s">
        <v>1125</v>
      </c>
      <c r="B1383" s="178" t="s">
        <v>1147</v>
      </c>
      <c r="C1383" s="178">
        <v>100639</v>
      </c>
      <c r="D1383" s="181">
        <v>44315</v>
      </c>
      <c r="E1383" s="182">
        <v>55.119599999999998</v>
      </c>
      <c r="F1383" s="182">
        <v>14.507899999999999</v>
      </c>
      <c r="G1383" s="182">
        <v>9.6979000000000006</v>
      </c>
      <c r="H1383" s="182">
        <v>3.9194</v>
      </c>
      <c r="I1383" s="182">
        <v>7.9992000000000001</v>
      </c>
      <c r="J1383" s="182">
        <v>8.2864000000000004</v>
      </c>
      <c r="K1383" s="182">
        <v>2.5529000000000002</v>
      </c>
      <c r="L1383" s="182">
        <v>3.3609</v>
      </c>
      <c r="M1383" s="182">
        <v>5.2274000000000003</v>
      </c>
      <c r="N1383" s="182">
        <v>9.0815999999999999</v>
      </c>
      <c r="O1383" s="182">
        <v>9.3673999999999999</v>
      </c>
      <c r="P1383" s="182">
        <v>8.8179999999999996</v>
      </c>
      <c r="Q1383" s="182">
        <v>7.8746999999999998</v>
      </c>
      <c r="R1383" s="182">
        <v>10.9101</v>
      </c>
      <c r="S1383" s="120" t="s">
        <v>2024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78" t="s">
        <v>1125</v>
      </c>
      <c r="B1384" s="178" t="s">
        <v>1148</v>
      </c>
      <c r="C1384" s="178">
        <v>119876</v>
      </c>
      <c r="D1384" s="181">
        <v>44315</v>
      </c>
      <c r="E1384" s="182">
        <v>69.956900000000005</v>
      </c>
      <c r="F1384" s="182">
        <v>-4.9038000000000004</v>
      </c>
      <c r="G1384" s="182">
        <v>1.3392999999999999</v>
      </c>
      <c r="H1384" s="182">
        <v>7.681</v>
      </c>
      <c r="I1384" s="182">
        <v>2.8578000000000001</v>
      </c>
      <c r="J1384" s="182">
        <v>7.5148000000000001</v>
      </c>
      <c r="K1384" s="182">
        <v>1.7399999999999999E-2</v>
      </c>
      <c r="L1384" s="182">
        <v>1.8149</v>
      </c>
      <c r="M1384" s="182">
        <v>3.9399000000000002</v>
      </c>
      <c r="N1384" s="182">
        <v>8.6023999999999994</v>
      </c>
      <c r="O1384" s="182">
        <v>8.9309999999999992</v>
      </c>
      <c r="P1384" s="182">
        <v>8.1981000000000002</v>
      </c>
      <c r="Q1384" s="182">
        <v>8.7216000000000005</v>
      </c>
      <c r="R1384" s="182">
        <v>10.321400000000001</v>
      </c>
      <c r="S1384" s="120" t="s">
        <v>2024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78" t="s">
        <v>1125</v>
      </c>
      <c r="B1385" s="178" t="s">
        <v>1149</v>
      </c>
      <c r="C1385" s="178">
        <v>100418</v>
      </c>
      <c r="D1385" s="181">
        <v>44315</v>
      </c>
      <c r="E1385" s="182">
        <v>65.206199999999995</v>
      </c>
      <c r="F1385" s="182">
        <v>-5.5407999999999999</v>
      </c>
      <c r="G1385" s="182">
        <v>0.65310000000000001</v>
      </c>
      <c r="H1385" s="182">
        <v>7.0064000000000002</v>
      </c>
      <c r="I1385" s="182">
        <v>2.1768999999999998</v>
      </c>
      <c r="J1385" s="182">
        <v>6.7577999999999996</v>
      </c>
      <c r="K1385" s="182">
        <v>-0.80759999999999998</v>
      </c>
      <c r="L1385" s="182">
        <v>0.95679999999999998</v>
      </c>
      <c r="M1385" s="182">
        <v>3.0583</v>
      </c>
      <c r="N1385" s="182">
        <v>7.7034000000000002</v>
      </c>
      <c r="O1385" s="182">
        <v>7.9104000000000001</v>
      </c>
      <c r="P1385" s="182">
        <v>7.1154000000000002</v>
      </c>
      <c r="Q1385" s="182">
        <v>8.1189</v>
      </c>
      <c r="R1385" s="182">
        <v>9.3694000000000006</v>
      </c>
      <c r="S1385" s="120" t="s">
        <v>2024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78" t="s">
        <v>1125</v>
      </c>
      <c r="B1386" s="178" t="s">
        <v>1150</v>
      </c>
      <c r="C1386" s="178">
        <v>148086</v>
      </c>
      <c r="D1386" s="181">
        <v>44315</v>
      </c>
      <c r="E1386" s="182">
        <v>1.7242999999999999</v>
      </c>
      <c r="F1386" s="182">
        <v>10.5871</v>
      </c>
      <c r="G1386" s="182">
        <v>10.5932</v>
      </c>
      <c r="H1386" s="182">
        <v>10.9092</v>
      </c>
      <c r="I1386" s="182">
        <v>11.0845</v>
      </c>
      <c r="J1386" s="182">
        <v>11.261200000000001</v>
      </c>
      <c r="K1386" s="182">
        <v>11.4885</v>
      </c>
      <c r="L1386" s="182">
        <v>-40.837899999999998</v>
      </c>
      <c r="M1386" s="182">
        <v>-24.833400000000001</v>
      </c>
      <c r="N1386" s="182">
        <v>-16.869199999999999</v>
      </c>
      <c r="O1386" s="182"/>
      <c r="P1386" s="182"/>
      <c r="Q1386" s="182">
        <v>-13.0586</v>
      </c>
      <c r="R1386" s="182"/>
      <c r="S1386" s="120" t="s">
        <v>2024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78" t="s">
        <v>1125</v>
      </c>
      <c r="B1387" s="178" t="s">
        <v>1151</v>
      </c>
      <c r="C1387" s="178">
        <v>148085</v>
      </c>
      <c r="D1387" s="181">
        <v>44315</v>
      </c>
      <c r="E1387" s="182">
        <v>1.6135999999999999</v>
      </c>
      <c r="F1387" s="182">
        <v>9.0503</v>
      </c>
      <c r="G1387" s="182">
        <v>10.565300000000001</v>
      </c>
      <c r="H1387" s="182">
        <v>11.010199999999999</v>
      </c>
      <c r="I1387" s="182">
        <v>11.0335</v>
      </c>
      <c r="J1387" s="182">
        <v>11.226699999999999</v>
      </c>
      <c r="K1387" s="182">
        <v>11.475099999999999</v>
      </c>
      <c r="L1387" s="182">
        <v>-41.176600000000001</v>
      </c>
      <c r="M1387" s="182">
        <v>-25.065999999999999</v>
      </c>
      <c r="N1387" s="182">
        <v>-17.0428</v>
      </c>
      <c r="O1387" s="182"/>
      <c r="P1387" s="182"/>
      <c r="Q1387" s="182">
        <v>-13.214</v>
      </c>
      <c r="R1387" s="182"/>
      <c r="S1387" s="120" t="s">
        <v>2024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78" t="s">
        <v>1125</v>
      </c>
      <c r="B1388" s="178" t="s">
        <v>1152</v>
      </c>
      <c r="C1388" s="178">
        <v>120689</v>
      </c>
      <c r="D1388" s="181">
        <v>44315</v>
      </c>
      <c r="E1388" s="182">
        <v>54.435600000000001</v>
      </c>
      <c r="F1388" s="182">
        <v>8.048</v>
      </c>
      <c r="G1388" s="182">
        <v>-0.9163</v>
      </c>
      <c r="H1388" s="182">
        <v>6.4737</v>
      </c>
      <c r="I1388" s="182">
        <v>9.0352999999999994</v>
      </c>
      <c r="J1388" s="182">
        <v>6.4996999999999998</v>
      </c>
      <c r="K1388" s="182">
        <v>1.3245</v>
      </c>
      <c r="L1388" s="182">
        <v>1.7107000000000001</v>
      </c>
      <c r="M1388" s="182">
        <v>2.2827000000000002</v>
      </c>
      <c r="N1388" s="182">
        <v>6.8461999999999996</v>
      </c>
      <c r="O1388" s="182">
        <v>0.1077</v>
      </c>
      <c r="P1388" s="182">
        <v>3.4312</v>
      </c>
      <c r="Q1388" s="182">
        <v>5.7567000000000004</v>
      </c>
      <c r="R1388" s="182">
        <v>-1.2189000000000001</v>
      </c>
      <c r="S1388" s="120" t="s">
        <v>2024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78" t="s">
        <v>1125</v>
      </c>
      <c r="B1389" s="178" t="s">
        <v>1153</v>
      </c>
      <c r="C1389" s="178">
        <v>100741</v>
      </c>
      <c r="D1389" s="181">
        <v>44315</v>
      </c>
      <c r="E1389" s="182">
        <v>50.7181</v>
      </c>
      <c r="F1389" s="182">
        <v>7.5579999999999998</v>
      </c>
      <c r="G1389" s="182">
        <v>-1.3431999999999999</v>
      </c>
      <c r="H1389" s="182">
        <v>6.0522</v>
      </c>
      <c r="I1389" s="182">
        <v>8.6128999999999998</v>
      </c>
      <c r="J1389" s="182">
        <v>6.0559000000000003</v>
      </c>
      <c r="K1389" s="182">
        <v>0.87029999999999996</v>
      </c>
      <c r="L1389" s="182">
        <v>1.2353000000000001</v>
      </c>
      <c r="M1389" s="182">
        <v>1.7774000000000001</v>
      </c>
      <c r="N1389" s="182">
        <v>6.2893999999999997</v>
      </c>
      <c r="O1389" s="182">
        <v>-0.62529999999999997</v>
      </c>
      <c r="P1389" s="182">
        <v>2.6482999999999999</v>
      </c>
      <c r="Q1389" s="182">
        <v>7.3536999999999999</v>
      </c>
      <c r="R1389" s="182">
        <v>-1.9673</v>
      </c>
      <c r="S1389" s="120" t="s">
        <v>2024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3" t="s">
        <v>27</v>
      </c>
      <c r="B1390" s="178"/>
      <c r="C1390" s="178"/>
      <c r="D1390" s="178"/>
      <c r="E1390" s="178"/>
      <c r="F1390" s="184">
        <v>4.3739249999999998</v>
      </c>
      <c r="G1390" s="184">
        <v>6.2158892857142876</v>
      </c>
      <c r="H1390" s="184">
        <v>11.949971428571429</v>
      </c>
      <c r="I1390" s="184">
        <v>10.81936785714286</v>
      </c>
      <c r="J1390" s="184">
        <v>8.8535857142857139</v>
      </c>
      <c r="K1390" s="184">
        <v>0.67735714285714288</v>
      </c>
      <c r="L1390" s="184">
        <v>-1.2988678571428565</v>
      </c>
      <c r="M1390" s="184">
        <v>0.94654642857142846</v>
      </c>
      <c r="N1390" s="184">
        <v>5.2613821428571423</v>
      </c>
      <c r="O1390" s="184">
        <v>7.815653846153845</v>
      </c>
      <c r="P1390" s="184">
        <v>7.2506653846153863</v>
      </c>
      <c r="Q1390" s="184">
        <v>6.5798535714285711</v>
      </c>
      <c r="R1390" s="184">
        <v>8.1211230769230802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3" t="s">
        <v>408</v>
      </c>
      <c r="B1391" s="178"/>
      <c r="C1391" s="178"/>
      <c r="D1391" s="178"/>
      <c r="E1391" s="178"/>
      <c r="F1391" s="184">
        <v>7.5973500000000005</v>
      </c>
      <c r="G1391" s="184">
        <v>5.1360999999999999</v>
      </c>
      <c r="H1391" s="184">
        <v>11.563099999999999</v>
      </c>
      <c r="I1391" s="184">
        <v>11.059000000000001</v>
      </c>
      <c r="J1391" s="184">
        <v>9.099499999999999</v>
      </c>
      <c r="K1391" s="184">
        <v>0.11065</v>
      </c>
      <c r="L1391" s="184">
        <v>1.6014499999999998</v>
      </c>
      <c r="M1391" s="184">
        <v>2.4922000000000004</v>
      </c>
      <c r="N1391" s="184">
        <v>6.4916499999999999</v>
      </c>
      <c r="O1391" s="184">
        <v>8.9449499999999986</v>
      </c>
      <c r="P1391" s="184">
        <v>7.7738999999999994</v>
      </c>
      <c r="Q1391" s="184">
        <v>8.2674500000000002</v>
      </c>
      <c r="R1391" s="184">
        <v>9.462299999999999</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6"/>
      <c r="B1392" s="126"/>
      <c r="C1392" s="126"/>
      <c r="D1392" s="128"/>
      <c r="E1392" s="129"/>
      <c r="F1392" s="129"/>
      <c r="G1392" s="129"/>
      <c r="H1392" s="129"/>
      <c r="I1392" s="129"/>
      <c r="J1392" s="129"/>
      <c r="K1392" s="129"/>
      <c r="L1392" s="129"/>
      <c r="M1392" s="129"/>
      <c r="N1392" s="129"/>
      <c r="O1392" s="129"/>
      <c r="P1392" s="129"/>
      <c r="Q1392" s="129"/>
      <c r="R1392" s="129"/>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0" t="s">
        <v>1154</v>
      </c>
      <c r="B1393" s="180"/>
      <c r="C1393" s="180"/>
      <c r="D1393" s="180"/>
      <c r="E1393" s="180"/>
      <c r="F1393" s="180"/>
      <c r="G1393" s="180"/>
      <c r="H1393" s="180"/>
      <c r="I1393" s="180"/>
      <c r="J1393" s="180"/>
      <c r="K1393" s="180"/>
      <c r="L1393" s="180"/>
      <c r="M1393" s="180"/>
      <c r="N1393" s="180"/>
      <c r="O1393" s="180"/>
      <c r="P1393" s="180"/>
      <c r="Q1393" s="180"/>
      <c r="R1393" s="180"/>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78" t="s">
        <v>1155</v>
      </c>
      <c r="B1394" s="178" t="s">
        <v>1156</v>
      </c>
      <c r="C1394" s="178">
        <v>101592</v>
      </c>
      <c r="D1394" s="181">
        <v>44315</v>
      </c>
      <c r="E1394" s="182">
        <v>357.16</v>
      </c>
      <c r="F1394" s="182">
        <v>-3.0800000000000001E-2</v>
      </c>
      <c r="G1394" s="182">
        <v>2.2618999999999998</v>
      </c>
      <c r="H1394" s="182">
        <v>3.5186000000000002</v>
      </c>
      <c r="I1394" s="182">
        <v>2.7385000000000002</v>
      </c>
      <c r="J1394" s="182">
        <v>3.2284000000000002</v>
      </c>
      <c r="K1394" s="182">
        <v>13.618600000000001</v>
      </c>
      <c r="L1394" s="182">
        <v>34.691000000000003</v>
      </c>
      <c r="M1394" s="182">
        <v>46.311100000000003</v>
      </c>
      <c r="N1394" s="182">
        <v>69.430700000000002</v>
      </c>
      <c r="O1394" s="182">
        <v>3.6089000000000002</v>
      </c>
      <c r="P1394" s="182">
        <v>10.8131</v>
      </c>
      <c r="Q1394" s="182">
        <v>21.2163</v>
      </c>
      <c r="R1394" s="182">
        <v>11.657299999999999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78" t="s">
        <v>1155</v>
      </c>
      <c r="B1395" s="178" t="s">
        <v>1157</v>
      </c>
      <c r="C1395" s="178">
        <v>119620</v>
      </c>
      <c r="D1395" s="181">
        <v>44315</v>
      </c>
      <c r="E1395" s="182">
        <v>383.57</v>
      </c>
      <c r="F1395" s="182">
        <v>-2.87E-2</v>
      </c>
      <c r="G1395" s="182">
        <v>2.2690000000000001</v>
      </c>
      <c r="H1395" s="182">
        <v>3.536</v>
      </c>
      <c r="I1395" s="182">
        <v>2.7759</v>
      </c>
      <c r="J1395" s="182">
        <v>3.3184999999999998</v>
      </c>
      <c r="K1395" s="182">
        <v>13.8528</v>
      </c>
      <c r="L1395" s="182">
        <v>35.288499999999999</v>
      </c>
      <c r="M1395" s="182">
        <v>47.322899999999997</v>
      </c>
      <c r="N1395" s="182">
        <v>71.053299999999993</v>
      </c>
      <c r="O1395" s="182">
        <v>4.5495999999999999</v>
      </c>
      <c r="P1395" s="182">
        <v>11.8361</v>
      </c>
      <c r="Q1395" s="182">
        <v>14.979100000000001</v>
      </c>
      <c r="R1395" s="182">
        <v>12.6958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78" t="s">
        <v>1155</v>
      </c>
      <c r="B1396" s="178" t="s">
        <v>1158</v>
      </c>
      <c r="C1396" s="178">
        <v>120505</v>
      </c>
      <c r="D1396" s="181">
        <v>44315</v>
      </c>
      <c r="E1396" s="182">
        <v>61.47</v>
      </c>
      <c r="F1396" s="182">
        <v>-1.6299999999999999E-2</v>
      </c>
      <c r="G1396" s="182">
        <v>2.0926999999999998</v>
      </c>
      <c r="H1396" s="182">
        <v>3.1202999999999999</v>
      </c>
      <c r="I1396" s="182">
        <v>3.363</v>
      </c>
      <c r="J1396" s="182">
        <v>3.5720000000000001</v>
      </c>
      <c r="K1396" s="182">
        <v>13.707000000000001</v>
      </c>
      <c r="L1396" s="182">
        <v>31.122</v>
      </c>
      <c r="M1396" s="182">
        <v>44.329700000000003</v>
      </c>
      <c r="N1396" s="182">
        <v>57.98</v>
      </c>
      <c r="O1396" s="182">
        <v>17.4711</v>
      </c>
      <c r="P1396" s="182">
        <v>19.6448</v>
      </c>
      <c r="Q1396" s="182">
        <v>19.7606</v>
      </c>
      <c r="R1396" s="182">
        <v>25.581700000000001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78" t="s">
        <v>1155</v>
      </c>
      <c r="B1397" s="178" t="s">
        <v>1159</v>
      </c>
      <c r="C1397" s="178">
        <v>114564</v>
      </c>
      <c r="D1397" s="181">
        <v>44315</v>
      </c>
      <c r="E1397" s="182">
        <v>55.52</v>
      </c>
      <c r="F1397" s="182">
        <v>-1.7999999999999999E-2</v>
      </c>
      <c r="G1397" s="182">
        <v>2.0775999999999999</v>
      </c>
      <c r="H1397" s="182">
        <v>3.1012</v>
      </c>
      <c r="I1397" s="182">
        <v>3.2930000000000001</v>
      </c>
      <c r="J1397" s="182">
        <v>3.4470000000000001</v>
      </c>
      <c r="K1397" s="182">
        <v>13.352399999999999</v>
      </c>
      <c r="L1397" s="182">
        <v>30.236899999999999</v>
      </c>
      <c r="M1397" s="182">
        <v>42.8718</v>
      </c>
      <c r="N1397" s="182">
        <v>55.823700000000002</v>
      </c>
      <c r="O1397" s="182">
        <v>15.963100000000001</v>
      </c>
      <c r="P1397" s="182">
        <v>18.183</v>
      </c>
      <c r="Q1397" s="182">
        <v>18.3001</v>
      </c>
      <c r="R1397" s="182">
        <v>23.8858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78" t="s">
        <v>1155</v>
      </c>
      <c r="B1398" s="178" t="s">
        <v>1160</v>
      </c>
      <c r="C1398" s="178">
        <v>113327</v>
      </c>
      <c r="D1398" s="181">
        <v>44315</v>
      </c>
      <c r="E1398" s="182">
        <v>13</v>
      </c>
      <c r="F1398" s="182">
        <v>0.30859999999999999</v>
      </c>
      <c r="G1398" s="182">
        <v>2.6856</v>
      </c>
      <c r="H1398" s="182">
        <v>4.2502000000000004</v>
      </c>
      <c r="I1398" s="182">
        <v>3.6682999999999999</v>
      </c>
      <c r="J1398" s="182">
        <v>3.0110999999999999</v>
      </c>
      <c r="K1398" s="182">
        <v>13.9351</v>
      </c>
      <c r="L1398" s="182">
        <v>33.1967</v>
      </c>
      <c r="M1398" s="182">
        <v>47.7273</v>
      </c>
      <c r="N1398" s="182">
        <v>68.831199999999995</v>
      </c>
      <c r="O1398" s="182">
        <v>8.0463000000000005</v>
      </c>
      <c r="P1398" s="182">
        <v>14.201499999999999</v>
      </c>
      <c r="Q1398" s="182">
        <v>2.5118999999999998</v>
      </c>
      <c r="R1398" s="182">
        <v>21.208600000000001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78" t="s">
        <v>1155</v>
      </c>
      <c r="B1399" s="178" t="s">
        <v>1161</v>
      </c>
      <c r="C1399" s="178">
        <v>119392</v>
      </c>
      <c r="D1399" s="181">
        <v>44315</v>
      </c>
      <c r="E1399" s="182">
        <v>13.91</v>
      </c>
      <c r="F1399" s="182">
        <v>0.21609999999999999</v>
      </c>
      <c r="G1399" s="182">
        <v>2.6568000000000001</v>
      </c>
      <c r="H1399" s="182">
        <v>4.1947999999999999</v>
      </c>
      <c r="I1399" s="182">
        <v>3.6513</v>
      </c>
      <c r="J1399" s="182">
        <v>3.0369999999999999</v>
      </c>
      <c r="K1399" s="182">
        <v>14.1099</v>
      </c>
      <c r="L1399" s="182">
        <v>33.621499999999997</v>
      </c>
      <c r="M1399" s="182">
        <v>48.452500000000001</v>
      </c>
      <c r="N1399" s="182">
        <v>70.048900000000003</v>
      </c>
      <c r="O1399" s="182">
        <v>8.9779999999999998</v>
      </c>
      <c r="P1399" s="182">
        <v>15.143800000000001</v>
      </c>
      <c r="Q1399" s="182">
        <v>7.8372000000000002</v>
      </c>
      <c r="R1399" s="182">
        <v>22.099399999999999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78" t="s">
        <v>1155</v>
      </c>
      <c r="B1400" s="178" t="s">
        <v>1162</v>
      </c>
      <c r="C1400" s="178">
        <v>113566</v>
      </c>
      <c r="D1400" s="181">
        <v>44315</v>
      </c>
      <c r="E1400" s="182">
        <v>47.552999999999997</v>
      </c>
      <c r="F1400" s="182">
        <v>0.16220000000000001</v>
      </c>
      <c r="G1400" s="182">
        <v>2.3548</v>
      </c>
      <c r="H1400" s="182">
        <v>3.6871</v>
      </c>
      <c r="I1400" s="182">
        <v>3.6238999999999999</v>
      </c>
      <c r="J1400" s="182">
        <v>4.1778000000000004</v>
      </c>
      <c r="K1400" s="182">
        <v>17.504799999999999</v>
      </c>
      <c r="L1400" s="182">
        <v>39.361699999999999</v>
      </c>
      <c r="M1400" s="182">
        <v>50.527000000000001</v>
      </c>
      <c r="N1400" s="182">
        <v>70.361500000000007</v>
      </c>
      <c r="O1400" s="182">
        <v>11.350099999999999</v>
      </c>
      <c r="P1400" s="182">
        <v>14.085699999999999</v>
      </c>
      <c r="Q1400" s="182">
        <v>10.952500000000001</v>
      </c>
      <c r="R1400" s="182">
        <v>23.349599999999999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78" t="s">
        <v>1155</v>
      </c>
      <c r="B1401" s="178" t="s">
        <v>1163</v>
      </c>
      <c r="C1401" s="178">
        <v>120002</v>
      </c>
      <c r="D1401" s="181">
        <v>44315</v>
      </c>
      <c r="E1401" s="182">
        <v>53.134</v>
      </c>
      <c r="F1401" s="182">
        <v>0.1678</v>
      </c>
      <c r="G1401" s="182">
        <v>2.3698000000000001</v>
      </c>
      <c r="H1401" s="182">
        <v>3.7185999999999999</v>
      </c>
      <c r="I1401" s="182">
        <v>3.6842000000000001</v>
      </c>
      <c r="J1401" s="182">
        <v>4.3151999999999999</v>
      </c>
      <c r="K1401" s="182">
        <v>17.9419</v>
      </c>
      <c r="L1401" s="182">
        <v>40.436100000000003</v>
      </c>
      <c r="M1401" s="182">
        <v>52.255099999999999</v>
      </c>
      <c r="N1401" s="182">
        <v>72.917199999999994</v>
      </c>
      <c r="O1401" s="182">
        <v>13.019</v>
      </c>
      <c r="P1401" s="182">
        <v>15.828799999999999</v>
      </c>
      <c r="Q1401" s="182">
        <v>19.0199</v>
      </c>
      <c r="R1401" s="182">
        <v>25.135300000000001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78" t="s">
        <v>1155</v>
      </c>
      <c r="B1402" s="178" t="s">
        <v>1164</v>
      </c>
      <c r="C1402" s="178">
        <v>119071</v>
      </c>
      <c r="D1402" s="181">
        <v>44315</v>
      </c>
      <c r="E1402" s="182">
        <v>82.864000000000004</v>
      </c>
      <c r="F1402" s="182">
        <v>-4.4600000000000001E-2</v>
      </c>
      <c r="G1402" s="182">
        <v>1.6936</v>
      </c>
      <c r="H1402" s="182">
        <v>3.1261999999999999</v>
      </c>
      <c r="I1402" s="182">
        <v>2.5951</v>
      </c>
      <c r="J1402" s="182">
        <v>3.4674999999999998</v>
      </c>
      <c r="K1402" s="182">
        <v>10.1241</v>
      </c>
      <c r="L1402" s="182">
        <v>26.604600000000001</v>
      </c>
      <c r="M1402" s="182">
        <v>38.1389</v>
      </c>
      <c r="N1402" s="182">
        <v>57.560099999999998</v>
      </c>
      <c r="O1402" s="182">
        <v>11.117000000000001</v>
      </c>
      <c r="P1402" s="182">
        <v>17.492100000000001</v>
      </c>
      <c r="Q1402" s="182">
        <v>18.48</v>
      </c>
      <c r="R1402" s="182">
        <v>20.549900000000001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78" t="s">
        <v>1155</v>
      </c>
      <c r="B1403" s="178" t="s">
        <v>1165</v>
      </c>
      <c r="C1403" s="178">
        <v>104481</v>
      </c>
      <c r="D1403" s="181">
        <v>44315</v>
      </c>
      <c r="E1403" s="182">
        <v>77.606999999999999</v>
      </c>
      <c r="F1403" s="182">
        <v>-4.6399999999999997E-2</v>
      </c>
      <c r="G1403" s="182">
        <v>1.6862999999999999</v>
      </c>
      <c r="H1403" s="182">
        <v>3.1076000000000001</v>
      </c>
      <c r="I1403" s="182">
        <v>2.5571000000000002</v>
      </c>
      <c r="J1403" s="182">
        <v>3.3725999999999998</v>
      </c>
      <c r="K1403" s="182">
        <v>9.8565000000000005</v>
      </c>
      <c r="L1403" s="182">
        <v>25.981300000000001</v>
      </c>
      <c r="M1403" s="182">
        <v>37.136600000000001</v>
      </c>
      <c r="N1403" s="182">
        <v>56.053600000000003</v>
      </c>
      <c r="O1403" s="182">
        <v>10.108599999999999</v>
      </c>
      <c r="P1403" s="182">
        <v>16.4572</v>
      </c>
      <c r="Q1403" s="182">
        <v>15.2173</v>
      </c>
      <c r="R1403" s="182">
        <v>19.434000000000001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78" t="s">
        <v>1155</v>
      </c>
      <c r="B1404" s="178" t="s">
        <v>1166</v>
      </c>
      <c r="C1404" s="178">
        <v>140228</v>
      </c>
      <c r="D1404" s="181">
        <v>44315</v>
      </c>
      <c r="E1404" s="182">
        <v>43.939</v>
      </c>
      <c r="F1404" s="182">
        <v>-7.4999999999999997E-2</v>
      </c>
      <c r="G1404" s="182">
        <v>2.1053999999999999</v>
      </c>
      <c r="H1404" s="182">
        <v>3.2353000000000001</v>
      </c>
      <c r="I1404" s="182">
        <v>3.1819000000000002</v>
      </c>
      <c r="J1404" s="182">
        <v>3.6859999999999999</v>
      </c>
      <c r="K1404" s="182">
        <v>15.989100000000001</v>
      </c>
      <c r="L1404" s="182">
        <v>41.857700000000001</v>
      </c>
      <c r="M1404" s="182">
        <v>57.662599999999998</v>
      </c>
      <c r="N1404" s="182">
        <v>78.984899999999996</v>
      </c>
      <c r="O1404" s="182">
        <v>11.1525</v>
      </c>
      <c r="P1404" s="182">
        <v>17.966200000000001</v>
      </c>
      <c r="Q1404" s="182">
        <v>20.678100000000001</v>
      </c>
      <c r="R1404" s="182">
        <v>25.35</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78" t="s">
        <v>1155</v>
      </c>
      <c r="B1405" s="178" t="s">
        <v>1167</v>
      </c>
      <c r="C1405" s="178">
        <v>140225</v>
      </c>
      <c r="D1405" s="181">
        <v>44315</v>
      </c>
      <c r="E1405" s="182">
        <v>40.006</v>
      </c>
      <c r="F1405" s="182">
        <v>-7.9899999999999999E-2</v>
      </c>
      <c r="G1405" s="182">
        <v>2.0926</v>
      </c>
      <c r="H1405" s="182">
        <v>3.2067000000000001</v>
      </c>
      <c r="I1405" s="182">
        <v>3.1242000000000001</v>
      </c>
      <c r="J1405" s="182">
        <v>3.5459000000000001</v>
      </c>
      <c r="K1405" s="182">
        <v>15.604200000000001</v>
      </c>
      <c r="L1405" s="182">
        <v>40.9009</v>
      </c>
      <c r="M1405" s="182">
        <v>55.974899999999998</v>
      </c>
      <c r="N1405" s="182">
        <v>76.338899999999995</v>
      </c>
      <c r="O1405" s="182">
        <v>9.4869000000000003</v>
      </c>
      <c r="P1405" s="182">
        <v>16.578099999999999</v>
      </c>
      <c r="Q1405" s="182">
        <v>10.943199999999999</v>
      </c>
      <c r="R1405" s="182">
        <v>23.422599999999999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78" t="s">
        <v>1155</v>
      </c>
      <c r="B1406" s="178" t="s">
        <v>1168</v>
      </c>
      <c r="C1406" s="178">
        <v>100473</v>
      </c>
      <c r="D1406" s="181">
        <v>44315</v>
      </c>
      <c r="E1406" s="182">
        <v>1257.9838</v>
      </c>
      <c r="F1406" s="182">
        <v>-0.17699999999999999</v>
      </c>
      <c r="G1406" s="182">
        <v>2.3799000000000001</v>
      </c>
      <c r="H1406" s="182">
        <v>3.6818</v>
      </c>
      <c r="I1406" s="182">
        <v>2.4828999999999999</v>
      </c>
      <c r="J1406" s="182">
        <v>2.157</v>
      </c>
      <c r="K1406" s="182">
        <v>11.484500000000001</v>
      </c>
      <c r="L1406" s="182">
        <v>33.311799999999998</v>
      </c>
      <c r="M1406" s="182">
        <v>47.2654</v>
      </c>
      <c r="N1406" s="182">
        <v>65.533699999999996</v>
      </c>
      <c r="O1406" s="182">
        <v>8.1300000000000008</v>
      </c>
      <c r="P1406" s="182">
        <v>13.2296</v>
      </c>
      <c r="Q1406" s="182">
        <v>19.276199999999999</v>
      </c>
      <c r="R1406" s="182">
        <v>14.8119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78" t="s">
        <v>1155</v>
      </c>
      <c r="B1407" s="178" t="s">
        <v>1169</v>
      </c>
      <c r="C1407" s="178">
        <v>118533</v>
      </c>
      <c r="D1407" s="181">
        <v>44315</v>
      </c>
      <c r="E1407" s="182">
        <v>1366.2144000000001</v>
      </c>
      <c r="F1407" s="182">
        <v>-0.17469999999999999</v>
      </c>
      <c r="G1407" s="182">
        <v>2.3868</v>
      </c>
      <c r="H1407" s="182">
        <v>3.6981000000000002</v>
      </c>
      <c r="I1407" s="182">
        <v>2.5148999999999999</v>
      </c>
      <c r="J1407" s="182">
        <v>2.2336999999999998</v>
      </c>
      <c r="K1407" s="182">
        <v>11.7081</v>
      </c>
      <c r="L1407" s="182">
        <v>33.855200000000004</v>
      </c>
      <c r="M1407" s="182">
        <v>48.167700000000004</v>
      </c>
      <c r="N1407" s="182">
        <v>66.890299999999996</v>
      </c>
      <c r="O1407" s="182">
        <v>9.1042000000000005</v>
      </c>
      <c r="P1407" s="182">
        <v>14.306900000000001</v>
      </c>
      <c r="Q1407" s="182">
        <v>18.462700000000002</v>
      </c>
      <c r="R1407" s="182">
        <v>15.7806</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78" t="s">
        <v>1155</v>
      </c>
      <c r="B1408" s="178" t="s">
        <v>1170</v>
      </c>
      <c r="C1408" s="178">
        <v>105758</v>
      </c>
      <c r="D1408" s="181">
        <v>44315</v>
      </c>
      <c r="E1408" s="182">
        <v>75.113</v>
      </c>
      <c r="F1408" s="182">
        <v>8.5300000000000001E-2</v>
      </c>
      <c r="G1408" s="182">
        <v>2.3323999999999998</v>
      </c>
      <c r="H1408" s="182">
        <v>3.7658999999999998</v>
      </c>
      <c r="I1408" s="182">
        <v>3.4670999999999998</v>
      </c>
      <c r="J1408" s="182">
        <v>4.3323</v>
      </c>
      <c r="K1408" s="182">
        <v>15.6083</v>
      </c>
      <c r="L1408" s="182">
        <v>38.408700000000003</v>
      </c>
      <c r="M1408" s="182">
        <v>52.715299999999999</v>
      </c>
      <c r="N1408" s="182">
        <v>73.175200000000004</v>
      </c>
      <c r="O1408" s="182">
        <v>7.9051999999999998</v>
      </c>
      <c r="P1408" s="182">
        <v>15.0099</v>
      </c>
      <c r="Q1408" s="182">
        <v>15.6662</v>
      </c>
      <c r="R1408" s="182">
        <v>16.942399999999999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78" t="s">
        <v>1155</v>
      </c>
      <c r="B1409" s="178" t="s">
        <v>1171</v>
      </c>
      <c r="C1409" s="178">
        <v>118989</v>
      </c>
      <c r="D1409" s="181">
        <v>44315</v>
      </c>
      <c r="E1409" s="182">
        <v>80.397000000000006</v>
      </c>
      <c r="F1409" s="182">
        <v>8.7099999999999997E-2</v>
      </c>
      <c r="G1409" s="182">
        <v>2.3382999999999998</v>
      </c>
      <c r="H1409" s="182">
        <v>3.7782</v>
      </c>
      <c r="I1409" s="182">
        <v>3.4950000000000001</v>
      </c>
      <c r="J1409" s="182">
        <v>4.3967999999999998</v>
      </c>
      <c r="K1409" s="182">
        <v>15.8108</v>
      </c>
      <c r="L1409" s="182">
        <v>38.878900000000002</v>
      </c>
      <c r="M1409" s="182">
        <v>53.488</v>
      </c>
      <c r="N1409" s="182">
        <v>74.362899999999996</v>
      </c>
      <c r="O1409" s="182">
        <v>8.7664000000000009</v>
      </c>
      <c r="P1409" s="182">
        <v>16.0197</v>
      </c>
      <c r="Q1409" s="182">
        <v>19.1769</v>
      </c>
      <c r="R1409" s="182">
        <v>17.725300000000001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78" t="s">
        <v>1155</v>
      </c>
      <c r="B1410" s="178" t="s">
        <v>1172</v>
      </c>
      <c r="C1410" s="178">
        <v>102528</v>
      </c>
      <c r="D1410" s="181">
        <v>44315</v>
      </c>
      <c r="E1410" s="182">
        <v>129.13999999999999</v>
      </c>
      <c r="F1410" s="182">
        <v>-0.5544</v>
      </c>
      <c r="G1410" s="182">
        <v>2.0950000000000002</v>
      </c>
      <c r="H1410" s="182">
        <v>3.9942000000000002</v>
      </c>
      <c r="I1410" s="182">
        <v>3.5272999999999999</v>
      </c>
      <c r="J1410" s="182">
        <v>2.9167999999999998</v>
      </c>
      <c r="K1410" s="182">
        <v>14.384399999999999</v>
      </c>
      <c r="L1410" s="182">
        <v>38.621699999999997</v>
      </c>
      <c r="M1410" s="182">
        <v>51.643999999999998</v>
      </c>
      <c r="N1410" s="182">
        <v>82.9178</v>
      </c>
      <c r="O1410" s="182">
        <v>7.5587999999999997</v>
      </c>
      <c r="P1410" s="182">
        <v>14.0603</v>
      </c>
      <c r="Q1410" s="182">
        <v>16.757999999999999</v>
      </c>
      <c r="R1410" s="182">
        <v>15.9315</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78" t="s">
        <v>1155</v>
      </c>
      <c r="B1411" s="178" t="s">
        <v>1173</v>
      </c>
      <c r="C1411" s="178">
        <v>120381</v>
      </c>
      <c r="D1411" s="181">
        <v>44315</v>
      </c>
      <c r="E1411" s="182">
        <v>139.38</v>
      </c>
      <c r="F1411" s="182">
        <v>-0.55649999999999999</v>
      </c>
      <c r="G1411" s="182">
        <v>2.1023999999999998</v>
      </c>
      <c r="H1411" s="182">
        <v>4.0072000000000001</v>
      </c>
      <c r="I1411" s="182">
        <v>3.5667</v>
      </c>
      <c r="J1411" s="182">
        <v>3.0003000000000002</v>
      </c>
      <c r="K1411" s="182">
        <v>14.6311</v>
      </c>
      <c r="L1411" s="182">
        <v>39.226900000000001</v>
      </c>
      <c r="M1411" s="182">
        <v>52.644799999999996</v>
      </c>
      <c r="N1411" s="182">
        <v>84.584800000000001</v>
      </c>
      <c r="O1411" s="182">
        <v>8.6155000000000008</v>
      </c>
      <c r="P1411" s="182">
        <v>15.227</v>
      </c>
      <c r="Q1411" s="182">
        <v>18.412800000000001</v>
      </c>
      <c r="R1411" s="182">
        <v>16.996500000000001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78" t="s">
        <v>1155</v>
      </c>
      <c r="B1412" s="178" t="s">
        <v>1174</v>
      </c>
      <c r="C1412" s="178">
        <v>140460</v>
      </c>
      <c r="D1412" s="181">
        <v>44315</v>
      </c>
      <c r="E1412" s="182">
        <v>14.36</v>
      </c>
      <c r="F1412" s="182">
        <v>6.9699999999999998E-2</v>
      </c>
      <c r="G1412" s="182">
        <v>1.6997</v>
      </c>
      <c r="H1412" s="182">
        <v>2.2063999999999999</v>
      </c>
      <c r="I1412" s="182">
        <v>2.6446999999999998</v>
      </c>
      <c r="J1412" s="182">
        <v>2.1337000000000002</v>
      </c>
      <c r="K1412" s="182">
        <v>12.539199999999999</v>
      </c>
      <c r="L1412" s="182">
        <v>31.864100000000001</v>
      </c>
      <c r="M1412" s="182">
        <v>42.743499999999997</v>
      </c>
      <c r="N1412" s="182">
        <v>68.544600000000003</v>
      </c>
      <c r="O1412" s="182">
        <v>5.5971000000000002</v>
      </c>
      <c r="P1412" s="182"/>
      <c r="Q1412" s="182">
        <v>8.8650000000000002</v>
      </c>
      <c r="R1412" s="182">
        <v>15.5397</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78" t="s">
        <v>1155</v>
      </c>
      <c r="B1413" s="178" t="s">
        <v>1175</v>
      </c>
      <c r="C1413" s="178">
        <v>140461</v>
      </c>
      <c r="D1413" s="181">
        <v>44315</v>
      </c>
      <c r="E1413" s="182">
        <v>15.43</v>
      </c>
      <c r="F1413" s="182">
        <v>0</v>
      </c>
      <c r="G1413" s="182">
        <v>1.6469</v>
      </c>
      <c r="H1413" s="182">
        <v>2.1854</v>
      </c>
      <c r="I1413" s="182">
        <v>2.6613000000000002</v>
      </c>
      <c r="J1413" s="182">
        <v>2.1177999999999999</v>
      </c>
      <c r="K1413" s="182">
        <v>12.71</v>
      </c>
      <c r="L1413" s="182">
        <v>32.332799999999999</v>
      </c>
      <c r="M1413" s="182">
        <v>43.5349</v>
      </c>
      <c r="N1413" s="182">
        <v>69.747</v>
      </c>
      <c r="O1413" s="182">
        <v>6.9391999999999996</v>
      </c>
      <c r="P1413" s="182"/>
      <c r="Q1413" s="182">
        <v>10.7171</v>
      </c>
      <c r="R1413" s="182">
        <v>16.549900000000001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78" t="s">
        <v>1155</v>
      </c>
      <c r="B1414" s="178" t="s">
        <v>1176</v>
      </c>
      <c r="C1414" s="178">
        <v>105503</v>
      </c>
      <c r="D1414" s="181">
        <v>44315</v>
      </c>
      <c r="E1414" s="182">
        <v>68.87</v>
      </c>
      <c r="F1414" s="182">
        <v>1.4500000000000001E-2</v>
      </c>
      <c r="G1414" s="182">
        <v>1.5482</v>
      </c>
      <c r="H1414" s="182">
        <v>2.6225999999999998</v>
      </c>
      <c r="I1414" s="182">
        <v>2.5004</v>
      </c>
      <c r="J1414" s="182">
        <v>1.5331999999999999</v>
      </c>
      <c r="K1414" s="182">
        <v>9.3521999999999998</v>
      </c>
      <c r="L1414" s="182">
        <v>29.918900000000001</v>
      </c>
      <c r="M1414" s="182">
        <v>40.493699999999997</v>
      </c>
      <c r="N1414" s="182">
        <v>58.979700000000001</v>
      </c>
      <c r="O1414" s="182">
        <v>11.528600000000001</v>
      </c>
      <c r="P1414" s="182">
        <v>15.667999999999999</v>
      </c>
      <c r="Q1414" s="182">
        <v>14.734999999999999</v>
      </c>
      <c r="R1414" s="182">
        <v>19.270299999999999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78" t="s">
        <v>1155</v>
      </c>
      <c r="B1415" s="178" t="s">
        <v>1177</v>
      </c>
      <c r="C1415" s="178">
        <v>120403</v>
      </c>
      <c r="D1415" s="181">
        <v>44315</v>
      </c>
      <c r="E1415" s="182">
        <v>78.27</v>
      </c>
      <c r="F1415" s="182">
        <v>1.2800000000000001E-2</v>
      </c>
      <c r="G1415" s="182">
        <v>1.5569999999999999</v>
      </c>
      <c r="H1415" s="182">
        <v>2.6625999999999999</v>
      </c>
      <c r="I1415" s="182">
        <v>2.5684999999999998</v>
      </c>
      <c r="J1415" s="182">
        <v>1.6890000000000001</v>
      </c>
      <c r="K1415" s="182">
        <v>9.7756000000000007</v>
      </c>
      <c r="L1415" s="182">
        <v>30.930099999999999</v>
      </c>
      <c r="M1415" s="182">
        <v>42.1282</v>
      </c>
      <c r="N1415" s="182">
        <v>61.381399999999999</v>
      </c>
      <c r="O1415" s="182">
        <v>13.251099999999999</v>
      </c>
      <c r="P1415" s="182">
        <v>17.561499999999999</v>
      </c>
      <c r="Q1415" s="182">
        <v>19.581700000000001</v>
      </c>
      <c r="R1415" s="182">
        <v>21.008900000000001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78" t="s">
        <v>1155</v>
      </c>
      <c r="B1416" s="178" t="s">
        <v>1957</v>
      </c>
      <c r="C1416" s="178">
        <v>148733</v>
      </c>
      <c r="D1416" s="181">
        <v>44315</v>
      </c>
      <c r="E1416" s="182">
        <v>10.0885</v>
      </c>
      <c r="F1416" s="182">
        <v>-0.14449999999999999</v>
      </c>
      <c r="G1416" s="182">
        <v>2.0607000000000002</v>
      </c>
      <c r="H1416" s="182">
        <v>3.1175000000000002</v>
      </c>
      <c r="I1416" s="182">
        <v>2.2822</v>
      </c>
      <c r="J1416" s="182">
        <v>1.4256</v>
      </c>
      <c r="K1416" s="182"/>
      <c r="L1416" s="182"/>
      <c r="M1416" s="182"/>
      <c r="N1416" s="182"/>
      <c r="O1416" s="182"/>
      <c r="P1416" s="182"/>
      <c r="Q1416" s="182">
        <v>0.88500000000000001</v>
      </c>
      <c r="R1416" s="182"/>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78" t="s">
        <v>1155</v>
      </c>
      <c r="B1417" s="178" t="s">
        <v>1958</v>
      </c>
      <c r="C1417" s="178">
        <v>148732</v>
      </c>
      <c r="D1417" s="181">
        <v>44315</v>
      </c>
      <c r="E1417" s="182">
        <v>10.0527</v>
      </c>
      <c r="F1417" s="182">
        <v>-0.151</v>
      </c>
      <c r="G1417" s="182">
        <v>2.0413000000000001</v>
      </c>
      <c r="H1417" s="182">
        <v>3.0708000000000002</v>
      </c>
      <c r="I1417" s="182">
        <v>2.1907000000000001</v>
      </c>
      <c r="J1417" s="182">
        <v>1.2051000000000001</v>
      </c>
      <c r="K1417" s="182"/>
      <c r="L1417" s="182"/>
      <c r="M1417" s="182"/>
      <c r="N1417" s="182"/>
      <c r="O1417" s="182"/>
      <c r="P1417" s="182"/>
      <c r="Q1417" s="182">
        <v>0.52700000000000002</v>
      </c>
      <c r="R1417" s="182"/>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78" t="s">
        <v>1155</v>
      </c>
      <c r="B1418" s="178" t="s">
        <v>1178</v>
      </c>
      <c r="C1418" s="178">
        <v>104908</v>
      </c>
      <c r="D1418" s="181">
        <v>44315</v>
      </c>
      <c r="E1418" s="182">
        <v>58.476999999999997</v>
      </c>
      <c r="F1418" s="182">
        <v>-5.8099999999999999E-2</v>
      </c>
      <c r="G1418" s="182">
        <v>2.2004000000000001</v>
      </c>
      <c r="H1418" s="182">
        <v>2.9016999999999999</v>
      </c>
      <c r="I1418" s="182">
        <v>2.6543000000000001</v>
      </c>
      <c r="J1418" s="182">
        <v>4.0609000000000002</v>
      </c>
      <c r="K1418" s="182">
        <v>16.876899999999999</v>
      </c>
      <c r="L1418" s="182">
        <v>40.542700000000004</v>
      </c>
      <c r="M1418" s="182">
        <v>56.527200000000001</v>
      </c>
      <c r="N1418" s="182">
        <v>78.1858</v>
      </c>
      <c r="O1418" s="182">
        <v>12.2157</v>
      </c>
      <c r="P1418" s="182">
        <v>17.223700000000001</v>
      </c>
      <c r="Q1418" s="182">
        <v>13.350300000000001</v>
      </c>
      <c r="R1418" s="182">
        <v>23.2285</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78" t="s">
        <v>1155</v>
      </c>
      <c r="B1419" s="178" t="s">
        <v>1179</v>
      </c>
      <c r="C1419" s="178">
        <v>119775</v>
      </c>
      <c r="D1419" s="181">
        <v>44315</v>
      </c>
      <c r="E1419" s="182">
        <v>64.459999999999994</v>
      </c>
      <c r="F1419" s="182">
        <v>-5.2699999999999997E-2</v>
      </c>
      <c r="G1419" s="182">
        <v>2.2120000000000002</v>
      </c>
      <c r="H1419" s="182">
        <v>2.9268999999999998</v>
      </c>
      <c r="I1419" s="182">
        <v>2.7071000000000001</v>
      </c>
      <c r="J1419" s="182">
        <v>4.1879</v>
      </c>
      <c r="K1419" s="182">
        <v>17.248999999999999</v>
      </c>
      <c r="L1419" s="182">
        <v>41.427900000000001</v>
      </c>
      <c r="M1419" s="182">
        <v>58.001800000000003</v>
      </c>
      <c r="N1419" s="182">
        <v>80.448999999999998</v>
      </c>
      <c r="O1419" s="182">
        <v>13.610200000000001</v>
      </c>
      <c r="P1419" s="182">
        <v>18.7514</v>
      </c>
      <c r="Q1419" s="182">
        <v>20.211099999999998</v>
      </c>
      <c r="R1419" s="182">
        <v>24.79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78" t="s">
        <v>1155</v>
      </c>
      <c r="B1420" s="178" t="s">
        <v>1180</v>
      </c>
      <c r="C1420" s="178">
        <v>119807</v>
      </c>
      <c r="D1420" s="181">
        <v>44315</v>
      </c>
      <c r="E1420" s="182">
        <v>191.92</v>
      </c>
      <c r="F1420" s="182">
        <v>-9.3700000000000006E-2</v>
      </c>
      <c r="G1420" s="182">
        <v>1.0956999999999999</v>
      </c>
      <c r="H1420" s="182">
        <v>2.5981000000000001</v>
      </c>
      <c r="I1420" s="182">
        <v>2.5049000000000001</v>
      </c>
      <c r="J1420" s="182">
        <v>4.1233000000000004</v>
      </c>
      <c r="K1420" s="182">
        <v>14.750400000000001</v>
      </c>
      <c r="L1420" s="182">
        <v>30.5046</v>
      </c>
      <c r="M1420" s="182">
        <v>44.127400000000002</v>
      </c>
      <c r="N1420" s="182">
        <v>63.308399999999999</v>
      </c>
      <c r="O1420" s="182">
        <v>7.5594000000000001</v>
      </c>
      <c r="P1420" s="182">
        <v>17.072099999999999</v>
      </c>
      <c r="Q1420" s="182">
        <v>19.7178</v>
      </c>
      <c r="R1420" s="182">
        <v>17.087</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78" t="s">
        <v>1155</v>
      </c>
      <c r="B1421" s="178" t="s">
        <v>1181</v>
      </c>
      <c r="C1421" s="178">
        <v>112496</v>
      </c>
      <c r="D1421" s="181">
        <v>44315</v>
      </c>
      <c r="E1421" s="182">
        <v>177.83</v>
      </c>
      <c r="F1421" s="182">
        <v>-9.5500000000000002E-2</v>
      </c>
      <c r="G1421" s="182">
        <v>1.0857000000000001</v>
      </c>
      <c r="H1421" s="182">
        <v>2.5783999999999998</v>
      </c>
      <c r="I1421" s="182">
        <v>2.4661</v>
      </c>
      <c r="J1421" s="182">
        <v>4.0124000000000004</v>
      </c>
      <c r="K1421" s="182">
        <v>14.4411</v>
      </c>
      <c r="L1421" s="182">
        <v>29.783999999999999</v>
      </c>
      <c r="M1421" s="182">
        <v>42.938699999999997</v>
      </c>
      <c r="N1421" s="182">
        <v>61.472799999999999</v>
      </c>
      <c r="O1421" s="182">
        <v>6.3704000000000001</v>
      </c>
      <c r="P1421" s="182">
        <v>15.8942</v>
      </c>
      <c r="Q1421" s="182">
        <v>18.770800000000001</v>
      </c>
      <c r="R1421" s="182">
        <v>15.730700000000001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78" t="s">
        <v>1155</v>
      </c>
      <c r="B1422" s="178" t="s">
        <v>1182</v>
      </c>
      <c r="C1422" s="178">
        <v>142110</v>
      </c>
      <c r="D1422" s="181">
        <v>44315</v>
      </c>
      <c r="E1422" s="182">
        <v>14.7035</v>
      </c>
      <c r="F1422" s="182">
        <v>0.28849999999999998</v>
      </c>
      <c r="G1422" s="182">
        <v>2.8050999999999999</v>
      </c>
      <c r="H1422" s="182">
        <v>4.4713000000000003</v>
      </c>
      <c r="I1422" s="182">
        <v>3.9380999999999999</v>
      </c>
      <c r="J1422" s="182">
        <v>4.8639999999999999</v>
      </c>
      <c r="K1422" s="182">
        <v>19.3766</v>
      </c>
      <c r="L1422" s="182">
        <v>41.392000000000003</v>
      </c>
      <c r="M1422" s="182">
        <v>51.001800000000003</v>
      </c>
      <c r="N1422" s="182">
        <v>67.265799999999999</v>
      </c>
      <c r="O1422" s="182">
        <v>13.183</v>
      </c>
      <c r="P1422" s="182"/>
      <c r="Q1422" s="182">
        <v>12.607799999999999</v>
      </c>
      <c r="R1422" s="182">
        <v>23.822700000000001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78" t="s">
        <v>1155</v>
      </c>
      <c r="B1423" s="178" t="s">
        <v>1183</v>
      </c>
      <c r="C1423" s="178">
        <v>142109</v>
      </c>
      <c r="D1423" s="181">
        <v>44315</v>
      </c>
      <c r="E1423" s="182">
        <v>13.886100000000001</v>
      </c>
      <c r="F1423" s="182">
        <v>0.28449999999999998</v>
      </c>
      <c r="G1423" s="182">
        <v>2.7921999999999998</v>
      </c>
      <c r="H1423" s="182">
        <v>4.4405000000000001</v>
      </c>
      <c r="I1423" s="182">
        <v>3.8765000000000001</v>
      </c>
      <c r="J1423" s="182">
        <v>4.7091000000000003</v>
      </c>
      <c r="K1423" s="182">
        <v>18.9072</v>
      </c>
      <c r="L1423" s="182">
        <v>40.274999999999999</v>
      </c>
      <c r="M1423" s="182">
        <v>49.186199999999999</v>
      </c>
      <c r="N1423" s="182">
        <v>64.560400000000001</v>
      </c>
      <c r="O1423" s="182">
        <v>11.2348</v>
      </c>
      <c r="P1423" s="182"/>
      <c r="Q1423" s="182">
        <v>10.641299999999999</v>
      </c>
      <c r="R1423" s="182">
        <v>21.846800000000002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78" t="s">
        <v>1155</v>
      </c>
      <c r="B1424" s="178" t="s">
        <v>1184</v>
      </c>
      <c r="C1424" s="178">
        <v>147445</v>
      </c>
      <c r="D1424" s="181">
        <v>44315</v>
      </c>
      <c r="E1424" s="182">
        <v>17.077000000000002</v>
      </c>
      <c r="F1424" s="182">
        <v>8.2000000000000003E-2</v>
      </c>
      <c r="G1424" s="182">
        <v>2.7372999999999998</v>
      </c>
      <c r="H1424" s="182">
        <v>4.2615999999999996</v>
      </c>
      <c r="I1424" s="182">
        <v>3.0909</v>
      </c>
      <c r="J1424" s="182">
        <v>5.2576000000000001</v>
      </c>
      <c r="K1424" s="182">
        <v>14.703099999999999</v>
      </c>
      <c r="L1424" s="182">
        <v>43.492100000000001</v>
      </c>
      <c r="M1424" s="182">
        <v>60.498100000000001</v>
      </c>
      <c r="N1424" s="182">
        <v>86.369100000000003</v>
      </c>
      <c r="O1424" s="182"/>
      <c r="P1424" s="182"/>
      <c r="Q1424" s="182">
        <v>35.689799999999998</v>
      </c>
      <c r="R1424" s="182"/>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78" t="s">
        <v>1155</v>
      </c>
      <c r="B1425" s="178" t="s">
        <v>1185</v>
      </c>
      <c r="C1425" s="178">
        <v>147479</v>
      </c>
      <c r="D1425" s="181">
        <v>44315</v>
      </c>
      <c r="E1425" s="182">
        <v>16.594999999999999</v>
      </c>
      <c r="F1425" s="182">
        <v>8.4400000000000003E-2</v>
      </c>
      <c r="G1425" s="182">
        <v>2.73</v>
      </c>
      <c r="H1425" s="182">
        <v>4.2333999999999996</v>
      </c>
      <c r="I1425" s="182">
        <v>3.0425</v>
      </c>
      <c r="J1425" s="182">
        <v>5.1115000000000004</v>
      </c>
      <c r="K1425" s="182">
        <v>14.274900000000001</v>
      </c>
      <c r="L1425" s="182">
        <v>42.397500000000001</v>
      </c>
      <c r="M1425" s="182">
        <v>58.636800000000001</v>
      </c>
      <c r="N1425" s="182">
        <v>83.4512</v>
      </c>
      <c r="O1425" s="182"/>
      <c r="P1425" s="182"/>
      <c r="Q1425" s="182">
        <v>33.492199999999997</v>
      </c>
      <c r="R1425" s="182"/>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78" t="s">
        <v>1155</v>
      </c>
      <c r="B1426" s="178" t="s">
        <v>1186</v>
      </c>
      <c r="C1426" s="178">
        <v>127042</v>
      </c>
      <c r="D1426" s="181">
        <v>44315</v>
      </c>
      <c r="E1426" s="182">
        <v>36.127699999999997</v>
      </c>
      <c r="F1426" s="182">
        <v>0.18360000000000001</v>
      </c>
      <c r="G1426" s="182">
        <v>3.8006000000000002</v>
      </c>
      <c r="H1426" s="182">
        <v>5.0963000000000003</v>
      </c>
      <c r="I1426" s="182">
        <v>5.6820000000000004</v>
      </c>
      <c r="J1426" s="182">
        <v>3.8039000000000001</v>
      </c>
      <c r="K1426" s="182">
        <v>13.5884</v>
      </c>
      <c r="L1426" s="182">
        <v>32.850299999999997</v>
      </c>
      <c r="M1426" s="182">
        <v>47.322299999999998</v>
      </c>
      <c r="N1426" s="182">
        <v>66.458699999999993</v>
      </c>
      <c r="O1426" s="182">
        <v>9.2697000000000003</v>
      </c>
      <c r="P1426" s="182">
        <v>12.337999999999999</v>
      </c>
      <c r="Q1426" s="182">
        <v>19.587199999999999</v>
      </c>
      <c r="R1426" s="182">
        <v>15.981999999999999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78" t="s">
        <v>1155</v>
      </c>
      <c r="B1427" s="178" t="s">
        <v>1187</v>
      </c>
      <c r="C1427" s="178">
        <v>127039</v>
      </c>
      <c r="D1427" s="181">
        <v>44315</v>
      </c>
      <c r="E1427" s="182">
        <v>33.046700000000001</v>
      </c>
      <c r="F1427" s="182">
        <v>0.17979999999999999</v>
      </c>
      <c r="G1427" s="182">
        <v>3.7892000000000001</v>
      </c>
      <c r="H1427" s="182">
        <v>5.0689000000000002</v>
      </c>
      <c r="I1427" s="182">
        <v>5.6445999999999996</v>
      </c>
      <c r="J1427" s="182">
        <v>3.6896</v>
      </c>
      <c r="K1427" s="182">
        <v>13.226800000000001</v>
      </c>
      <c r="L1427" s="182">
        <v>31.9709</v>
      </c>
      <c r="M1427" s="182">
        <v>45.873899999999999</v>
      </c>
      <c r="N1427" s="182">
        <v>64.331299999999999</v>
      </c>
      <c r="O1427" s="182">
        <v>7.9474</v>
      </c>
      <c r="P1427" s="182">
        <v>10.941700000000001</v>
      </c>
      <c r="Q1427" s="182">
        <v>18.111899999999999</v>
      </c>
      <c r="R1427" s="182">
        <v>14.591900000000001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78" t="s">
        <v>1155</v>
      </c>
      <c r="B1428" s="178" t="s">
        <v>1188</v>
      </c>
      <c r="C1428" s="178">
        <v>100377</v>
      </c>
      <c r="D1428" s="181">
        <v>44315</v>
      </c>
      <c r="E1428" s="182">
        <v>1584.1066000000001</v>
      </c>
      <c r="F1428" s="182">
        <v>8.6499999999999994E-2</v>
      </c>
      <c r="G1428" s="182">
        <v>2.5009999999999999</v>
      </c>
      <c r="H1428" s="182">
        <v>3.3218000000000001</v>
      </c>
      <c r="I1428" s="182">
        <v>3.0049999999999999</v>
      </c>
      <c r="J1428" s="182">
        <v>3.0156999999999998</v>
      </c>
      <c r="K1428" s="182">
        <v>12.5566</v>
      </c>
      <c r="L1428" s="182">
        <v>36.371400000000001</v>
      </c>
      <c r="M1428" s="182">
        <v>49.383400000000002</v>
      </c>
      <c r="N1428" s="182">
        <v>72.905699999999996</v>
      </c>
      <c r="O1428" s="182">
        <v>11.160600000000001</v>
      </c>
      <c r="P1428" s="182">
        <v>16.0443</v>
      </c>
      <c r="Q1428" s="182">
        <v>21.9023</v>
      </c>
      <c r="R1428" s="182">
        <v>19.0929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78" t="s">
        <v>1155</v>
      </c>
      <c r="B1429" s="178" t="s">
        <v>1189</v>
      </c>
      <c r="C1429" s="178">
        <v>118668</v>
      </c>
      <c r="D1429" s="181">
        <v>44315</v>
      </c>
      <c r="E1429" s="182">
        <v>1678.2076999999999</v>
      </c>
      <c r="F1429" s="182">
        <v>8.8400000000000006E-2</v>
      </c>
      <c r="G1429" s="182">
        <v>2.5068999999999999</v>
      </c>
      <c r="H1429" s="182">
        <v>3.3355000000000001</v>
      </c>
      <c r="I1429" s="182">
        <v>3.0320999999999998</v>
      </c>
      <c r="J1429" s="182">
        <v>3.0905999999999998</v>
      </c>
      <c r="K1429" s="182">
        <v>12.763400000000001</v>
      </c>
      <c r="L1429" s="182">
        <v>36.867100000000001</v>
      </c>
      <c r="M1429" s="182">
        <v>50.1952</v>
      </c>
      <c r="N1429" s="182">
        <v>74.122</v>
      </c>
      <c r="O1429" s="182">
        <v>11.896100000000001</v>
      </c>
      <c r="P1429" s="182">
        <v>16.866599999999998</v>
      </c>
      <c r="Q1429" s="182">
        <v>15.5</v>
      </c>
      <c r="R1429" s="182">
        <v>19.8871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78" t="s">
        <v>1155</v>
      </c>
      <c r="B1430" s="178" t="s">
        <v>1190</v>
      </c>
      <c r="C1430" s="178">
        <v>125307</v>
      </c>
      <c r="D1430" s="181">
        <v>44315</v>
      </c>
      <c r="E1430" s="182">
        <v>35.72</v>
      </c>
      <c r="F1430" s="182">
        <v>-0.16769999999999999</v>
      </c>
      <c r="G1430" s="182">
        <v>2.9098000000000002</v>
      </c>
      <c r="H1430" s="182">
        <v>5.0896999999999997</v>
      </c>
      <c r="I1430" s="182">
        <v>5.0278999999999998</v>
      </c>
      <c r="J1430" s="182">
        <v>7.0423</v>
      </c>
      <c r="K1430" s="182">
        <v>19.1859</v>
      </c>
      <c r="L1430" s="182">
        <v>47.177599999999998</v>
      </c>
      <c r="M1430" s="182">
        <v>66.294200000000004</v>
      </c>
      <c r="N1430" s="182">
        <v>103.4169</v>
      </c>
      <c r="O1430" s="182">
        <v>18.640599999999999</v>
      </c>
      <c r="P1430" s="182">
        <v>19.403600000000001</v>
      </c>
      <c r="Q1430" s="182">
        <v>18.742799999999999</v>
      </c>
      <c r="R1430" s="182">
        <v>36.9133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78" t="s">
        <v>1155</v>
      </c>
      <c r="B1431" s="178" t="s">
        <v>1191</v>
      </c>
      <c r="C1431" s="178">
        <v>125305</v>
      </c>
      <c r="D1431" s="181">
        <v>44315</v>
      </c>
      <c r="E1431" s="182">
        <v>32.799999999999997</v>
      </c>
      <c r="F1431" s="182">
        <v>-0.1522</v>
      </c>
      <c r="G1431" s="182">
        <v>2.9180999999999999</v>
      </c>
      <c r="H1431" s="182">
        <v>5.0609000000000002</v>
      </c>
      <c r="I1431" s="182">
        <v>4.96</v>
      </c>
      <c r="J1431" s="182">
        <v>6.8403999999999998</v>
      </c>
      <c r="K1431" s="182">
        <v>18.625699999999998</v>
      </c>
      <c r="L1431" s="182">
        <v>45.777799999999999</v>
      </c>
      <c r="M1431" s="182">
        <v>64</v>
      </c>
      <c r="N1431" s="182">
        <v>99.634799999999998</v>
      </c>
      <c r="O1431" s="182">
        <v>16.684000000000001</v>
      </c>
      <c r="P1431" s="182">
        <v>17.642299999999999</v>
      </c>
      <c r="Q1431" s="182">
        <v>17.3842</v>
      </c>
      <c r="R1431" s="182">
        <v>34.6205</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78" t="s">
        <v>1155</v>
      </c>
      <c r="B1432" s="178" t="s">
        <v>1192</v>
      </c>
      <c r="C1432" s="178">
        <v>147778</v>
      </c>
      <c r="D1432" s="181">
        <v>44315</v>
      </c>
      <c r="E1432" s="182">
        <v>14.21</v>
      </c>
      <c r="F1432" s="182">
        <v>-0.35060000000000002</v>
      </c>
      <c r="G1432" s="182">
        <v>2.0101</v>
      </c>
      <c r="H1432" s="182">
        <v>3.7225999999999999</v>
      </c>
      <c r="I1432" s="182">
        <v>3.5714000000000001</v>
      </c>
      <c r="J1432" s="182">
        <v>3.2703000000000002</v>
      </c>
      <c r="K1432" s="182">
        <v>13.2271</v>
      </c>
      <c r="L1432" s="182">
        <v>35.333300000000001</v>
      </c>
      <c r="M1432" s="182">
        <v>47.559699999999999</v>
      </c>
      <c r="N1432" s="182">
        <v>67.966899999999995</v>
      </c>
      <c r="O1432" s="182"/>
      <c r="P1432" s="182"/>
      <c r="Q1432" s="182">
        <v>30.197500000000002</v>
      </c>
      <c r="R1432" s="182"/>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78" t="s">
        <v>1155</v>
      </c>
      <c r="B1433" s="178" t="s">
        <v>1193</v>
      </c>
      <c r="C1433" s="178">
        <v>147779</v>
      </c>
      <c r="D1433" s="181">
        <v>44315</v>
      </c>
      <c r="E1433" s="182">
        <v>13.85</v>
      </c>
      <c r="F1433" s="182">
        <v>-0.28799999999999998</v>
      </c>
      <c r="G1433" s="182">
        <v>2.0634000000000001</v>
      </c>
      <c r="H1433" s="182">
        <v>3.7452999999999999</v>
      </c>
      <c r="I1433" s="182">
        <v>3.5127000000000002</v>
      </c>
      <c r="J1433" s="182">
        <v>3.2042000000000002</v>
      </c>
      <c r="K1433" s="182">
        <v>12.785</v>
      </c>
      <c r="L1433" s="182">
        <v>34.075499999999998</v>
      </c>
      <c r="M1433" s="182">
        <v>45.483199999999997</v>
      </c>
      <c r="N1433" s="182">
        <v>64.881</v>
      </c>
      <c r="O1433" s="182"/>
      <c r="P1433" s="182"/>
      <c r="Q1433" s="182">
        <v>27.712299999999999</v>
      </c>
      <c r="R1433" s="182"/>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78" t="s">
        <v>1155</v>
      </c>
      <c r="B1434" s="178" t="s">
        <v>1194</v>
      </c>
      <c r="C1434" s="178">
        <v>101065</v>
      </c>
      <c r="D1434" s="181">
        <v>44315</v>
      </c>
      <c r="E1434" s="182">
        <v>90.811000000000007</v>
      </c>
      <c r="F1434" s="182">
        <v>-0.83450000000000002</v>
      </c>
      <c r="G1434" s="182">
        <v>1.1982999999999999</v>
      </c>
      <c r="H1434" s="182">
        <v>2.0779999999999998</v>
      </c>
      <c r="I1434" s="182">
        <v>3.8742999999999999</v>
      </c>
      <c r="J1434" s="182">
        <v>8.3094000000000001</v>
      </c>
      <c r="K1434" s="182">
        <v>19.3492</v>
      </c>
      <c r="L1434" s="182">
        <v>43.868600000000001</v>
      </c>
      <c r="M1434" s="182">
        <v>55.9681</v>
      </c>
      <c r="N1434" s="182">
        <v>80.1845</v>
      </c>
      <c r="O1434" s="182">
        <v>15.9941</v>
      </c>
      <c r="P1434" s="182">
        <v>15.0403</v>
      </c>
      <c r="Q1434" s="182">
        <v>11.5504</v>
      </c>
      <c r="R1434" s="182">
        <v>26.683900000000001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78" t="s">
        <v>1155</v>
      </c>
      <c r="B1435" s="178" t="s">
        <v>1195</v>
      </c>
      <c r="C1435" s="178">
        <v>120841</v>
      </c>
      <c r="D1435" s="181">
        <v>44315</v>
      </c>
      <c r="E1435" s="182">
        <v>94.9422</v>
      </c>
      <c r="F1435" s="182">
        <v>-0.82340000000000002</v>
      </c>
      <c r="G1435" s="182">
        <v>1.2049000000000001</v>
      </c>
      <c r="H1435" s="182">
        <v>2.1303999999999998</v>
      </c>
      <c r="I1435" s="182">
        <v>3.9716999999999998</v>
      </c>
      <c r="J1435" s="182">
        <v>8.5385000000000009</v>
      </c>
      <c r="K1435" s="182">
        <v>19.9877</v>
      </c>
      <c r="L1435" s="182">
        <v>45.001100000000001</v>
      </c>
      <c r="M1435" s="182">
        <v>57.892299999999999</v>
      </c>
      <c r="N1435" s="182">
        <v>83.211100000000002</v>
      </c>
      <c r="O1435" s="182">
        <v>17.451000000000001</v>
      </c>
      <c r="P1435" s="182">
        <v>15.943899999999999</v>
      </c>
      <c r="Q1435" s="182">
        <v>14.589499999999999</v>
      </c>
      <c r="R1435" s="182">
        <v>28.7395</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78" t="s">
        <v>1155</v>
      </c>
      <c r="B1436" s="178" t="s">
        <v>1196</v>
      </c>
      <c r="C1436" s="178">
        <v>119716</v>
      </c>
      <c r="D1436" s="181">
        <v>44315</v>
      </c>
      <c r="E1436" s="182">
        <v>118.9247</v>
      </c>
      <c r="F1436" s="182">
        <v>0.47860000000000003</v>
      </c>
      <c r="G1436" s="182">
        <v>2.5097</v>
      </c>
      <c r="H1436" s="182">
        <v>3.4405000000000001</v>
      </c>
      <c r="I1436" s="182">
        <v>3.7707999999999999</v>
      </c>
      <c r="J1436" s="182">
        <v>4.2751000000000001</v>
      </c>
      <c r="K1436" s="182">
        <v>18.589700000000001</v>
      </c>
      <c r="L1436" s="182">
        <v>47.096299999999999</v>
      </c>
      <c r="M1436" s="182">
        <v>60.9161</v>
      </c>
      <c r="N1436" s="182">
        <v>90.645899999999997</v>
      </c>
      <c r="O1436" s="182">
        <v>10.891</v>
      </c>
      <c r="P1436" s="182">
        <v>13.581799999999999</v>
      </c>
      <c r="Q1436" s="182">
        <v>19.050899999999999</v>
      </c>
      <c r="R1436" s="182">
        <v>23.3142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78" t="s">
        <v>1155</v>
      </c>
      <c r="B1437" s="178" t="s">
        <v>1197</v>
      </c>
      <c r="C1437" s="178">
        <v>102941</v>
      </c>
      <c r="D1437" s="181">
        <v>44315</v>
      </c>
      <c r="E1437" s="182">
        <v>110.1151</v>
      </c>
      <c r="F1437" s="182">
        <v>0.47589999999999999</v>
      </c>
      <c r="G1437" s="182">
        <v>2.5019</v>
      </c>
      <c r="H1437" s="182">
        <v>3.4218999999999999</v>
      </c>
      <c r="I1437" s="182">
        <v>3.7338</v>
      </c>
      <c r="J1437" s="182">
        <v>4.1881000000000004</v>
      </c>
      <c r="K1437" s="182">
        <v>18.3203</v>
      </c>
      <c r="L1437" s="182">
        <v>46.440199999999997</v>
      </c>
      <c r="M1437" s="182">
        <v>59.8904</v>
      </c>
      <c r="N1437" s="182">
        <v>88.976200000000006</v>
      </c>
      <c r="O1437" s="182">
        <v>9.8786000000000005</v>
      </c>
      <c r="P1437" s="182">
        <v>12.4503</v>
      </c>
      <c r="Q1437" s="182">
        <v>16.071999999999999</v>
      </c>
      <c r="R1437" s="182">
        <v>22.2517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78" t="s">
        <v>1155</v>
      </c>
      <c r="B1438" s="178" t="s">
        <v>1198</v>
      </c>
      <c r="C1438" s="178">
        <v>101539</v>
      </c>
      <c r="D1438" s="181">
        <v>44315</v>
      </c>
      <c r="E1438" s="182">
        <v>575.96400000000006</v>
      </c>
      <c r="F1438" s="182">
        <v>-0.2424</v>
      </c>
      <c r="G1438" s="182">
        <v>2.0146000000000002</v>
      </c>
      <c r="H1438" s="182">
        <v>3.0632000000000001</v>
      </c>
      <c r="I1438" s="182">
        <v>2.6042000000000001</v>
      </c>
      <c r="J1438" s="182">
        <v>1.9903999999999999</v>
      </c>
      <c r="K1438" s="182">
        <v>11.1271</v>
      </c>
      <c r="L1438" s="182">
        <v>33.123199999999997</v>
      </c>
      <c r="M1438" s="182">
        <v>45.304600000000001</v>
      </c>
      <c r="N1438" s="182">
        <v>61.637599999999999</v>
      </c>
      <c r="O1438" s="182">
        <v>2.7932000000000001</v>
      </c>
      <c r="P1438" s="182">
        <v>11.025700000000001</v>
      </c>
      <c r="Q1438" s="182">
        <v>24.073499999999999</v>
      </c>
      <c r="R1438" s="182">
        <v>11.5959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78" t="s">
        <v>1155</v>
      </c>
      <c r="B1439" s="178" t="s">
        <v>1199</v>
      </c>
      <c r="C1439" s="178">
        <v>119581</v>
      </c>
      <c r="D1439" s="181">
        <v>44315</v>
      </c>
      <c r="E1439" s="182">
        <v>606.6626</v>
      </c>
      <c r="F1439" s="182">
        <v>-0.2399</v>
      </c>
      <c r="G1439" s="182">
        <v>2.0223</v>
      </c>
      <c r="H1439" s="182">
        <v>3.0813000000000001</v>
      </c>
      <c r="I1439" s="182">
        <v>2.6404000000000001</v>
      </c>
      <c r="J1439" s="182">
        <v>2.0764999999999998</v>
      </c>
      <c r="K1439" s="182">
        <v>11.3567</v>
      </c>
      <c r="L1439" s="182">
        <v>33.661499999999997</v>
      </c>
      <c r="M1439" s="182">
        <v>46.183900000000001</v>
      </c>
      <c r="N1439" s="182">
        <v>62.944600000000001</v>
      </c>
      <c r="O1439" s="182">
        <v>3.6059000000000001</v>
      </c>
      <c r="P1439" s="182">
        <v>11.8058</v>
      </c>
      <c r="Q1439" s="182">
        <v>16.201599999999999</v>
      </c>
      <c r="R1439" s="182">
        <v>12.4857</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78" t="s">
        <v>1155</v>
      </c>
      <c r="B1440" s="178" t="s">
        <v>1200</v>
      </c>
      <c r="C1440" s="178">
        <v>102328</v>
      </c>
      <c r="D1440" s="181">
        <v>44315</v>
      </c>
      <c r="E1440" s="182">
        <v>199.1515</v>
      </c>
      <c r="F1440" s="182">
        <v>9.5600000000000004E-2</v>
      </c>
      <c r="G1440" s="182">
        <v>1.8439000000000001</v>
      </c>
      <c r="H1440" s="182">
        <v>2.7227999999999999</v>
      </c>
      <c r="I1440" s="182">
        <v>3.2143999999999999</v>
      </c>
      <c r="J1440" s="182">
        <v>3.5916000000000001</v>
      </c>
      <c r="K1440" s="182">
        <v>14.8508</v>
      </c>
      <c r="L1440" s="182">
        <v>34.206099999999999</v>
      </c>
      <c r="M1440" s="182">
        <v>50.576599999999999</v>
      </c>
      <c r="N1440" s="182">
        <v>65.897000000000006</v>
      </c>
      <c r="O1440" s="182">
        <v>12.0204</v>
      </c>
      <c r="P1440" s="182">
        <v>15.446999999999999</v>
      </c>
      <c r="Q1440" s="182">
        <v>11.7874</v>
      </c>
      <c r="R1440" s="182">
        <v>19.886099999999999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78" t="s">
        <v>1155</v>
      </c>
      <c r="B1441" s="178" t="s">
        <v>1201</v>
      </c>
      <c r="C1441" s="178">
        <v>119178</v>
      </c>
      <c r="D1441" s="181">
        <v>44315</v>
      </c>
      <c r="E1441" s="182">
        <v>215.084</v>
      </c>
      <c r="F1441" s="182">
        <v>9.8900000000000002E-2</v>
      </c>
      <c r="G1441" s="182">
        <v>1.8536999999999999</v>
      </c>
      <c r="H1441" s="182">
        <v>2.7462</v>
      </c>
      <c r="I1441" s="182">
        <v>3.2625999999999999</v>
      </c>
      <c r="J1441" s="182">
        <v>3.7008999999999999</v>
      </c>
      <c r="K1441" s="182">
        <v>15.1861</v>
      </c>
      <c r="L1441" s="182">
        <v>35.009300000000003</v>
      </c>
      <c r="M1441" s="182">
        <v>51.985999999999997</v>
      </c>
      <c r="N1441" s="182">
        <v>67.958699999999993</v>
      </c>
      <c r="O1441" s="182">
        <v>13.3847</v>
      </c>
      <c r="P1441" s="182">
        <v>16.629799999999999</v>
      </c>
      <c r="Q1441" s="182">
        <v>19.347999999999999</v>
      </c>
      <c r="R1441" s="182">
        <v>21.532900000000001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78" t="s">
        <v>1155</v>
      </c>
      <c r="B1442" s="178" t="s">
        <v>1202</v>
      </c>
      <c r="C1442" s="178">
        <v>118872</v>
      </c>
      <c r="D1442" s="181">
        <v>44315</v>
      </c>
      <c r="E1442" s="182">
        <v>65.010000000000005</v>
      </c>
      <c r="F1442" s="182">
        <v>0.30859999999999999</v>
      </c>
      <c r="G1442" s="182">
        <v>2.6204000000000001</v>
      </c>
      <c r="H1442" s="182">
        <v>3.7835000000000001</v>
      </c>
      <c r="I1442" s="182">
        <v>3.7669999999999999</v>
      </c>
      <c r="J1442" s="182">
        <v>4.8209999999999997</v>
      </c>
      <c r="K1442" s="182">
        <v>16.297000000000001</v>
      </c>
      <c r="L1442" s="182">
        <v>32.134099999999997</v>
      </c>
      <c r="M1442" s="182">
        <v>43.541600000000003</v>
      </c>
      <c r="N1442" s="182">
        <v>59.886899999999997</v>
      </c>
      <c r="O1442" s="182">
        <v>10.625</v>
      </c>
      <c r="P1442" s="182">
        <v>17.1816</v>
      </c>
      <c r="Q1442" s="182">
        <v>16.898399999999999</v>
      </c>
      <c r="R1442" s="182">
        <v>21.149699999999999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78" t="s">
        <v>1155</v>
      </c>
      <c r="B1443" s="178" t="s">
        <v>1203</v>
      </c>
      <c r="C1443" s="178">
        <v>100477</v>
      </c>
      <c r="D1443" s="181">
        <v>44315</v>
      </c>
      <c r="E1443" s="182">
        <v>62.55</v>
      </c>
      <c r="F1443" s="182">
        <v>0.30470000000000003</v>
      </c>
      <c r="G1443" s="182">
        <v>2.6082999999999998</v>
      </c>
      <c r="H1443" s="182">
        <v>3.7829999999999999</v>
      </c>
      <c r="I1443" s="182">
        <v>3.7484999999999999</v>
      </c>
      <c r="J1443" s="182">
        <v>4.7739000000000003</v>
      </c>
      <c r="K1443" s="182">
        <v>16.177600000000002</v>
      </c>
      <c r="L1443" s="182">
        <v>31.906400000000001</v>
      </c>
      <c r="M1443" s="182">
        <v>43.1678</v>
      </c>
      <c r="N1443" s="182">
        <v>59.2819</v>
      </c>
      <c r="O1443" s="182">
        <v>10.1311</v>
      </c>
      <c r="P1443" s="182">
        <v>16.672699999999999</v>
      </c>
      <c r="Q1443" s="182">
        <v>7.1173000000000002</v>
      </c>
      <c r="R1443" s="182">
        <v>20.653400000000001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78" t="s">
        <v>1155</v>
      </c>
      <c r="B1444" s="178" t="s">
        <v>1204</v>
      </c>
      <c r="C1444" s="178">
        <v>148073</v>
      </c>
      <c r="D1444" s="181">
        <v>44315</v>
      </c>
      <c r="E1444" s="182">
        <v>21.73</v>
      </c>
      <c r="F1444" s="182">
        <v>-0.3211</v>
      </c>
      <c r="G1444" s="182">
        <v>2.5</v>
      </c>
      <c r="H1444" s="182">
        <v>2.9369999999999998</v>
      </c>
      <c r="I1444" s="182">
        <v>3.2795000000000001</v>
      </c>
      <c r="J1444" s="182">
        <v>3.7726999999999999</v>
      </c>
      <c r="K1444" s="182">
        <v>16.0791</v>
      </c>
      <c r="L1444" s="182">
        <v>35.982500000000002</v>
      </c>
      <c r="M1444" s="182">
        <v>54.551900000000003</v>
      </c>
      <c r="N1444" s="182">
        <v>84.465199999999996</v>
      </c>
      <c r="O1444" s="182"/>
      <c r="P1444" s="182"/>
      <c r="Q1444" s="182">
        <v>102.31910000000001</v>
      </c>
      <c r="R1444" s="182"/>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78" t="s">
        <v>1155</v>
      </c>
      <c r="B1445" s="178" t="s">
        <v>1205</v>
      </c>
      <c r="C1445" s="178">
        <v>148071</v>
      </c>
      <c r="D1445" s="181">
        <v>44315</v>
      </c>
      <c r="E1445" s="182">
        <v>21.46</v>
      </c>
      <c r="F1445" s="182">
        <v>-0.3251</v>
      </c>
      <c r="G1445" s="182">
        <v>2.4832999999999998</v>
      </c>
      <c r="H1445" s="182">
        <v>2.9257</v>
      </c>
      <c r="I1445" s="182">
        <v>3.2227000000000001</v>
      </c>
      <c r="J1445" s="182">
        <v>3.6214</v>
      </c>
      <c r="K1445" s="182">
        <v>15.625</v>
      </c>
      <c r="L1445" s="182">
        <v>35.138500000000001</v>
      </c>
      <c r="M1445" s="182">
        <v>53.285699999999999</v>
      </c>
      <c r="N1445" s="182">
        <v>82.328000000000003</v>
      </c>
      <c r="O1445" s="182"/>
      <c r="P1445" s="182"/>
      <c r="Q1445" s="182">
        <v>100.03530000000001</v>
      </c>
      <c r="R1445" s="182"/>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78" t="s">
        <v>1155</v>
      </c>
      <c r="B1446" s="178" t="s">
        <v>1959</v>
      </c>
      <c r="C1446" s="178">
        <v>120726</v>
      </c>
      <c r="D1446" s="181">
        <v>44315</v>
      </c>
      <c r="E1446" s="182">
        <v>159.02789999999999</v>
      </c>
      <c r="F1446" s="182">
        <v>-5.1200000000000002E-2</v>
      </c>
      <c r="G1446" s="182">
        <v>2.1593</v>
      </c>
      <c r="H1446" s="182">
        <v>2.9697</v>
      </c>
      <c r="I1446" s="182">
        <v>2.7930000000000001</v>
      </c>
      <c r="J1446" s="182">
        <v>3.0950000000000002</v>
      </c>
      <c r="K1446" s="182">
        <v>12.414099999999999</v>
      </c>
      <c r="L1446" s="182">
        <v>35.185699999999997</v>
      </c>
      <c r="M1446" s="182">
        <v>51.356099999999998</v>
      </c>
      <c r="N1446" s="182">
        <v>78.090699999999998</v>
      </c>
      <c r="O1446" s="182">
        <v>9.4588999999999999</v>
      </c>
      <c r="P1446" s="182">
        <v>14.6412</v>
      </c>
      <c r="Q1446" s="182">
        <v>19.391300000000001</v>
      </c>
      <c r="R1446" s="182">
        <v>23.866099999999999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78" t="s">
        <v>1155</v>
      </c>
      <c r="B1447" s="178" t="s">
        <v>2016</v>
      </c>
      <c r="C1447" s="178">
        <v>120727</v>
      </c>
      <c r="D1447" s="181">
        <v>44315</v>
      </c>
      <c r="E1447" s="182">
        <v>108.451881461238</v>
      </c>
      <c r="F1447" s="182">
        <v>-5.1200000000000002E-2</v>
      </c>
      <c r="G1447" s="182">
        <v>2.1593</v>
      </c>
      <c r="H1447" s="182">
        <v>2.9697</v>
      </c>
      <c r="I1447" s="182">
        <v>2.7928999999999999</v>
      </c>
      <c r="J1447" s="182">
        <v>3.0949</v>
      </c>
      <c r="K1447" s="182">
        <v>12.414199999999999</v>
      </c>
      <c r="L1447" s="182">
        <v>35.185899999999997</v>
      </c>
      <c r="M1447" s="182">
        <v>51.356000000000002</v>
      </c>
      <c r="N1447" s="182">
        <v>78.090900000000005</v>
      </c>
      <c r="O1447" s="182">
        <v>9.4600000000000009</v>
      </c>
      <c r="P1447" s="182">
        <v>14.642099999999999</v>
      </c>
      <c r="Q1447" s="182">
        <v>19.392900000000001</v>
      </c>
      <c r="R1447" s="182">
        <v>23.867799999999999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78" t="s">
        <v>1155</v>
      </c>
      <c r="B1448" s="178" t="s">
        <v>1960</v>
      </c>
      <c r="C1448" s="178">
        <v>102394</v>
      </c>
      <c r="D1448" s="181">
        <v>44315</v>
      </c>
      <c r="E1448" s="182">
        <v>148.5136</v>
      </c>
      <c r="F1448" s="182">
        <v>-5.3999999999999999E-2</v>
      </c>
      <c r="G1448" s="182">
        <v>2.1520000000000001</v>
      </c>
      <c r="H1448" s="182">
        <v>2.9514999999999998</v>
      </c>
      <c r="I1448" s="182">
        <v>2.7563</v>
      </c>
      <c r="J1448" s="182">
        <v>3.0055000000000001</v>
      </c>
      <c r="K1448" s="182">
        <v>12.154299999999999</v>
      </c>
      <c r="L1448" s="182">
        <v>34.570799999999998</v>
      </c>
      <c r="M1448" s="182">
        <v>50.3078</v>
      </c>
      <c r="N1448" s="182">
        <v>76.489099999999993</v>
      </c>
      <c r="O1448" s="182">
        <v>8.5000999999999998</v>
      </c>
      <c r="P1448" s="182">
        <v>13.6181</v>
      </c>
      <c r="Q1448" s="182">
        <v>15.311400000000001</v>
      </c>
      <c r="R1448" s="182">
        <v>22.795400000000001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78" t="s">
        <v>1155</v>
      </c>
      <c r="B1449" s="178" t="s">
        <v>2017</v>
      </c>
      <c r="C1449" s="178">
        <v>102393</v>
      </c>
      <c r="D1449" s="181">
        <v>44315</v>
      </c>
      <c r="E1449" s="182">
        <v>162.98628738166099</v>
      </c>
      <c r="F1449" s="182">
        <v>-5.3900000000000003E-2</v>
      </c>
      <c r="G1449" s="182">
        <v>2.1520000000000001</v>
      </c>
      <c r="H1449" s="182">
        <v>2.9514999999999998</v>
      </c>
      <c r="I1449" s="182">
        <v>2.7563</v>
      </c>
      <c r="J1449" s="182">
        <v>3.0055000000000001</v>
      </c>
      <c r="K1449" s="182">
        <v>12.1546</v>
      </c>
      <c r="L1449" s="182">
        <v>34.571100000000001</v>
      </c>
      <c r="M1449" s="182">
        <v>50.308300000000003</v>
      </c>
      <c r="N1449" s="182">
        <v>76.4893</v>
      </c>
      <c r="O1449" s="182">
        <v>8.5</v>
      </c>
      <c r="P1449" s="182">
        <v>13.618499999999999</v>
      </c>
      <c r="Q1449" s="182">
        <v>17.7621</v>
      </c>
      <c r="R1449" s="182">
        <v>22.795400000000001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3" t="s">
        <v>27</v>
      </c>
      <c r="B1450" s="178"/>
      <c r="C1450" s="178"/>
      <c r="D1450" s="178"/>
      <c r="E1450" s="178"/>
      <c r="F1450" s="184">
        <v>-3.9087499999999997E-2</v>
      </c>
      <c r="G1450" s="184">
        <v>2.2263589285714294</v>
      </c>
      <c r="H1450" s="184">
        <v>3.4178946428571435</v>
      </c>
      <c r="I1450" s="184">
        <v>3.2689750000000011</v>
      </c>
      <c r="J1450" s="184">
        <v>3.7047214285714283</v>
      </c>
      <c r="K1450" s="184">
        <v>14.559670370370373</v>
      </c>
      <c r="L1450" s="184">
        <v>36.3697962962963</v>
      </c>
      <c r="M1450" s="184">
        <v>50.132574074074086</v>
      </c>
      <c r="N1450" s="184">
        <v>72.349237037037028</v>
      </c>
      <c r="O1450" s="184">
        <v>10.306522916666669</v>
      </c>
      <c r="P1450" s="184">
        <v>15.313409090909095</v>
      </c>
      <c r="Q1450" s="184">
        <v>19.776432142857143</v>
      </c>
      <c r="R1450" s="184">
        <v>20.71121041666667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3" t="s">
        <v>408</v>
      </c>
      <c r="B1451" s="178"/>
      <c r="C1451" s="178"/>
      <c r="D1451" s="178"/>
      <c r="E1451" s="178"/>
      <c r="F1451" s="184">
        <v>-3.7699999999999997E-2</v>
      </c>
      <c r="G1451" s="184">
        <v>2.1798500000000001</v>
      </c>
      <c r="H1451" s="184">
        <v>3.2785500000000001</v>
      </c>
      <c r="I1451" s="184">
        <v>3.19815</v>
      </c>
      <c r="J1451" s="184">
        <v>3.5589500000000003</v>
      </c>
      <c r="K1451" s="184">
        <v>14.329650000000001</v>
      </c>
      <c r="L1451" s="184">
        <v>35.162099999999995</v>
      </c>
      <c r="M1451" s="184">
        <v>50.2515</v>
      </c>
      <c r="N1451" s="184">
        <v>70.205200000000005</v>
      </c>
      <c r="O1451" s="184">
        <v>9.9936000000000007</v>
      </c>
      <c r="P1451" s="184">
        <v>15.557499999999999</v>
      </c>
      <c r="Q1451" s="184">
        <v>18.206</v>
      </c>
      <c r="R1451" s="184">
        <v>21.0793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6"/>
      <c r="B1452" s="126"/>
      <c r="C1452" s="126"/>
      <c r="D1452" s="128"/>
      <c r="E1452" s="129"/>
      <c r="F1452" s="129"/>
      <c r="G1452" s="129"/>
      <c r="H1452" s="129"/>
      <c r="I1452" s="129"/>
      <c r="J1452" s="129"/>
      <c r="K1452" s="129"/>
      <c r="L1452" s="129"/>
      <c r="M1452" s="129"/>
      <c r="N1452" s="129"/>
      <c r="O1452" s="129"/>
      <c r="P1452" s="129"/>
      <c r="Q1452" s="129"/>
      <c r="R1452" s="129"/>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0" t="s">
        <v>1206</v>
      </c>
      <c r="B1453" s="180"/>
      <c r="C1453" s="180"/>
      <c r="D1453" s="180"/>
      <c r="E1453" s="180"/>
      <c r="F1453" s="180"/>
      <c r="G1453" s="180"/>
      <c r="H1453" s="180"/>
      <c r="I1453" s="180"/>
      <c r="J1453" s="180"/>
      <c r="K1453" s="180"/>
      <c r="L1453" s="180"/>
      <c r="M1453" s="180"/>
      <c r="N1453" s="180"/>
      <c r="O1453" s="180"/>
      <c r="P1453" s="180"/>
      <c r="Q1453" s="180"/>
      <c r="R1453" s="180"/>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78" t="s">
        <v>1207</v>
      </c>
      <c r="B1454" s="178" t="s">
        <v>1208</v>
      </c>
      <c r="C1454" s="178">
        <v>101976</v>
      </c>
      <c r="D1454" s="181">
        <v>44315</v>
      </c>
      <c r="E1454" s="182">
        <v>285.9708</v>
      </c>
      <c r="F1454" s="182">
        <v>4.8635999999999999</v>
      </c>
      <c r="G1454" s="182">
        <v>6.0869999999999997</v>
      </c>
      <c r="H1454" s="182">
        <v>5.7061000000000002</v>
      </c>
      <c r="I1454" s="182">
        <v>5.4009999999999998</v>
      </c>
      <c r="J1454" s="182">
        <v>4.6767000000000003</v>
      </c>
      <c r="K1454" s="182">
        <v>4.4710000000000001</v>
      </c>
      <c r="L1454" s="182">
        <v>3.8925999999999998</v>
      </c>
      <c r="M1454" s="182">
        <v>4.1806000000000001</v>
      </c>
      <c r="N1454" s="182">
        <v>5.6582999999999997</v>
      </c>
      <c r="O1454" s="182">
        <v>7.1607000000000003</v>
      </c>
      <c r="P1454" s="182">
        <v>7.109</v>
      </c>
      <c r="Q1454" s="182">
        <v>6.9878999999999998</v>
      </c>
      <c r="R1454" s="182">
        <v>6.6322999999999999</v>
      </c>
      <c r="S1454" s="120" t="s">
        <v>2022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78" t="s">
        <v>1207</v>
      </c>
      <c r="B1455" s="178" t="s">
        <v>1209</v>
      </c>
      <c r="C1455" s="178">
        <v>119511</v>
      </c>
      <c r="D1455" s="181">
        <v>44315</v>
      </c>
      <c r="E1455" s="182">
        <v>288.21019999999999</v>
      </c>
      <c r="F1455" s="182">
        <v>4.9523999999999999</v>
      </c>
      <c r="G1455" s="182">
        <v>6.1791</v>
      </c>
      <c r="H1455" s="182">
        <v>5.7958999999999996</v>
      </c>
      <c r="I1455" s="182">
        <v>5.4907000000000004</v>
      </c>
      <c r="J1455" s="182">
        <v>4.7671999999999999</v>
      </c>
      <c r="K1455" s="182">
        <v>4.5659999999999998</v>
      </c>
      <c r="L1455" s="182">
        <v>4.0048000000000004</v>
      </c>
      <c r="M1455" s="182">
        <v>4.2976999999999999</v>
      </c>
      <c r="N1455" s="182">
        <v>5.7824</v>
      </c>
      <c r="O1455" s="182">
        <v>7.2948000000000004</v>
      </c>
      <c r="P1455" s="182">
        <v>7.2302999999999997</v>
      </c>
      <c r="Q1455" s="182">
        <v>7.9325000000000001</v>
      </c>
      <c r="R1455" s="182">
        <v>6.76</v>
      </c>
      <c r="S1455" s="120" t="s">
        <v>2022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78" t="s">
        <v>1207</v>
      </c>
      <c r="B1456" s="178" t="s">
        <v>1210</v>
      </c>
      <c r="C1456" s="178">
        <v>147567</v>
      </c>
      <c r="D1456" s="181">
        <v>44315</v>
      </c>
      <c r="E1456" s="182">
        <v>1110.7348999999999</v>
      </c>
      <c r="F1456" s="182">
        <v>3.0366</v>
      </c>
      <c r="G1456" s="182">
        <v>5.1395</v>
      </c>
      <c r="H1456" s="182">
        <v>4.8232999999999997</v>
      </c>
      <c r="I1456" s="182">
        <v>5.0484999999999998</v>
      </c>
      <c r="J1456" s="182">
        <v>4.5575000000000001</v>
      </c>
      <c r="K1456" s="182">
        <v>4.3899999999999997</v>
      </c>
      <c r="L1456" s="182">
        <v>3.9601999999999999</v>
      </c>
      <c r="M1456" s="182">
        <v>4.2123999999999997</v>
      </c>
      <c r="N1456" s="182">
        <v>5.4602000000000004</v>
      </c>
      <c r="O1456" s="182"/>
      <c r="P1456" s="182"/>
      <c r="Q1456" s="182">
        <v>6.2530999999999999</v>
      </c>
      <c r="R1456" s="182"/>
      <c r="S1456" s="120" t="s">
        <v>2021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78" t="s">
        <v>1207</v>
      </c>
      <c r="B1457" s="178" t="s">
        <v>1211</v>
      </c>
      <c r="C1457" s="178">
        <v>147568</v>
      </c>
      <c r="D1457" s="181">
        <v>44315</v>
      </c>
      <c r="E1457" s="182">
        <v>1107.9214999999999</v>
      </c>
      <c r="F1457" s="182">
        <v>2.8532000000000002</v>
      </c>
      <c r="G1457" s="182">
        <v>4.9569000000000001</v>
      </c>
      <c r="H1457" s="182">
        <v>4.6413000000000002</v>
      </c>
      <c r="I1457" s="182">
        <v>4.8662999999999998</v>
      </c>
      <c r="J1457" s="182">
        <v>4.3779000000000003</v>
      </c>
      <c r="K1457" s="182">
        <v>4.2228000000000003</v>
      </c>
      <c r="L1457" s="182">
        <v>3.8010999999999999</v>
      </c>
      <c r="M1457" s="182">
        <v>4.0551000000000004</v>
      </c>
      <c r="N1457" s="182">
        <v>5.3014000000000001</v>
      </c>
      <c r="O1457" s="182"/>
      <c r="P1457" s="182"/>
      <c r="Q1457" s="182">
        <v>6.0975000000000001</v>
      </c>
      <c r="R1457" s="182"/>
      <c r="S1457" s="120" t="s">
        <v>2021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78" t="s">
        <v>1207</v>
      </c>
      <c r="B1458" s="178" t="s">
        <v>1212</v>
      </c>
      <c r="C1458" s="178">
        <v>147377</v>
      </c>
      <c r="D1458" s="181">
        <v>44315</v>
      </c>
      <c r="E1458" s="182">
        <v>1093.4178999999999</v>
      </c>
      <c r="F1458" s="182">
        <v>2.8910999999999998</v>
      </c>
      <c r="G1458" s="182">
        <v>2.8849</v>
      </c>
      <c r="H1458" s="182">
        <v>2.5969000000000002</v>
      </c>
      <c r="I1458" s="182">
        <v>2.8721000000000001</v>
      </c>
      <c r="J1458" s="182">
        <v>2.9077999999999999</v>
      </c>
      <c r="K1458" s="182">
        <v>2.9548000000000001</v>
      </c>
      <c r="L1458" s="182">
        <v>2.9253</v>
      </c>
      <c r="M1458" s="182">
        <v>3.1587999999999998</v>
      </c>
      <c r="N1458" s="182">
        <v>3.2414000000000001</v>
      </c>
      <c r="O1458" s="182"/>
      <c r="P1458" s="182"/>
      <c r="Q1458" s="182">
        <v>4.9104999999999999</v>
      </c>
      <c r="R1458" s="182"/>
      <c r="S1458" s="120" t="s">
        <v>2022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78" t="s">
        <v>1207</v>
      </c>
      <c r="B1459" s="178" t="s">
        <v>1213</v>
      </c>
      <c r="C1459" s="178">
        <v>147382</v>
      </c>
      <c r="D1459" s="181">
        <v>44315</v>
      </c>
      <c r="E1459" s="182">
        <v>1087.1808000000001</v>
      </c>
      <c r="F1459" s="182">
        <v>2.5886999999999998</v>
      </c>
      <c r="G1459" s="182">
        <v>2.5846</v>
      </c>
      <c r="H1459" s="182">
        <v>2.2968999999999999</v>
      </c>
      <c r="I1459" s="182">
        <v>2.5716000000000001</v>
      </c>
      <c r="J1459" s="182">
        <v>2.6069</v>
      </c>
      <c r="K1459" s="182">
        <v>2.6467000000000001</v>
      </c>
      <c r="L1459" s="182">
        <v>2.5966999999999998</v>
      </c>
      <c r="M1459" s="182">
        <v>2.8153999999999999</v>
      </c>
      <c r="N1459" s="182">
        <v>2.9028999999999998</v>
      </c>
      <c r="O1459" s="182"/>
      <c r="P1459" s="182"/>
      <c r="Q1459" s="182">
        <v>4.5888999999999998</v>
      </c>
      <c r="R1459" s="182"/>
      <c r="S1459" s="120" t="s">
        <v>2022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78" t="s">
        <v>1207</v>
      </c>
      <c r="B1460" s="178" t="s">
        <v>1214</v>
      </c>
      <c r="C1460" s="178">
        <v>119106</v>
      </c>
      <c r="D1460" s="181">
        <v>44315</v>
      </c>
      <c r="E1460" s="182">
        <v>42.281100000000002</v>
      </c>
      <c r="F1460" s="182">
        <v>2.7627000000000002</v>
      </c>
      <c r="G1460" s="182">
        <v>7.8895999999999997</v>
      </c>
      <c r="H1460" s="182">
        <v>7.2615999999999996</v>
      </c>
      <c r="I1460" s="182">
        <v>7.1043000000000003</v>
      </c>
      <c r="J1460" s="182">
        <v>5.9871999999999996</v>
      </c>
      <c r="K1460" s="182">
        <v>4.6501000000000001</v>
      </c>
      <c r="L1460" s="182">
        <v>3.8997999999999999</v>
      </c>
      <c r="M1460" s="182">
        <v>3.8965000000000001</v>
      </c>
      <c r="N1460" s="182">
        <v>5.4215</v>
      </c>
      <c r="O1460" s="182">
        <v>6.9230999999999998</v>
      </c>
      <c r="P1460" s="182">
        <v>6.6849999999999996</v>
      </c>
      <c r="Q1460" s="182">
        <v>7.4861000000000004</v>
      </c>
      <c r="R1460" s="182">
        <v>6.3997999999999999</v>
      </c>
      <c r="S1460" s="120" t="s">
        <v>2022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78" t="s">
        <v>1207</v>
      </c>
      <c r="B1461" s="178" t="s">
        <v>1215</v>
      </c>
      <c r="C1461" s="178">
        <v>100087</v>
      </c>
      <c r="D1461" s="181">
        <v>44315</v>
      </c>
      <c r="E1461" s="182">
        <v>41.437399999999997</v>
      </c>
      <c r="F1461" s="182">
        <v>2.5546000000000002</v>
      </c>
      <c r="G1461" s="182">
        <v>7.6976000000000004</v>
      </c>
      <c r="H1461" s="182">
        <v>7.0563000000000002</v>
      </c>
      <c r="I1461" s="182">
        <v>6.8951000000000002</v>
      </c>
      <c r="J1461" s="182">
        <v>5.7876000000000003</v>
      </c>
      <c r="K1461" s="182">
        <v>4.4325999999999999</v>
      </c>
      <c r="L1461" s="182">
        <v>3.6686999999999999</v>
      </c>
      <c r="M1461" s="182">
        <v>3.6758000000000002</v>
      </c>
      <c r="N1461" s="182">
        <v>5.1978</v>
      </c>
      <c r="O1461" s="182">
        <v>6.6729000000000003</v>
      </c>
      <c r="P1461" s="182">
        <v>6.4291999999999998</v>
      </c>
      <c r="Q1461" s="182">
        <v>6.8047000000000004</v>
      </c>
      <c r="R1461" s="182">
        <v>6.1603000000000003</v>
      </c>
      <c r="S1461" s="120" t="s">
        <v>2022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78" t="s">
        <v>1207</v>
      </c>
      <c r="B1462" s="178" t="s">
        <v>1791</v>
      </c>
      <c r="C1462" s="178">
        <v>140237</v>
      </c>
      <c r="D1462" s="181">
        <v>44315</v>
      </c>
      <c r="E1462" s="182">
        <v>24.438800000000001</v>
      </c>
      <c r="F1462" s="182">
        <v>5.0787000000000004</v>
      </c>
      <c r="G1462" s="182">
        <v>6.1265000000000001</v>
      </c>
      <c r="H1462" s="182">
        <v>5.4890999999999996</v>
      </c>
      <c r="I1462" s="182">
        <v>5.3449999999999998</v>
      </c>
      <c r="J1462" s="182">
        <v>4.4019000000000004</v>
      </c>
      <c r="K1462" s="182">
        <v>4.1848000000000001</v>
      </c>
      <c r="L1462" s="182">
        <v>3.6692999999999998</v>
      </c>
      <c r="M1462" s="182">
        <v>3.7902</v>
      </c>
      <c r="N1462" s="182">
        <v>4.3696999999999999</v>
      </c>
      <c r="O1462" s="182">
        <v>9.3595000000000006</v>
      </c>
      <c r="P1462" s="182">
        <v>7.8293999999999997</v>
      </c>
      <c r="Q1462" s="182">
        <v>8.1818000000000008</v>
      </c>
      <c r="R1462" s="182">
        <v>8.7518999999999991</v>
      </c>
      <c r="S1462" s="120" t="s">
        <v>2024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78" t="s">
        <v>1207</v>
      </c>
      <c r="B1463" s="178" t="s">
        <v>1792</v>
      </c>
      <c r="C1463" s="178">
        <v>140230</v>
      </c>
      <c r="D1463" s="181">
        <v>44315</v>
      </c>
      <c r="E1463" s="182">
        <v>19.546500000000002</v>
      </c>
      <c r="F1463" s="182">
        <v>4.2953999999999999</v>
      </c>
      <c r="G1463" s="182">
        <v>5.4177</v>
      </c>
      <c r="H1463" s="182">
        <v>4.7526999999999999</v>
      </c>
      <c r="I1463" s="182">
        <v>4.5964</v>
      </c>
      <c r="J1463" s="182">
        <v>3.6316000000000002</v>
      </c>
      <c r="K1463" s="182">
        <v>3.383</v>
      </c>
      <c r="L1463" s="182">
        <v>2.8734000000000002</v>
      </c>
      <c r="M1463" s="182">
        <v>2.9977999999999998</v>
      </c>
      <c r="N1463" s="182">
        <v>3.5724</v>
      </c>
      <c r="O1463" s="182">
        <v>8.5875000000000004</v>
      </c>
      <c r="P1463" s="182">
        <v>7.3364000000000003</v>
      </c>
      <c r="Q1463" s="182">
        <v>5.3532000000000002</v>
      </c>
      <c r="R1463" s="182">
        <v>7.8929</v>
      </c>
      <c r="S1463" s="120" t="s">
        <v>2024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78" t="s">
        <v>1207</v>
      </c>
      <c r="B1464" s="178" t="s">
        <v>1793</v>
      </c>
      <c r="C1464" s="178">
        <v>140229</v>
      </c>
      <c r="D1464" s="181">
        <v>44315</v>
      </c>
      <c r="E1464" s="182">
        <v>22.838200000000001</v>
      </c>
      <c r="F1464" s="182">
        <v>4.3155999999999999</v>
      </c>
      <c r="G1464" s="182">
        <v>5.383</v>
      </c>
      <c r="H1464" s="182">
        <v>4.7533000000000003</v>
      </c>
      <c r="I1464" s="182">
        <v>4.5972</v>
      </c>
      <c r="J1464" s="182">
        <v>3.6269999999999998</v>
      </c>
      <c r="K1464" s="182">
        <v>3.3788</v>
      </c>
      <c r="L1464" s="182">
        <v>2.8698000000000001</v>
      </c>
      <c r="M1464" s="182">
        <v>2.9950999999999999</v>
      </c>
      <c r="N1464" s="182">
        <v>3.5699000000000001</v>
      </c>
      <c r="O1464" s="182">
        <v>8.5866000000000007</v>
      </c>
      <c r="P1464" s="182">
        <v>7.0515999999999996</v>
      </c>
      <c r="Q1464" s="182">
        <v>6.6397000000000004</v>
      </c>
      <c r="R1464" s="182">
        <v>7.8916000000000004</v>
      </c>
      <c r="S1464" s="120" t="s">
        <v>2024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78" t="s">
        <v>1207</v>
      </c>
      <c r="B1465" s="178" t="s">
        <v>1216</v>
      </c>
      <c r="C1465" s="178">
        <v>101357</v>
      </c>
      <c r="D1465" s="181">
        <v>44315</v>
      </c>
      <c r="E1465" s="182">
        <v>39.069299999999998</v>
      </c>
      <c r="F1465" s="182">
        <v>6.2605000000000004</v>
      </c>
      <c r="G1465" s="182">
        <v>6.5431999999999997</v>
      </c>
      <c r="H1465" s="182">
        <v>5.5712999999999999</v>
      </c>
      <c r="I1465" s="182">
        <v>5.4901999999999997</v>
      </c>
      <c r="J1465" s="182">
        <v>4.5780000000000003</v>
      </c>
      <c r="K1465" s="182">
        <v>4.0298999999999996</v>
      </c>
      <c r="L1465" s="182">
        <v>3.5714999999999999</v>
      </c>
      <c r="M1465" s="182">
        <v>3.6772</v>
      </c>
      <c r="N1465" s="182">
        <v>5.0236000000000001</v>
      </c>
      <c r="O1465" s="182">
        <v>6.9915000000000003</v>
      </c>
      <c r="P1465" s="182">
        <v>7.1326000000000001</v>
      </c>
      <c r="Q1465" s="182">
        <v>7.3457999999999997</v>
      </c>
      <c r="R1465" s="182">
        <v>6.4127999999999998</v>
      </c>
      <c r="S1465" s="120" t="s">
        <v>2022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78" t="s">
        <v>1207</v>
      </c>
      <c r="B1466" s="178" t="s">
        <v>1217</v>
      </c>
      <c r="C1466" s="178">
        <v>118506</v>
      </c>
      <c r="D1466" s="181">
        <v>44315</v>
      </c>
      <c r="E1466" s="182">
        <v>40.098500000000001</v>
      </c>
      <c r="F1466" s="182">
        <v>6.4640000000000004</v>
      </c>
      <c r="G1466" s="182">
        <v>6.7092999999999998</v>
      </c>
      <c r="H1466" s="182">
        <v>5.7408999999999999</v>
      </c>
      <c r="I1466" s="182">
        <v>5.6493000000000002</v>
      </c>
      <c r="J1466" s="182">
        <v>4.7381000000000002</v>
      </c>
      <c r="K1466" s="182">
        <v>4.1864999999999997</v>
      </c>
      <c r="L1466" s="182">
        <v>3.7265000000000001</v>
      </c>
      <c r="M1466" s="182">
        <v>3.8332999999999999</v>
      </c>
      <c r="N1466" s="182">
        <v>5.1836000000000002</v>
      </c>
      <c r="O1466" s="182">
        <v>7.1646999999999998</v>
      </c>
      <c r="P1466" s="182">
        <v>7.3197000000000001</v>
      </c>
      <c r="Q1466" s="182">
        <v>8.0976999999999997</v>
      </c>
      <c r="R1466" s="182">
        <v>6.5715000000000003</v>
      </c>
      <c r="S1466" s="120" t="s">
        <v>2022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78" t="s">
        <v>1207</v>
      </c>
      <c r="B1467" s="178" t="s">
        <v>1218</v>
      </c>
      <c r="C1467" s="178">
        <v>101993</v>
      </c>
      <c r="D1467" s="181">
        <v>44315</v>
      </c>
      <c r="E1467" s="182">
        <v>4433.9196000000002</v>
      </c>
      <c r="F1467" s="182">
        <v>3.3342999999999998</v>
      </c>
      <c r="G1467" s="182">
        <v>6.0582000000000003</v>
      </c>
      <c r="H1467" s="182">
        <v>5.4668999999999999</v>
      </c>
      <c r="I1467" s="182">
        <v>5.2942999999999998</v>
      </c>
      <c r="J1467" s="182">
        <v>4.6586999999999996</v>
      </c>
      <c r="K1467" s="182">
        <v>4.2866999999999997</v>
      </c>
      <c r="L1467" s="182">
        <v>3.7873999999999999</v>
      </c>
      <c r="M1467" s="182">
        <v>4.0194999999999999</v>
      </c>
      <c r="N1467" s="182">
        <v>5.5834000000000001</v>
      </c>
      <c r="O1467" s="182">
        <v>7.0015000000000001</v>
      </c>
      <c r="P1467" s="182">
        <v>6.9004000000000003</v>
      </c>
      <c r="Q1467" s="182">
        <v>7.1736000000000004</v>
      </c>
      <c r="R1467" s="182">
        <v>6.6205999999999996</v>
      </c>
      <c r="S1467" s="120" t="s">
        <v>2022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78" t="s">
        <v>1207</v>
      </c>
      <c r="B1468" s="178" t="s">
        <v>1219</v>
      </c>
      <c r="C1468" s="178">
        <v>119092</v>
      </c>
      <c r="D1468" s="181">
        <v>44315</v>
      </c>
      <c r="E1468" s="182">
        <v>4489.9035000000003</v>
      </c>
      <c r="F1468" s="182">
        <v>3.4740000000000002</v>
      </c>
      <c r="G1468" s="182">
        <v>6.1980000000000004</v>
      </c>
      <c r="H1468" s="182">
        <v>5.6074999999999999</v>
      </c>
      <c r="I1468" s="182">
        <v>5.4337999999999997</v>
      </c>
      <c r="J1468" s="182">
        <v>4.7988</v>
      </c>
      <c r="K1468" s="182">
        <v>4.4280999999999997</v>
      </c>
      <c r="L1468" s="182">
        <v>3.9302000000000001</v>
      </c>
      <c r="M1468" s="182">
        <v>4.1630000000000003</v>
      </c>
      <c r="N1468" s="182">
        <v>5.7393000000000001</v>
      </c>
      <c r="O1468" s="182">
        <v>7.1970000000000001</v>
      </c>
      <c r="P1468" s="182">
        <v>7.1032000000000002</v>
      </c>
      <c r="Q1468" s="182">
        <v>7.8121</v>
      </c>
      <c r="R1468" s="182">
        <v>6.806</v>
      </c>
      <c r="S1468" s="120" t="s">
        <v>2022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78" t="s">
        <v>1207</v>
      </c>
      <c r="B1469" s="178" t="s">
        <v>1220</v>
      </c>
      <c r="C1469" s="178">
        <v>103633</v>
      </c>
      <c r="D1469" s="181">
        <v>44315</v>
      </c>
      <c r="E1469" s="182">
        <v>294.02679999999998</v>
      </c>
      <c r="F1469" s="182">
        <v>6.4562999999999997</v>
      </c>
      <c r="G1469" s="182">
        <v>5.9863999999999997</v>
      </c>
      <c r="H1469" s="182">
        <v>5.1959</v>
      </c>
      <c r="I1469" s="182">
        <v>4.9999000000000002</v>
      </c>
      <c r="J1469" s="182">
        <v>4.2789000000000001</v>
      </c>
      <c r="K1469" s="182">
        <v>4.1414999999999997</v>
      </c>
      <c r="L1469" s="182">
        <v>3.6932999999999998</v>
      </c>
      <c r="M1469" s="182">
        <v>3.9708999999999999</v>
      </c>
      <c r="N1469" s="182">
        <v>5.4078999999999997</v>
      </c>
      <c r="O1469" s="182">
        <v>6.8723000000000001</v>
      </c>
      <c r="P1469" s="182">
        <v>6.9069000000000003</v>
      </c>
      <c r="Q1469" s="182">
        <v>7.3765999999999998</v>
      </c>
      <c r="R1469" s="182">
        <v>6.3304</v>
      </c>
      <c r="S1469" s="120" t="s">
        <v>2022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78" t="s">
        <v>1207</v>
      </c>
      <c r="B1470" s="178" t="s">
        <v>1221</v>
      </c>
      <c r="C1470" s="178">
        <v>120211</v>
      </c>
      <c r="D1470" s="181">
        <v>44315</v>
      </c>
      <c r="E1470" s="182">
        <v>296.26889999999997</v>
      </c>
      <c r="F1470" s="182">
        <v>6.5553999999999997</v>
      </c>
      <c r="G1470" s="182">
        <v>6.1055000000000001</v>
      </c>
      <c r="H1470" s="182">
        <v>5.3152999999999997</v>
      </c>
      <c r="I1470" s="182">
        <v>5.1193</v>
      </c>
      <c r="J1470" s="182">
        <v>4.3987999999999996</v>
      </c>
      <c r="K1470" s="182">
        <v>4.2624000000000004</v>
      </c>
      <c r="L1470" s="182">
        <v>3.8155000000000001</v>
      </c>
      <c r="M1470" s="182">
        <v>4.0945</v>
      </c>
      <c r="N1470" s="182">
        <v>5.5343</v>
      </c>
      <c r="O1470" s="182">
        <v>6.9996999999999998</v>
      </c>
      <c r="P1470" s="182">
        <v>7.0232000000000001</v>
      </c>
      <c r="Q1470" s="182">
        <v>7.7649999999999997</v>
      </c>
      <c r="R1470" s="182">
        <v>6.4569000000000001</v>
      </c>
      <c r="S1470" s="120" t="s">
        <v>2022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78" t="s">
        <v>1207</v>
      </c>
      <c r="B1471" s="178" t="s">
        <v>1222</v>
      </c>
      <c r="C1471" s="178">
        <v>118384</v>
      </c>
      <c r="D1471" s="181">
        <v>44315</v>
      </c>
      <c r="E1471" s="182">
        <v>33.761499999999998</v>
      </c>
      <c r="F1471" s="182">
        <v>4.7575000000000003</v>
      </c>
      <c r="G1471" s="182">
        <v>6.2375999999999996</v>
      </c>
      <c r="H1471" s="182">
        <v>5.3028000000000004</v>
      </c>
      <c r="I1471" s="182">
        <v>5.4013</v>
      </c>
      <c r="J1471" s="182">
        <v>4.4028999999999998</v>
      </c>
      <c r="K1471" s="182">
        <v>4.3243999999999998</v>
      </c>
      <c r="L1471" s="182">
        <v>3.7025000000000001</v>
      </c>
      <c r="M1471" s="182">
        <v>3.7442000000000002</v>
      </c>
      <c r="N1471" s="182">
        <v>5.0082000000000004</v>
      </c>
      <c r="O1471" s="182">
        <v>6.4695999999999998</v>
      </c>
      <c r="P1471" s="182">
        <v>6.7573999999999996</v>
      </c>
      <c r="Q1471" s="182">
        <v>7.7107000000000001</v>
      </c>
      <c r="R1471" s="182">
        <v>5.9821999999999997</v>
      </c>
      <c r="S1471" s="120" t="s">
        <v>2022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78" t="s">
        <v>1207</v>
      </c>
      <c r="B1472" s="178" t="s">
        <v>1223</v>
      </c>
      <c r="C1472" s="178">
        <v>108756</v>
      </c>
      <c r="D1472" s="181">
        <v>44315</v>
      </c>
      <c r="E1472" s="182">
        <v>31.9924</v>
      </c>
      <c r="F1472" s="182">
        <v>4.1077000000000004</v>
      </c>
      <c r="G1472" s="182">
        <v>5.5548999999999999</v>
      </c>
      <c r="H1472" s="182">
        <v>4.6002000000000001</v>
      </c>
      <c r="I1472" s="182">
        <v>4.7270000000000003</v>
      </c>
      <c r="J1472" s="182">
        <v>3.7208000000000001</v>
      </c>
      <c r="K1472" s="182">
        <v>3.6389</v>
      </c>
      <c r="L1472" s="182">
        <v>2.9752999999999998</v>
      </c>
      <c r="M1472" s="182">
        <v>2.9903</v>
      </c>
      <c r="N1472" s="182">
        <v>4.2165999999999997</v>
      </c>
      <c r="O1472" s="182">
        <v>5.7146999999999997</v>
      </c>
      <c r="P1472" s="182">
        <v>6.0608000000000004</v>
      </c>
      <c r="Q1472" s="182">
        <v>6.5960999999999999</v>
      </c>
      <c r="R1472" s="182">
        <v>5.1978999999999997</v>
      </c>
      <c r="S1472" s="120" t="s">
        <v>2022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78" t="s">
        <v>1207</v>
      </c>
      <c r="B1473" s="178" t="s">
        <v>1224</v>
      </c>
      <c r="C1473" s="178">
        <v>144994</v>
      </c>
      <c r="D1473" s="181"/>
      <c r="E1473" s="182"/>
      <c r="F1473" s="182"/>
      <c r="G1473" s="182"/>
      <c r="H1473" s="182"/>
      <c r="I1473" s="182"/>
      <c r="J1473" s="182"/>
      <c r="K1473" s="182"/>
      <c r="L1473" s="182"/>
      <c r="M1473" s="182"/>
      <c r="N1473" s="182"/>
      <c r="O1473" s="182"/>
      <c r="P1473" s="182"/>
      <c r="Q1473" s="182"/>
      <c r="R1473" s="182"/>
      <c r="S1473" s="120" t="s">
        <v>2022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78" t="s">
        <v>1207</v>
      </c>
      <c r="B1474" s="178" t="s">
        <v>1225</v>
      </c>
      <c r="C1474" s="178">
        <v>144997</v>
      </c>
      <c r="D1474" s="181"/>
      <c r="E1474" s="182"/>
      <c r="F1474" s="182"/>
      <c r="G1474" s="182"/>
      <c r="H1474" s="182"/>
      <c r="I1474" s="182"/>
      <c r="J1474" s="182"/>
      <c r="K1474" s="182"/>
      <c r="L1474" s="182"/>
      <c r="M1474" s="182"/>
      <c r="N1474" s="182"/>
      <c r="O1474" s="182"/>
      <c r="P1474" s="182"/>
      <c r="Q1474" s="182"/>
      <c r="R1474" s="182"/>
      <c r="S1474" s="120" t="s">
        <v>2022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78" t="s">
        <v>1207</v>
      </c>
      <c r="B1475" s="178" t="s">
        <v>1226</v>
      </c>
      <c r="C1475" s="178">
        <v>112123</v>
      </c>
      <c r="D1475" s="181">
        <v>44315</v>
      </c>
      <c r="E1475" s="182">
        <v>2400.7705000000001</v>
      </c>
      <c r="F1475" s="182">
        <v>0.16270000000000001</v>
      </c>
      <c r="G1475" s="182">
        <v>6.6525999999999996</v>
      </c>
      <c r="H1475" s="182">
        <v>6.4945000000000004</v>
      </c>
      <c r="I1475" s="182">
        <v>6.1749000000000001</v>
      </c>
      <c r="J1475" s="182">
        <v>5.0698999999999996</v>
      </c>
      <c r="K1475" s="182">
        <v>4.4894999999999996</v>
      </c>
      <c r="L1475" s="182">
        <v>3.6951999999999998</v>
      </c>
      <c r="M1475" s="182">
        <v>3.6694</v>
      </c>
      <c r="N1475" s="182">
        <v>5.0603999999999996</v>
      </c>
      <c r="O1475" s="182">
        <v>6.3871000000000002</v>
      </c>
      <c r="P1475" s="182">
        <v>6.6321000000000003</v>
      </c>
      <c r="Q1475" s="182">
        <v>7.7888000000000002</v>
      </c>
      <c r="R1475" s="182">
        <v>5.7032999999999996</v>
      </c>
      <c r="S1475" s="120" t="s">
        <v>2022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78" t="s">
        <v>1207</v>
      </c>
      <c r="B1476" s="178" t="s">
        <v>1227</v>
      </c>
      <c r="C1476" s="178">
        <v>120507</v>
      </c>
      <c r="D1476" s="181">
        <v>44315</v>
      </c>
      <c r="E1476" s="182">
        <v>2454.4942999999998</v>
      </c>
      <c r="F1476" s="182">
        <v>0.51160000000000005</v>
      </c>
      <c r="G1476" s="182">
        <v>7.0026999999999999</v>
      </c>
      <c r="H1476" s="182">
        <v>6.8452000000000002</v>
      </c>
      <c r="I1476" s="182">
        <v>6.5258000000000003</v>
      </c>
      <c r="J1476" s="182">
        <v>5.4217000000000004</v>
      </c>
      <c r="K1476" s="182">
        <v>4.8444000000000003</v>
      </c>
      <c r="L1476" s="182">
        <v>4.0522</v>
      </c>
      <c r="M1476" s="182">
        <v>4.0297000000000001</v>
      </c>
      <c r="N1476" s="182">
        <v>5.4287000000000001</v>
      </c>
      <c r="O1476" s="182">
        <v>6.6929999999999996</v>
      </c>
      <c r="P1476" s="182">
        <v>6.9241000000000001</v>
      </c>
      <c r="Q1476" s="182">
        <v>8.1973000000000003</v>
      </c>
      <c r="R1476" s="182">
        <v>6.0286</v>
      </c>
      <c r="S1476" s="120" t="s">
        <v>2022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78" t="s">
        <v>1207</v>
      </c>
      <c r="B1477" s="178" t="s">
        <v>1228</v>
      </c>
      <c r="C1477" s="178">
        <v>143598</v>
      </c>
      <c r="D1477" s="181"/>
      <c r="E1477" s="182"/>
      <c r="F1477" s="182"/>
      <c r="G1477" s="182"/>
      <c r="H1477" s="182"/>
      <c r="I1477" s="182"/>
      <c r="J1477" s="182"/>
      <c r="K1477" s="182"/>
      <c r="L1477" s="182"/>
      <c r="M1477" s="182"/>
      <c r="N1477" s="182"/>
      <c r="O1477" s="182"/>
      <c r="P1477" s="182"/>
      <c r="Q1477" s="182"/>
      <c r="R1477" s="182"/>
      <c r="S1477" s="120" t="s">
        <v>2022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78" t="s">
        <v>1207</v>
      </c>
      <c r="B1478" s="178" t="s">
        <v>1229</v>
      </c>
      <c r="C1478" s="178">
        <v>143597</v>
      </c>
      <c r="D1478" s="181"/>
      <c r="E1478" s="182"/>
      <c r="F1478" s="182"/>
      <c r="G1478" s="182"/>
      <c r="H1478" s="182"/>
      <c r="I1478" s="182"/>
      <c r="J1478" s="182"/>
      <c r="K1478" s="182"/>
      <c r="L1478" s="182"/>
      <c r="M1478" s="182"/>
      <c r="N1478" s="182"/>
      <c r="O1478" s="182"/>
      <c r="P1478" s="182"/>
      <c r="Q1478" s="182"/>
      <c r="R1478" s="182"/>
      <c r="S1478" s="120" t="s">
        <v>2022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78" t="s">
        <v>1207</v>
      </c>
      <c r="B1479" s="178" t="s">
        <v>1230</v>
      </c>
      <c r="C1479" s="178">
        <v>101893</v>
      </c>
      <c r="D1479" s="181">
        <v>44315</v>
      </c>
      <c r="E1479" s="182">
        <v>3477.8314999999998</v>
      </c>
      <c r="F1479" s="182">
        <v>4.8986999999999998</v>
      </c>
      <c r="G1479" s="182">
        <v>5.0442999999999998</v>
      </c>
      <c r="H1479" s="182">
        <v>4.8102999999999998</v>
      </c>
      <c r="I1479" s="182">
        <v>4.6894999999999998</v>
      </c>
      <c r="J1479" s="182">
        <v>4.1497000000000002</v>
      </c>
      <c r="K1479" s="182">
        <v>4.1372</v>
      </c>
      <c r="L1479" s="182">
        <v>3.6667000000000001</v>
      </c>
      <c r="M1479" s="182">
        <v>3.8927999999999998</v>
      </c>
      <c r="N1479" s="182">
        <v>4.7545000000000002</v>
      </c>
      <c r="O1479" s="182">
        <v>6.7327000000000004</v>
      </c>
      <c r="P1479" s="182">
        <v>6.8342999999999998</v>
      </c>
      <c r="Q1479" s="182">
        <v>7.2510000000000003</v>
      </c>
      <c r="R1479" s="182">
        <v>6.0468000000000002</v>
      </c>
      <c r="S1479" s="120" t="s">
        <v>2022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78" t="s">
        <v>1207</v>
      </c>
      <c r="B1480" s="178" t="s">
        <v>1231</v>
      </c>
      <c r="C1480" s="178">
        <v>119746</v>
      </c>
      <c r="D1480" s="181">
        <v>44315</v>
      </c>
      <c r="E1480" s="182">
        <v>3494.9803000000002</v>
      </c>
      <c r="F1480" s="182">
        <v>4.9718</v>
      </c>
      <c r="G1480" s="182">
        <v>5.1173999999999999</v>
      </c>
      <c r="H1480" s="182">
        <v>4.8833000000000002</v>
      </c>
      <c r="I1480" s="182">
        <v>4.7626999999999997</v>
      </c>
      <c r="J1480" s="182">
        <v>4.2412999999999998</v>
      </c>
      <c r="K1480" s="182">
        <v>4.2367999999999997</v>
      </c>
      <c r="L1480" s="182">
        <v>3.7698</v>
      </c>
      <c r="M1480" s="182">
        <v>3.9914000000000001</v>
      </c>
      <c r="N1480" s="182">
        <v>4.8575999999999997</v>
      </c>
      <c r="O1480" s="182">
        <v>6.8140000000000001</v>
      </c>
      <c r="P1480" s="182">
        <v>6.9046000000000003</v>
      </c>
      <c r="Q1480" s="182">
        <v>7.7149999999999999</v>
      </c>
      <c r="R1480" s="182">
        <v>6.1387</v>
      </c>
      <c r="S1480" s="120" t="s">
        <v>2022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78" t="s">
        <v>1207</v>
      </c>
      <c r="B1481" s="178" t="s">
        <v>1232</v>
      </c>
      <c r="C1481" s="178">
        <v>119431</v>
      </c>
      <c r="D1481" s="181">
        <v>44315</v>
      </c>
      <c r="E1481" s="182">
        <v>32.271486425678702</v>
      </c>
      <c r="F1481" s="182">
        <v>3.7326000000000001</v>
      </c>
      <c r="G1481" s="182">
        <v>3.6202000000000001</v>
      </c>
      <c r="H1481" s="182">
        <v>3.6377999999999999</v>
      </c>
      <c r="I1481" s="182">
        <v>3.5310000000000001</v>
      </c>
      <c r="J1481" s="182">
        <v>3.4186999999999999</v>
      </c>
      <c r="K1481" s="182">
        <v>3.3717000000000001</v>
      </c>
      <c r="L1481" s="182">
        <v>3.2835999999999999</v>
      </c>
      <c r="M1481" s="182">
        <v>3.4906999999999999</v>
      </c>
      <c r="N1481" s="182">
        <v>4.6245000000000003</v>
      </c>
      <c r="O1481" s="182">
        <v>6.9854000000000003</v>
      </c>
      <c r="P1481" s="182">
        <v>7.6135999999999999</v>
      </c>
      <c r="Q1481" s="182">
        <v>8.1199999999999992</v>
      </c>
      <c r="R1481" s="182">
        <v>6.4257</v>
      </c>
      <c r="S1481" s="120" t="s">
        <v>2022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78" t="s">
        <v>1207</v>
      </c>
      <c r="B1482" s="178" t="s">
        <v>1233</v>
      </c>
      <c r="C1482" s="178">
        <v>114216</v>
      </c>
      <c r="D1482" s="181">
        <v>44315</v>
      </c>
      <c r="E1482" s="182">
        <v>31.226488675566198</v>
      </c>
      <c r="F1482" s="182">
        <v>3.1560999999999999</v>
      </c>
      <c r="G1482" s="182">
        <v>3.1566000000000001</v>
      </c>
      <c r="H1482" s="182">
        <v>3.1326999999999998</v>
      </c>
      <c r="I1482" s="182">
        <v>3.0467</v>
      </c>
      <c r="J1482" s="182">
        <v>2.9369000000000001</v>
      </c>
      <c r="K1482" s="182">
        <v>2.8879000000000001</v>
      </c>
      <c r="L1482" s="182">
        <v>2.7993999999999999</v>
      </c>
      <c r="M1482" s="182">
        <v>2.9998999999999998</v>
      </c>
      <c r="N1482" s="182">
        <v>4.1242000000000001</v>
      </c>
      <c r="O1482" s="182">
        <v>6.4729000000000001</v>
      </c>
      <c r="P1482" s="182">
        <v>7.0891000000000002</v>
      </c>
      <c r="Q1482" s="182">
        <v>7.508</v>
      </c>
      <c r="R1482" s="182">
        <v>5.9207999999999998</v>
      </c>
      <c r="S1482" s="120" t="s">
        <v>2022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78" t="s">
        <v>1207</v>
      </c>
      <c r="B1483" s="178" t="s">
        <v>1234</v>
      </c>
      <c r="C1483" s="178">
        <v>103048</v>
      </c>
      <c r="D1483" s="181">
        <v>44315</v>
      </c>
      <c r="E1483" s="182">
        <v>3206.1587</v>
      </c>
      <c r="F1483" s="182">
        <v>4.0019999999999998</v>
      </c>
      <c r="G1483" s="182">
        <v>5.1243999999999996</v>
      </c>
      <c r="H1483" s="182">
        <v>4.5084</v>
      </c>
      <c r="I1483" s="182">
        <v>4.8536000000000001</v>
      </c>
      <c r="J1483" s="182">
        <v>4.1905000000000001</v>
      </c>
      <c r="K1483" s="182">
        <v>4.2675999999999998</v>
      </c>
      <c r="L1483" s="182">
        <v>3.8555000000000001</v>
      </c>
      <c r="M1483" s="182">
        <v>4.0643000000000002</v>
      </c>
      <c r="N1483" s="182">
        <v>5.1177000000000001</v>
      </c>
      <c r="O1483" s="182">
        <v>6.9615</v>
      </c>
      <c r="P1483" s="182">
        <v>6.9375999999999998</v>
      </c>
      <c r="Q1483" s="182">
        <v>7.6115000000000004</v>
      </c>
      <c r="R1483" s="182">
        <v>6.2967000000000004</v>
      </c>
      <c r="S1483" s="120" t="s">
        <v>2022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78" t="s">
        <v>1207</v>
      </c>
      <c r="B1484" s="178" t="s">
        <v>1235</v>
      </c>
      <c r="C1484" s="178">
        <v>118719</v>
      </c>
      <c r="D1484" s="181">
        <v>44315</v>
      </c>
      <c r="E1484" s="182">
        <v>3231.1406000000002</v>
      </c>
      <c r="F1484" s="182">
        <v>4.1021999999999998</v>
      </c>
      <c r="G1484" s="182">
        <v>5.2244999999999999</v>
      </c>
      <c r="H1484" s="182">
        <v>4.6087999999999996</v>
      </c>
      <c r="I1484" s="182">
        <v>4.9541000000000004</v>
      </c>
      <c r="J1484" s="182">
        <v>4.2907999999999999</v>
      </c>
      <c r="K1484" s="182">
        <v>4.3685999999999998</v>
      </c>
      <c r="L1484" s="182">
        <v>3.9573999999999998</v>
      </c>
      <c r="M1484" s="182">
        <v>4.1673999999999998</v>
      </c>
      <c r="N1484" s="182">
        <v>5.2229000000000001</v>
      </c>
      <c r="O1484" s="182">
        <v>7.0686</v>
      </c>
      <c r="P1484" s="182">
        <v>7.0446999999999997</v>
      </c>
      <c r="Q1484" s="182">
        <v>7.7873000000000001</v>
      </c>
      <c r="R1484" s="182">
        <v>6.4028</v>
      </c>
      <c r="S1484" s="120" t="s">
        <v>2022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78" t="s">
        <v>1207</v>
      </c>
      <c r="B1485" s="178" t="s">
        <v>1236</v>
      </c>
      <c r="C1485" s="178">
        <v>148161</v>
      </c>
      <c r="D1485" s="181">
        <v>44315</v>
      </c>
      <c r="E1485" s="182">
        <v>1055.9204</v>
      </c>
      <c r="F1485" s="182">
        <v>5.5176999999999996</v>
      </c>
      <c r="G1485" s="182">
        <v>4.3731</v>
      </c>
      <c r="H1485" s="182">
        <v>3.9649000000000001</v>
      </c>
      <c r="I1485" s="182">
        <v>3.9933999999999998</v>
      </c>
      <c r="J1485" s="182">
        <v>3.653</v>
      </c>
      <c r="K1485" s="182">
        <v>3.8824999999999998</v>
      </c>
      <c r="L1485" s="182">
        <v>3.6128</v>
      </c>
      <c r="M1485" s="182">
        <v>3.7881</v>
      </c>
      <c r="N1485" s="182">
        <v>4.6749999999999998</v>
      </c>
      <c r="O1485" s="182"/>
      <c r="P1485" s="182"/>
      <c r="Q1485" s="182">
        <v>4.8541999999999996</v>
      </c>
      <c r="R1485" s="182"/>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78" t="s">
        <v>1207</v>
      </c>
      <c r="B1486" s="178" t="s">
        <v>1237</v>
      </c>
      <c r="C1486" s="178">
        <v>148159</v>
      </c>
      <c r="D1486" s="181">
        <v>44315</v>
      </c>
      <c r="E1486" s="182">
        <v>1045.5259000000001</v>
      </c>
      <c r="F1486" s="182">
        <v>4.6261999999999999</v>
      </c>
      <c r="G1486" s="182">
        <v>3.4781</v>
      </c>
      <c r="H1486" s="182">
        <v>3.069</v>
      </c>
      <c r="I1486" s="182">
        <v>3.0968</v>
      </c>
      <c r="J1486" s="182">
        <v>2.7536999999999998</v>
      </c>
      <c r="K1486" s="182">
        <v>2.9914999999999998</v>
      </c>
      <c r="L1486" s="182">
        <v>2.7134</v>
      </c>
      <c r="M1486" s="182">
        <v>2.8757999999999999</v>
      </c>
      <c r="N1486" s="182">
        <v>3.7429000000000001</v>
      </c>
      <c r="O1486" s="182"/>
      <c r="P1486" s="182"/>
      <c r="Q1486" s="182">
        <v>3.9544000000000001</v>
      </c>
      <c r="R1486" s="182"/>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78" t="s">
        <v>1207</v>
      </c>
      <c r="B1487" s="178" t="s">
        <v>1238</v>
      </c>
      <c r="C1487" s="178">
        <v>103464</v>
      </c>
      <c r="D1487" s="181"/>
      <c r="E1487" s="182"/>
      <c r="F1487" s="182"/>
      <c r="G1487" s="182"/>
      <c r="H1487" s="182"/>
      <c r="I1487" s="182"/>
      <c r="J1487" s="182"/>
      <c r="K1487" s="182"/>
      <c r="L1487" s="182"/>
      <c r="M1487" s="182"/>
      <c r="N1487" s="182"/>
      <c r="O1487" s="182"/>
      <c r="P1487" s="182"/>
      <c r="Q1487" s="182"/>
      <c r="R1487" s="182"/>
      <c r="S1487" s="120" t="s">
        <v>2021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78" t="s">
        <v>1207</v>
      </c>
      <c r="B1488" s="178" t="s">
        <v>1239</v>
      </c>
      <c r="C1488" s="178">
        <v>120845</v>
      </c>
      <c r="D1488" s="181"/>
      <c r="E1488" s="182"/>
      <c r="F1488" s="182"/>
      <c r="G1488" s="182"/>
      <c r="H1488" s="182"/>
      <c r="I1488" s="182"/>
      <c r="J1488" s="182"/>
      <c r="K1488" s="182"/>
      <c r="L1488" s="182"/>
      <c r="M1488" s="182"/>
      <c r="N1488" s="182"/>
      <c r="O1488" s="182"/>
      <c r="P1488" s="182"/>
      <c r="Q1488" s="182"/>
      <c r="R1488" s="182"/>
      <c r="S1488" s="120" t="s">
        <v>2021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78" t="s">
        <v>1207</v>
      </c>
      <c r="B1489" s="178" t="s">
        <v>1240</v>
      </c>
      <c r="C1489" s="178">
        <v>119821</v>
      </c>
      <c r="D1489" s="181">
        <v>44315</v>
      </c>
      <c r="E1489" s="182">
        <v>34.314300000000003</v>
      </c>
      <c r="F1489" s="182">
        <v>6.5960999999999999</v>
      </c>
      <c r="G1489" s="182">
        <v>5.9950999999999999</v>
      </c>
      <c r="H1489" s="182">
        <v>5.4610000000000003</v>
      </c>
      <c r="I1489" s="182">
        <v>5.3369999999999997</v>
      </c>
      <c r="J1489" s="182">
        <v>4.5461</v>
      </c>
      <c r="K1489" s="182">
        <v>4.3590999999999998</v>
      </c>
      <c r="L1489" s="182">
        <v>3.9367000000000001</v>
      </c>
      <c r="M1489" s="182">
        <v>4.2614999999999998</v>
      </c>
      <c r="N1489" s="182">
        <v>5.4866999999999999</v>
      </c>
      <c r="O1489" s="182">
        <v>7.1143999999999998</v>
      </c>
      <c r="P1489" s="182">
        <v>7.3537999999999997</v>
      </c>
      <c r="Q1489" s="182">
        <v>8.1521000000000008</v>
      </c>
      <c r="R1489" s="182">
        <v>6.5971000000000002</v>
      </c>
      <c r="S1489" s="120" t="s">
        <v>2022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78" t="s">
        <v>1207</v>
      </c>
      <c r="B1490" s="178" t="s">
        <v>1241</v>
      </c>
      <c r="C1490" s="178">
        <v>102503</v>
      </c>
      <c r="D1490" s="181">
        <v>44315</v>
      </c>
      <c r="E1490" s="182">
        <v>32.670200000000001</v>
      </c>
      <c r="F1490" s="182">
        <v>6.1458000000000004</v>
      </c>
      <c r="G1490" s="182">
        <v>5.4768999999999997</v>
      </c>
      <c r="H1490" s="182">
        <v>4.9203999999999999</v>
      </c>
      <c r="I1490" s="182">
        <v>4.8129</v>
      </c>
      <c r="J1490" s="182">
        <v>4.0206</v>
      </c>
      <c r="K1490" s="182">
        <v>3.9003000000000001</v>
      </c>
      <c r="L1490" s="182">
        <v>3.448</v>
      </c>
      <c r="M1490" s="182">
        <v>3.7288999999999999</v>
      </c>
      <c r="N1490" s="182">
        <v>4.9212999999999996</v>
      </c>
      <c r="O1490" s="182">
        <v>6.4733000000000001</v>
      </c>
      <c r="P1490" s="182">
        <v>6.6548999999999996</v>
      </c>
      <c r="Q1490" s="182">
        <v>7.2999000000000001</v>
      </c>
      <c r="R1490" s="182">
        <v>6.0038</v>
      </c>
      <c r="S1490" s="120" t="s">
        <v>2022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78" t="s">
        <v>1207</v>
      </c>
      <c r="B1491" s="178" t="s">
        <v>1242</v>
      </c>
      <c r="C1491" s="178">
        <v>145050</v>
      </c>
      <c r="D1491" s="181">
        <v>44315</v>
      </c>
      <c r="E1491" s="182">
        <v>11.744899999999999</v>
      </c>
      <c r="F1491" s="182">
        <v>1.8647</v>
      </c>
      <c r="G1491" s="182">
        <v>3.1084999999999998</v>
      </c>
      <c r="H1491" s="182">
        <v>3.5097</v>
      </c>
      <c r="I1491" s="182">
        <v>3.6678000000000002</v>
      </c>
      <c r="J1491" s="182">
        <v>3.7515000000000001</v>
      </c>
      <c r="K1491" s="182">
        <v>3.6092</v>
      </c>
      <c r="L1491" s="182">
        <v>3.4796</v>
      </c>
      <c r="M1491" s="182">
        <v>3.5958000000000001</v>
      </c>
      <c r="N1491" s="182">
        <v>4.3101000000000003</v>
      </c>
      <c r="O1491" s="182"/>
      <c r="P1491" s="182"/>
      <c r="Q1491" s="182">
        <v>6.4020999999999999</v>
      </c>
      <c r="R1491" s="182">
        <v>5.8400999999999996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78" t="s">
        <v>1207</v>
      </c>
      <c r="B1492" s="178" t="s">
        <v>1243</v>
      </c>
      <c r="C1492" s="178">
        <v>145042</v>
      </c>
      <c r="D1492" s="181">
        <v>44315</v>
      </c>
      <c r="E1492" s="182">
        <v>11.7143</v>
      </c>
      <c r="F1492" s="182">
        <v>1.8695999999999999</v>
      </c>
      <c r="G1492" s="182">
        <v>3.0127000000000002</v>
      </c>
      <c r="H1492" s="182">
        <v>3.3851</v>
      </c>
      <c r="I1492" s="182">
        <v>3.5882000000000001</v>
      </c>
      <c r="J1492" s="182">
        <v>3.6598000000000002</v>
      </c>
      <c r="K1492" s="182">
        <v>3.5165000000000002</v>
      </c>
      <c r="L1492" s="182">
        <v>3.3877999999999999</v>
      </c>
      <c r="M1492" s="182">
        <v>3.5036</v>
      </c>
      <c r="N1492" s="182">
        <v>4.2160000000000002</v>
      </c>
      <c r="O1492" s="182"/>
      <c r="P1492" s="182"/>
      <c r="Q1492" s="182">
        <v>6.2950999999999997</v>
      </c>
      <c r="R1492" s="182">
        <v>5.7481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78" t="s">
        <v>1207</v>
      </c>
      <c r="B1493" s="178" t="s">
        <v>1244</v>
      </c>
      <c r="C1493" s="178">
        <v>119424</v>
      </c>
      <c r="D1493" s="181">
        <v>44315</v>
      </c>
      <c r="E1493" s="182">
        <v>3684.7231000000002</v>
      </c>
      <c r="F1493" s="182">
        <v>4.1005000000000003</v>
      </c>
      <c r="G1493" s="182">
        <v>7.0652999999999997</v>
      </c>
      <c r="H1493" s="182">
        <v>6.2561999999999998</v>
      </c>
      <c r="I1493" s="182">
        <v>6.1097000000000001</v>
      </c>
      <c r="J1493" s="182">
        <v>5.7209000000000003</v>
      </c>
      <c r="K1493" s="182">
        <v>4.8897000000000004</v>
      </c>
      <c r="L1493" s="182">
        <v>4.2504999999999997</v>
      </c>
      <c r="M1493" s="182">
        <v>4.4969999999999999</v>
      </c>
      <c r="N1493" s="182">
        <v>5.8375000000000004</v>
      </c>
      <c r="O1493" s="182">
        <v>4.5785</v>
      </c>
      <c r="P1493" s="182">
        <v>5.5347</v>
      </c>
      <c r="Q1493" s="182">
        <v>6.8554000000000004</v>
      </c>
      <c r="R1493" s="182">
        <v>6.6403999999999996</v>
      </c>
      <c r="S1493" s="120" t="s">
        <v>2022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78" t="s">
        <v>1207</v>
      </c>
      <c r="B1494" s="178" t="s">
        <v>1245</v>
      </c>
      <c r="C1494" s="178">
        <v>101847</v>
      </c>
      <c r="D1494" s="181">
        <v>44315</v>
      </c>
      <c r="E1494" s="182">
        <v>3654.2260000000001</v>
      </c>
      <c r="F1494" s="182">
        <v>3.9089</v>
      </c>
      <c r="G1494" s="182">
        <v>6.8818999999999999</v>
      </c>
      <c r="H1494" s="182">
        <v>6.1062000000000003</v>
      </c>
      <c r="I1494" s="182">
        <v>5.9619</v>
      </c>
      <c r="J1494" s="182">
        <v>5.5373999999999999</v>
      </c>
      <c r="K1494" s="182">
        <v>4.6908000000000003</v>
      </c>
      <c r="L1494" s="182">
        <v>4.0420999999999996</v>
      </c>
      <c r="M1494" s="182">
        <v>4.2896999999999998</v>
      </c>
      <c r="N1494" s="182">
        <v>5.6300999999999997</v>
      </c>
      <c r="O1494" s="182">
        <v>4.4222999999999999</v>
      </c>
      <c r="P1494" s="182">
        <v>5.4149000000000003</v>
      </c>
      <c r="Q1494" s="182">
        <v>6.8567</v>
      </c>
      <c r="R1494" s="182">
        <v>6.4622000000000002</v>
      </c>
      <c r="S1494" s="120" t="s">
        <v>2022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78" t="s">
        <v>1207</v>
      </c>
      <c r="B1495" s="178" t="s">
        <v>1246</v>
      </c>
      <c r="C1495" s="178">
        <v>120299</v>
      </c>
      <c r="D1495" s="181">
        <v>44315</v>
      </c>
      <c r="E1495" s="182">
        <v>2402.8917000000001</v>
      </c>
      <c r="F1495" s="182">
        <v>4.8402000000000003</v>
      </c>
      <c r="G1495" s="182">
        <v>5.1064999999999996</v>
      </c>
      <c r="H1495" s="182">
        <v>4.7838000000000003</v>
      </c>
      <c r="I1495" s="182">
        <v>4.9459999999999997</v>
      </c>
      <c r="J1495" s="182">
        <v>4.4320000000000004</v>
      </c>
      <c r="K1495" s="182">
        <v>4.3064</v>
      </c>
      <c r="L1495" s="182">
        <v>3.8673000000000002</v>
      </c>
      <c r="M1495" s="182">
        <v>4.1332000000000004</v>
      </c>
      <c r="N1495" s="182">
        <v>5.3832000000000004</v>
      </c>
      <c r="O1495" s="182">
        <v>7.0117000000000003</v>
      </c>
      <c r="P1495" s="182">
        <v>7.0369000000000002</v>
      </c>
      <c r="Q1495" s="182">
        <v>7.7885999999999997</v>
      </c>
      <c r="R1495" s="182">
        <v>6.3705999999999996</v>
      </c>
      <c r="S1495" s="120" t="s">
        <v>2022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78" t="s">
        <v>1207</v>
      </c>
      <c r="B1496" s="178" t="s">
        <v>1247</v>
      </c>
      <c r="C1496" s="178">
        <v>112077</v>
      </c>
      <c r="D1496" s="181">
        <v>44315</v>
      </c>
      <c r="E1496" s="182">
        <v>2382.2873</v>
      </c>
      <c r="F1496" s="182">
        <v>4.7503000000000002</v>
      </c>
      <c r="G1496" s="182">
        <v>5.0163000000000002</v>
      </c>
      <c r="H1496" s="182">
        <v>4.6936999999999998</v>
      </c>
      <c r="I1496" s="182">
        <v>4.8558000000000003</v>
      </c>
      <c r="J1496" s="182">
        <v>4.3463000000000003</v>
      </c>
      <c r="K1496" s="182">
        <v>4.2172000000000001</v>
      </c>
      <c r="L1496" s="182">
        <v>3.7764000000000002</v>
      </c>
      <c r="M1496" s="182">
        <v>4.0381999999999998</v>
      </c>
      <c r="N1496" s="182">
        <v>5.2840999999999996</v>
      </c>
      <c r="O1496" s="182">
        <v>6.8941999999999997</v>
      </c>
      <c r="P1496" s="182">
        <v>6.9191000000000003</v>
      </c>
      <c r="Q1496" s="182">
        <v>7.6246</v>
      </c>
      <c r="R1496" s="182">
        <v>6.2652000000000001</v>
      </c>
      <c r="S1496" s="120" t="s">
        <v>2022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3" t="s">
        <v>27</v>
      </c>
      <c r="B1497" s="178"/>
      <c r="C1497" s="178"/>
      <c r="D1497" s="178"/>
      <c r="E1497" s="178"/>
      <c r="F1497" s="184">
        <v>4.0908108108108108</v>
      </c>
      <c r="G1497" s="184">
        <v>5.4107189189189207</v>
      </c>
      <c r="H1497" s="184">
        <v>4.9471675675675693</v>
      </c>
      <c r="I1497" s="184">
        <v>4.9138135135135146</v>
      </c>
      <c r="J1497" s="184">
        <v>4.2985162162162149</v>
      </c>
      <c r="K1497" s="184">
        <v>4.0417810810810817</v>
      </c>
      <c r="L1497" s="184">
        <v>3.5934675675675676</v>
      </c>
      <c r="M1497" s="184">
        <v>3.7725864864864858</v>
      </c>
      <c r="N1497" s="184">
        <v>4.8878972972972985</v>
      </c>
      <c r="O1497" s="184">
        <v>6.8829551724137925</v>
      </c>
      <c r="P1497" s="184">
        <v>6.8886034482758616</v>
      </c>
      <c r="Q1497" s="184">
        <v>7.0047432432432428</v>
      </c>
      <c r="R1497" s="184">
        <v>6.4438064516129048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3" t="s">
        <v>408</v>
      </c>
      <c r="B1498" s="178"/>
      <c r="C1498" s="178"/>
      <c r="D1498" s="178"/>
      <c r="E1498" s="178"/>
      <c r="F1498" s="184">
        <v>4.1077000000000004</v>
      </c>
      <c r="G1498" s="184">
        <v>5.4768999999999997</v>
      </c>
      <c r="H1498" s="184">
        <v>4.8833000000000002</v>
      </c>
      <c r="I1498" s="184">
        <v>4.9541000000000004</v>
      </c>
      <c r="J1498" s="184">
        <v>4.3779000000000003</v>
      </c>
      <c r="K1498" s="184">
        <v>4.2228000000000003</v>
      </c>
      <c r="L1498" s="184">
        <v>3.7025000000000001</v>
      </c>
      <c r="M1498" s="184">
        <v>3.8927999999999998</v>
      </c>
      <c r="N1498" s="184">
        <v>5.1177000000000001</v>
      </c>
      <c r="O1498" s="184">
        <v>6.9615</v>
      </c>
      <c r="P1498" s="184">
        <v>6.9375999999999998</v>
      </c>
      <c r="Q1498" s="184">
        <v>7.3457999999999997</v>
      </c>
      <c r="R1498" s="184">
        <v>6.3997999999999999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7"/>
      <c r="B1499" s="127"/>
      <c r="C1499" s="127"/>
      <c r="D1499" s="127"/>
      <c r="E1499" s="127"/>
      <c r="F1499" s="127"/>
      <c r="G1499" s="127"/>
      <c r="H1499" s="127"/>
      <c r="I1499" s="127"/>
      <c r="J1499" s="127"/>
      <c r="K1499" s="127"/>
      <c r="L1499" s="127"/>
      <c r="M1499" s="127"/>
      <c r="N1499" s="127"/>
      <c r="O1499" s="127"/>
      <c r="P1499" s="127"/>
      <c r="Q1499" s="127"/>
      <c r="R1499" s="127"/>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0" t="s">
        <v>1248</v>
      </c>
      <c r="B1500" s="180"/>
      <c r="C1500" s="180"/>
      <c r="D1500" s="180"/>
      <c r="E1500" s="180"/>
      <c r="F1500" s="180"/>
      <c r="G1500" s="180"/>
      <c r="H1500" s="180"/>
      <c r="I1500" s="180"/>
      <c r="J1500" s="180"/>
      <c r="K1500" s="180"/>
      <c r="L1500" s="180"/>
      <c r="M1500" s="180"/>
      <c r="N1500" s="180"/>
      <c r="O1500" s="180"/>
      <c r="P1500" s="180"/>
      <c r="Q1500" s="180"/>
      <c r="R1500" s="180"/>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78" t="s">
        <v>1249</v>
      </c>
      <c r="B1501" s="178" t="s">
        <v>1250</v>
      </c>
      <c r="C1501" s="178">
        <v>120524</v>
      </c>
      <c r="D1501" s="181">
        <v>44315</v>
      </c>
      <c r="E1501" s="182">
        <v>28.958300000000001</v>
      </c>
      <c r="F1501" s="182">
        <v>0.2243</v>
      </c>
      <c r="G1501" s="182">
        <v>2.5173999999999999</v>
      </c>
      <c r="H1501" s="182">
        <v>2.8382000000000001</v>
      </c>
      <c r="I1501" s="182">
        <v>2.617</v>
      </c>
      <c r="J1501" s="182">
        <v>3.7347999999999999</v>
      </c>
      <c r="K1501" s="182">
        <v>7.6208999999999998</v>
      </c>
      <c r="L1501" s="182">
        <v>19.953399999999998</v>
      </c>
      <c r="M1501" s="182">
        <v>25.972999999999999</v>
      </c>
      <c r="N1501" s="182">
        <v>40.191800000000001</v>
      </c>
      <c r="O1501" s="182">
        <v>13.3071</v>
      </c>
      <c r="P1501" s="182">
        <v>12.376300000000001</v>
      </c>
      <c r="Q1501" s="182">
        <v>10.415800000000001</v>
      </c>
      <c r="R1501" s="182">
        <v>18.532499999999999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78" t="s">
        <v>1249</v>
      </c>
      <c r="B1502" s="178" t="s">
        <v>1251</v>
      </c>
      <c r="C1502" s="178">
        <v>113064</v>
      </c>
      <c r="D1502" s="181">
        <v>44315</v>
      </c>
      <c r="E1502" s="182">
        <v>26.351099999999999</v>
      </c>
      <c r="F1502" s="182">
        <v>0.2198</v>
      </c>
      <c r="G1502" s="182">
        <v>2.5032000000000001</v>
      </c>
      <c r="H1502" s="182">
        <v>2.8035000000000001</v>
      </c>
      <c r="I1502" s="182">
        <v>2.5466000000000002</v>
      </c>
      <c r="J1502" s="182">
        <v>3.5789</v>
      </c>
      <c r="K1502" s="182">
        <v>7.1858000000000004</v>
      </c>
      <c r="L1502" s="182">
        <v>19.009</v>
      </c>
      <c r="M1502" s="182">
        <v>24.503799999999998</v>
      </c>
      <c r="N1502" s="182">
        <v>38.06</v>
      </c>
      <c r="O1502" s="182">
        <v>11.8653</v>
      </c>
      <c r="P1502" s="182">
        <v>10.981999999999999</v>
      </c>
      <c r="Q1502" s="182">
        <v>9.4869000000000003</v>
      </c>
      <c r="R1502" s="182">
        <v>16.899100000000001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78" t="s">
        <v>1249</v>
      </c>
      <c r="B1503" s="178" t="s">
        <v>1252</v>
      </c>
      <c r="C1503" s="178">
        <v>114855</v>
      </c>
      <c r="D1503" s="181">
        <v>44315</v>
      </c>
      <c r="E1503" s="182">
        <v>21.961600000000001</v>
      </c>
      <c r="F1503" s="182">
        <v>0.24690000000000001</v>
      </c>
      <c r="G1503" s="182">
        <v>2.0596000000000001</v>
      </c>
      <c r="H1503" s="182">
        <v>2.4352</v>
      </c>
      <c r="I1503" s="182">
        <v>2.2978000000000001</v>
      </c>
      <c r="J1503" s="182">
        <v>2.7496</v>
      </c>
      <c r="K1503" s="182">
        <v>5.4908000000000001</v>
      </c>
      <c r="L1503" s="182">
        <v>15.456099999999999</v>
      </c>
      <c r="M1503" s="182">
        <v>18.154399999999999</v>
      </c>
      <c r="N1503" s="182">
        <v>33.439500000000002</v>
      </c>
      <c r="O1503" s="182">
        <v>8.3682999999999996</v>
      </c>
      <c r="P1503" s="182">
        <v>7.7260999999999997</v>
      </c>
      <c r="Q1503" s="182">
        <v>8.1224000000000007</v>
      </c>
      <c r="R1503" s="182">
        <v>10.7921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78" t="s">
        <v>1249</v>
      </c>
      <c r="B1504" s="178" t="s">
        <v>1253</v>
      </c>
      <c r="C1504" s="178">
        <v>119176</v>
      </c>
      <c r="D1504" s="181">
        <v>44315</v>
      </c>
      <c r="E1504" s="182">
        <v>24.338699999999999</v>
      </c>
      <c r="F1504" s="182">
        <v>0.2525</v>
      </c>
      <c r="G1504" s="182">
        <v>2.0764</v>
      </c>
      <c r="H1504" s="182">
        <v>2.4731000000000001</v>
      </c>
      <c r="I1504" s="182">
        <v>2.3736000000000002</v>
      </c>
      <c r="J1504" s="182">
        <v>2.9338000000000002</v>
      </c>
      <c r="K1504" s="182">
        <v>5.9808000000000003</v>
      </c>
      <c r="L1504" s="182">
        <v>16.551300000000001</v>
      </c>
      <c r="M1504" s="182">
        <v>19.634599999999999</v>
      </c>
      <c r="N1504" s="182">
        <v>35.584800000000001</v>
      </c>
      <c r="O1504" s="182">
        <v>9.8530999999999995</v>
      </c>
      <c r="P1504" s="182">
        <v>9.1722999999999999</v>
      </c>
      <c r="Q1504" s="182">
        <v>8.8577999999999992</v>
      </c>
      <c r="R1504" s="182">
        <v>12.4528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78" t="s">
        <v>1249</v>
      </c>
      <c r="B1505" s="178" t="s">
        <v>1254</v>
      </c>
      <c r="C1505" s="178">
        <v>103131</v>
      </c>
      <c r="D1505" s="181">
        <v>44315</v>
      </c>
      <c r="E1505" s="182">
        <v>41.905000000000001</v>
      </c>
      <c r="F1505" s="182">
        <v>8.5999999999999993E-2</v>
      </c>
      <c r="G1505" s="182">
        <v>1.1904999999999999</v>
      </c>
      <c r="H1505" s="182">
        <v>1.5436000000000001</v>
      </c>
      <c r="I1505" s="182">
        <v>1.46</v>
      </c>
      <c r="J1505" s="182">
        <v>2.8645999999999998</v>
      </c>
      <c r="K1505" s="182">
        <v>5.9893000000000001</v>
      </c>
      <c r="L1505" s="182">
        <v>17.164300000000001</v>
      </c>
      <c r="M1505" s="182">
        <v>20.154299999999999</v>
      </c>
      <c r="N1505" s="182">
        <v>38.400799999999997</v>
      </c>
      <c r="O1505" s="182">
        <v>10.047000000000001</v>
      </c>
      <c r="P1505" s="182">
        <v>9.9369999999999994</v>
      </c>
      <c r="Q1505" s="182">
        <v>9.5495000000000001</v>
      </c>
      <c r="R1505" s="182">
        <v>14.0428</v>
      </c>
      <c r="S1505" s="120" t="s">
        <v>2022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78" t="s">
        <v>1249</v>
      </c>
      <c r="B1506" s="178" t="s">
        <v>1255</v>
      </c>
      <c r="C1506" s="178">
        <v>119131</v>
      </c>
      <c r="D1506" s="181">
        <v>44315</v>
      </c>
      <c r="E1506" s="182">
        <v>44.326000000000001</v>
      </c>
      <c r="F1506" s="182">
        <v>8.8099999999999998E-2</v>
      </c>
      <c r="G1506" s="182">
        <v>1.2009000000000001</v>
      </c>
      <c r="H1506" s="182">
        <v>1.5743</v>
      </c>
      <c r="I1506" s="182">
        <v>1.5254000000000001</v>
      </c>
      <c r="J1506" s="182">
        <v>3.0286</v>
      </c>
      <c r="K1506" s="182">
        <v>6.3917999999999999</v>
      </c>
      <c r="L1506" s="182">
        <v>17.938500000000001</v>
      </c>
      <c r="M1506" s="182">
        <v>21.274999999999999</v>
      </c>
      <c r="N1506" s="182">
        <v>39.993099999999998</v>
      </c>
      <c r="O1506" s="182">
        <v>10.9726</v>
      </c>
      <c r="P1506" s="182">
        <v>10.741400000000001</v>
      </c>
      <c r="Q1506" s="182">
        <v>10.602499999999999</v>
      </c>
      <c r="R1506" s="182">
        <v>15.156700000000001</v>
      </c>
      <c r="S1506" s="120" t="s">
        <v>2022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78" t="s">
        <v>1249</v>
      </c>
      <c r="B1507" s="178" t="s">
        <v>1256</v>
      </c>
      <c r="C1507" s="178">
        <v>101144</v>
      </c>
      <c r="D1507" s="181">
        <v>44315</v>
      </c>
      <c r="E1507" s="182">
        <v>337.51729999999998</v>
      </c>
      <c r="F1507" s="182">
        <v>2.6499999999999999E-2</v>
      </c>
      <c r="G1507" s="182">
        <v>1.5741000000000001</v>
      </c>
      <c r="H1507" s="182">
        <v>2.0813000000000001</v>
      </c>
      <c r="I1507" s="182">
        <v>1.5443</v>
      </c>
      <c r="J1507" s="182">
        <v>2.7019000000000002</v>
      </c>
      <c r="K1507" s="182">
        <v>11.599500000000001</v>
      </c>
      <c r="L1507" s="182">
        <v>31.8504</v>
      </c>
      <c r="M1507" s="182">
        <v>29.203399999999998</v>
      </c>
      <c r="N1507" s="182">
        <v>45.702399999999997</v>
      </c>
      <c r="O1507" s="182">
        <v>9.1167999999999996</v>
      </c>
      <c r="P1507" s="182">
        <v>13.140700000000001</v>
      </c>
      <c r="Q1507" s="182">
        <v>20.942799999999998</v>
      </c>
      <c r="R1507" s="182">
        <v>12.296200000000001</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78" t="s">
        <v>1249</v>
      </c>
      <c r="B1508" s="178" t="s">
        <v>1257</v>
      </c>
      <c r="C1508" s="178">
        <v>120334</v>
      </c>
      <c r="D1508" s="181">
        <v>44315</v>
      </c>
      <c r="E1508" s="182">
        <v>360.68520000000001</v>
      </c>
      <c r="F1508" s="182">
        <v>2.81E-2</v>
      </c>
      <c r="G1508" s="182">
        <v>1.5791999999999999</v>
      </c>
      <c r="H1508" s="182">
        <v>2.0939000000000001</v>
      </c>
      <c r="I1508" s="182">
        <v>1.5699000000000001</v>
      </c>
      <c r="J1508" s="182">
        <v>2.7623000000000002</v>
      </c>
      <c r="K1508" s="182">
        <v>11.766999999999999</v>
      </c>
      <c r="L1508" s="182">
        <v>32.239800000000002</v>
      </c>
      <c r="M1508" s="182">
        <v>29.795999999999999</v>
      </c>
      <c r="N1508" s="182">
        <v>46.63</v>
      </c>
      <c r="O1508" s="182">
        <v>9.9398999999999997</v>
      </c>
      <c r="P1508" s="182">
        <v>14.086399999999999</v>
      </c>
      <c r="Q1508" s="182">
        <v>14.464600000000001</v>
      </c>
      <c r="R1508" s="182">
        <v>13.009</v>
      </c>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78" t="s">
        <v>1249</v>
      </c>
      <c r="B1509" s="178" t="s">
        <v>1961</v>
      </c>
      <c r="C1509" s="178">
        <v>148454</v>
      </c>
      <c r="D1509" s="181">
        <v>44315</v>
      </c>
      <c r="E1509" s="182">
        <v>10.5845</v>
      </c>
      <c r="F1509" s="182">
        <v>-9.1600000000000001E-2</v>
      </c>
      <c r="G1509" s="182">
        <v>-6.3299999999999995E-2</v>
      </c>
      <c r="H1509" s="182">
        <v>-0.1066</v>
      </c>
      <c r="I1509" s="182">
        <v>0.25380000000000003</v>
      </c>
      <c r="J1509" s="182">
        <v>1.9475</v>
      </c>
      <c r="K1509" s="182">
        <v>1.6587000000000001</v>
      </c>
      <c r="L1509" s="182">
        <v>4.8417000000000003</v>
      </c>
      <c r="M1509" s="182"/>
      <c r="N1509" s="182"/>
      <c r="O1509" s="182"/>
      <c r="P1509" s="182"/>
      <c r="Q1509" s="182">
        <v>5.8449999999999998</v>
      </c>
      <c r="R1509" s="182"/>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78" t="s">
        <v>1249</v>
      </c>
      <c r="B1510" s="178" t="s">
        <v>1962</v>
      </c>
      <c r="C1510" s="178">
        <v>148455</v>
      </c>
      <c r="D1510" s="181">
        <v>44315</v>
      </c>
      <c r="E1510" s="182">
        <v>10.466100000000001</v>
      </c>
      <c r="F1510" s="182">
        <v>-9.64E-2</v>
      </c>
      <c r="G1510" s="182">
        <v>-7.6399999999999996E-2</v>
      </c>
      <c r="H1510" s="182">
        <v>-0.13639999999999999</v>
      </c>
      <c r="I1510" s="182">
        <v>0.17899999999999999</v>
      </c>
      <c r="J1510" s="182">
        <v>1.7885</v>
      </c>
      <c r="K1510" s="182">
        <v>1.2665</v>
      </c>
      <c r="L1510" s="182">
        <v>4.0430000000000001</v>
      </c>
      <c r="M1510" s="182"/>
      <c r="N1510" s="182"/>
      <c r="O1510" s="182"/>
      <c r="P1510" s="182"/>
      <c r="Q1510" s="182">
        <v>4.6609999999999996</v>
      </c>
      <c r="R1510" s="182"/>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78" t="s">
        <v>1249</v>
      </c>
      <c r="B1511" s="178" t="s">
        <v>1963</v>
      </c>
      <c r="C1511" s="178">
        <v>148457</v>
      </c>
      <c r="D1511" s="181">
        <v>44315</v>
      </c>
      <c r="E1511" s="182">
        <v>11.7255</v>
      </c>
      <c r="F1511" s="182">
        <v>-3.3999999999999998E-3</v>
      </c>
      <c r="G1511" s="182">
        <v>1.0497000000000001</v>
      </c>
      <c r="H1511" s="182">
        <v>1.4097</v>
      </c>
      <c r="I1511" s="182">
        <v>1.1979</v>
      </c>
      <c r="J1511" s="182">
        <v>4.1692999999999998</v>
      </c>
      <c r="K1511" s="182">
        <v>6.8509000000000002</v>
      </c>
      <c r="L1511" s="182">
        <v>18.4358</v>
      </c>
      <c r="M1511" s="182"/>
      <c r="N1511" s="182"/>
      <c r="O1511" s="182"/>
      <c r="P1511" s="182"/>
      <c r="Q1511" s="182">
        <v>17.254999999999999</v>
      </c>
      <c r="R1511" s="182"/>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78" t="s">
        <v>1249</v>
      </c>
      <c r="B1512" s="178" t="s">
        <v>1964</v>
      </c>
      <c r="C1512" s="178">
        <v>148459</v>
      </c>
      <c r="D1512" s="181">
        <v>44315</v>
      </c>
      <c r="E1512" s="182">
        <v>11.593299999999999</v>
      </c>
      <c r="F1512" s="182">
        <v>-8.6E-3</v>
      </c>
      <c r="G1512" s="182">
        <v>1.0345</v>
      </c>
      <c r="H1512" s="182">
        <v>1.3736999999999999</v>
      </c>
      <c r="I1512" s="182">
        <v>1.1252</v>
      </c>
      <c r="J1512" s="182">
        <v>3.9860000000000002</v>
      </c>
      <c r="K1512" s="182">
        <v>6.3547000000000002</v>
      </c>
      <c r="L1512" s="182">
        <v>17.41</v>
      </c>
      <c r="M1512" s="182"/>
      <c r="N1512" s="182"/>
      <c r="O1512" s="182"/>
      <c r="P1512" s="182"/>
      <c r="Q1512" s="182">
        <v>15.933</v>
      </c>
      <c r="R1512" s="182"/>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78" t="s">
        <v>1249</v>
      </c>
      <c r="B1513" s="178" t="s">
        <v>1258</v>
      </c>
      <c r="C1513" s="178">
        <v>101072</v>
      </c>
      <c r="D1513" s="181">
        <v>44315</v>
      </c>
      <c r="E1513" s="182">
        <v>61.633800000000001</v>
      </c>
      <c r="F1513" s="182">
        <v>-0.4612</v>
      </c>
      <c r="G1513" s="182">
        <v>0.98929999999999996</v>
      </c>
      <c r="H1513" s="182">
        <v>2.1410999999999998</v>
      </c>
      <c r="I1513" s="182">
        <v>5.6898999999999997</v>
      </c>
      <c r="J1513" s="182">
        <v>14.4299</v>
      </c>
      <c r="K1513" s="182">
        <v>23.3752</v>
      </c>
      <c r="L1513" s="182">
        <v>28.898900000000001</v>
      </c>
      <c r="M1513" s="182">
        <v>46.034999999999997</v>
      </c>
      <c r="N1513" s="182">
        <v>77.710700000000003</v>
      </c>
      <c r="O1513" s="182">
        <v>21.364999999999998</v>
      </c>
      <c r="P1513" s="182">
        <v>14.6913</v>
      </c>
      <c r="Q1513" s="182">
        <v>9.4583999999999993</v>
      </c>
      <c r="R1513" s="182">
        <v>29.282</v>
      </c>
      <c r="S1513" s="120" t="s">
        <v>2021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78" t="s">
        <v>1249</v>
      </c>
      <c r="B1514" s="178" t="s">
        <v>1259</v>
      </c>
      <c r="C1514" s="178">
        <v>120821</v>
      </c>
      <c r="D1514" s="181">
        <v>44315</v>
      </c>
      <c r="E1514" s="182">
        <v>61.9499</v>
      </c>
      <c r="F1514" s="182">
        <v>-0.46029999999999999</v>
      </c>
      <c r="G1514" s="182">
        <v>1.0562</v>
      </c>
      <c r="H1514" s="182">
        <v>2.2286999999999999</v>
      </c>
      <c r="I1514" s="182">
        <v>5.8666999999999998</v>
      </c>
      <c r="J1514" s="182">
        <v>14.7692</v>
      </c>
      <c r="K1514" s="182">
        <v>24.1006</v>
      </c>
      <c r="L1514" s="182">
        <v>29.762499999999999</v>
      </c>
      <c r="M1514" s="182">
        <v>46.959499999999998</v>
      </c>
      <c r="N1514" s="182">
        <v>79.117400000000004</v>
      </c>
      <c r="O1514" s="182">
        <v>21.5716</v>
      </c>
      <c r="P1514" s="182">
        <v>14.8087</v>
      </c>
      <c r="Q1514" s="182">
        <v>11.8431</v>
      </c>
      <c r="R1514" s="182">
        <v>29.8873</v>
      </c>
      <c r="S1514" s="120" t="s">
        <v>2021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78" t="s">
        <v>1249</v>
      </c>
      <c r="B1515" s="178" t="s">
        <v>1260</v>
      </c>
      <c r="C1515" s="178">
        <v>119843</v>
      </c>
      <c r="D1515" s="181">
        <v>44315</v>
      </c>
      <c r="E1515" s="182">
        <v>35.7087</v>
      </c>
      <c r="F1515" s="182">
        <v>7.3000000000000001E-3</v>
      </c>
      <c r="G1515" s="182">
        <v>0.43369999999999997</v>
      </c>
      <c r="H1515" s="182">
        <v>0.75700000000000001</v>
      </c>
      <c r="I1515" s="182">
        <v>1.0281</v>
      </c>
      <c r="J1515" s="182">
        <v>2.2235</v>
      </c>
      <c r="K1515" s="182">
        <v>3.2774999999999999</v>
      </c>
      <c r="L1515" s="182">
        <v>10.0738</v>
      </c>
      <c r="M1515" s="182">
        <v>10.6701</v>
      </c>
      <c r="N1515" s="182">
        <v>20.067599999999999</v>
      </c>
      <c r="O1515" s="182">
        <v>9.4328000000000003</v>
      </c>
      <c r="P1515" s="182">
        <v>9.7596000000000007</v>
      </c>
      <c r="Q1515" s="182">
        <v>10.795500000000001</v>
      </c>
      <c r="R1515" s="182">
        <v>12.799799999999999</v>
      </c>
      <c r="S1515" s="120" t="s">
        <v>2024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78" t="s">
        <v>1249</v>
      </c>
      <c r="B1516" s="178" t="s">
        <v>1261</v>
      </c>
      <c r="C1516" s="178">
        <v>103408</v>
      </c>
      <c r="D1516" s="181">
        <v>44315</v>
      </c>
      <c r="E1516" s="182">
        <v>33.446899999999999</v>
      </c>
      <c r="F1516" s="182">
        <v>5.4000000000000003E-3</v>
      </c>
      <c r="G1516" s="182">
        <v>0.42730000000000001</v>
      </c>
      <c r="H1516" s="182">
        <v>0.7419</v>
      </c>
      <c r="I1516" s="182">
        <v>0.99739999999999995</v>
      </c>
      <c r="J1516" s="182">
        <v>2.1467000000000001</v>
      </c>
      <c r="K1516" s="182">
        <v>3.0712000000000002</v>
      </c>
      <c r="L1516" s="182">
        <v>9.6616</v>
      </c>
      <c r="M1516" s="182">
        <v>10.0741</v>
      </c>
      <c r="N1516" s="182">
        <v>19.239899999999999</v>
      </c>
      <c r="O1516" s="182">
        <v>8.5480999999999998</v>
      </c>
      <c r="P1516" s="182">
        <v>8.7721</v>
      </c>
      <c r="Q1516" s="182">
        <v>8.1435999999999993</v>
      </c>
      <c r="R1516" s="182">
        <v>12.1137</v>
      </c>
      <c r="S1516" s="120" t="s">
        <v>2024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78" t="s">
        <v>1249</v>
      </c>
      <c r="B1517" s="178" t="s">
        <v>1262</v>
      </c>
      <c r="C1517" s="178">
        <v>148053</v>
      </c>
      <c r="D1517" s="181">
        <v>44315</v>
      </c>
      <c r="E1517" s="182">
        <v>13.7646</v>
      </c>
      <c r="F1517" s="182">
        <v>8.6499999999999994E-2</v>
      </c>
      <c r="G1517" s="182">
        <v>1.4610000000000001</v>
      </c>
      <c r="H1517" s="182">
        <v>1.9426000000000001</v>
      </c>
      <c r="I1517" s="182">
        <v>1.4699</v>
      </c>
      <c r="J1517" s="182">
        <v>2.6587999999999998</v>
      </c>
      <c r="K1517" s="182">
        <v>8.6513000000000009</v>
      </c>
      <c r="L1517" s="182">
        <v>22.7043</v>
      </c>
      <c r="M1517" s="182">
        <v>27.5138</v>
      </c>
      <c r="N1517" s="182">
        <v>41.983600000000003</v>
      </c>
      <c r="O1517" s="182"/>
      <c r="P1517" s="182"/>
      <c r="Q1517" s="182">
        <v>31.918500000000002</v>
      </c>
      <c r="R1517" s="182"/>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78" t="s">
        <v>1249</v>
      </c>
      <c r="B1518" s="178" t="s">
        <v>1263</v>
      </c>
      <c r="C1518" s="178">
        <v>148050</v>
      </c>
      <c r="D1518" s="181">
        <v>44315</v>
      </c>
      <c r="E1518" s="182">
        <v>13.462300000000001</v>
      </c>
      <c r="F1518" s="182">
        <v>8.1799999999999998E-2</v>
      </c>
      <c r="G1518" s="182">
        <v>1.4453</v>
      </c>
      <c r="H1518" s="182">
        <v>1.9068000000000001</v>
      </c>
      <c r="I1518" s="182">
        <v>1.4017999999999999</v>
      </c>
      <c r="J1518" s="182">
        <v>2.4809000000000001</v>
      </c>
      <c r="K1518" s="182">
        <v>8.1422000000000008</v>
      </c>
      <c r="L1518" s="182">
        <v>21.514099999999999</v>
      </c>
      <c r="M1518" s="182">
        <v>25.738299999999999</v>
      </c>
      <c r="N1518" s="182">
        <v>39.384399999999999</v>
      </c>
      <c r="O1518" s="182"/>
      <c r="P1518" s="182"/>
      <c r="Q1518" s="182">
        <v>29.402999999999999</v>
      </c>
      <c r="R1518" s="182"/>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78" t="s">
        <v>1249</v>
      </c>
      <c r="B1519" s="178" t="s">
        <v>1264</v>
      </c>
      <c r="C1519" s="178">
        <v>120760</v>
      </c>
      <c r="D1519" s="181">
        <v>44315</v>
      </c>
      <c r="E1519" s="182">
        <v>42.9465</v>
      </c>
      <c r="F1519" s="182">
        <v>1.8599999999999998E-2</v>
      </c>
      <c r="G1519" s="182">
        <v>0.90169999999999995</v>
      </c>
      <c r="H1519" s="182">
        <v>1.0313000000000001</v>
      </c>
      <c r="I1519" s="182">
        <v>0.90549999999999997</v>
      </c>
      <c r="J1519" s="182">
        <v>1.4198</v>
      </c>
      <c r="K1519" s="182">
        <v>3.6484000000000001</v>
      </c>
      <c r="L1519" s="182">
        <v>10.669700000000001</v>
      </c>
      <c r="M1519" s="182">
        <v>13.6388</v>
      </c>
      <c r="N1519" s="182">
        <v>28.2743</v>
      </c>
      <c r="O1519" s="182">
        <v>6.7960000000000003</v>
      </c>
      <c r="P1519" s="182">
        <v>9.0381999999999998</v>
      </c>
      <c r="Q1519" s="182">
        <v>7.4421999999999997</v>
      </c>
      <c r="R1519" s="182">
        <v>10.0983</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78" t="s">
        <v>1249</v>
      </c>
      <c r="B1520" s="178" t="s">
        <v>1265</v>
      </c>
      <c r="C1520" s="178">
        <v>111599</v>
      </c>
      <c r="D1520" s="181">
        <v>44315</v>
      </c>
      <c r="E1520" s="182">
        <v>40.277200000000001</v>
      </c>
      <c r="F1520" s="182">
        <v>1.6400000000000001E-2</v>
      </c>
      <c r="G1520" s="182">
        <v>0.89549999999999996</v>
      </c>
      <c r="H1520" s="182">
        <v>1.0169999999999999</v>
      </c>
      <c r="I1520" s="182">
        <v>0.87609999999999999</v>
      </c>
      <c r="J1520" s="182">
        <v>1.3446</v>
      </c>
      <c r="K1520" s="182">
        <v>3.4441000000000002</v>
      </c>
      <c r="L1520" s="182">
        <v>10.233700000000001</v>
      </c>
      <c r="M1520" s="182">
        <v>12.9697</v>
      </c>
      <c r="N1520" s="182">
        <v>27.283100000000001</v>
      </c>
      <c r="O1520" s="182">
        <v>5.8856999999999999</v>
      </c>
      <c r="P1520" s="182">
        <v>8.0899000000000001</v>
      </c>
      <c r="Q1520" s="182">
        <v>11.918799999999999</v>
      </c>
      <c r="R1520" s="182">
        <v>9.2270000000000003</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3" t="s">
        <v>27</v>
      </c>
      <c r="B1521" s="178"/>
      <c r="C1521" s="178"/>
      <c r="D1521" s="178"/>
      <c r="E1521" s="178"/>
      <c r="F1521" s="184">
        <v>1.3335000000000008E-2</v>
      </c>
      <c r="G1521" s="184">
        <v>1.2127899999999996</v>
      </c>
      <c r="H1521" s="184">
        <v>1.6074950000000001</v>
      </c>
      <c r="I1521" s="184">
        <v>1.8462950000000002</v>
      </c>
      <c r="J1521" s="184">
        <v>3.8859599999999994</v>
      </c>
      <c r="K1521" s="184">
        <v>7.7933599999999998</v>
      </c>
      <c r="L1521" s="184">
        <v>17.920594999999999</v>
      </c>
      <c r="M1521" s="184">
        <v>23.893362499999995</v>
      </c>
      <c r="N1521" s="184">
        <v>40.691462500000007</v>
      </c>
      <c r="O1521" s="184">
        <v>11.219235714285714</v>
      </c>
      <c r="P1521" s="184">
        <v>10.951571428571427</v>
      </c>
      <c r="Q1521" s="184">
        <v>12.852969999999999</v>
      </c>
      <c r="R1521" s="184">
        <v>15.470664285714287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3" t="s">
        <v>408</v>
      </c>
      <c r="B1522" s="178"/>
      <c r="C1522" s="178"/>
      <c r="D1522" s="178"/>
      <c r="E1522" s="178"/>
      <c r="F1522" s="184">
        <v>2.2550000000000001E-2</v>
      </c>
      <c r="G1522" s="184">
        <v>1.1233499999999998</v>
      </c>
      <c r="H1522" s="184">
        <v>1.74055</v>
      </c>
      <c r="I1522" s="184">
        <v>1.46495</v>
      </c>
      <c r="J1522" s="184">
        <v>2.7559500000000003</v>
      </c>
      <c r="K1522" s="184">
        <v>6.3732500000000005</v>
      </c>
      <c r="L1522" s="184">
        <v>17.674250000000001</v>
      </c>
      <c r="M1522" s="184">
        <v>22.889399999999998</v>
      </c>
      <c r="N1522" s="184">
        <v>38.892600000000002</v>
      </c>
      <c r="O1522" s="184">
        <v>9.8964999999999996</v>
      </c>
      <c r="P1522" s="184">
        <v>10.3392</v>
      </c>
      <c r="Q1522" s="184">
        <v>10.50915</v>
      </c>
      <c r="R1522" s="184">
        <v>12.904399999999999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6"/>
      <c r="B1523" s="126"/>
      <c r="C1523" s="126"/>
      <c r="D1523" s="128"/>
      <c r="E1523" s="129"/>
      <c r="F1523" s="129"/>
      <c r="G1523" s="129"/>
      <c r="H1523" s="129"/>
      <c r="I1523" s="129"/>
      <c r="J1523" s="129"/>
      <c r="K1523" s="129"/>
      <c r="L1523" s="129"/>
      <c r="M1523" s="129"/>
      <c r="N1523" s="129"/>
      <c r="O1523" s="129"/>
      <c r="P1523" s="129"/>
      <c r="Q1523" s="129"/>
      <c r="R1523" s="129"/>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0" t="s">
        <v>1266</v>
      </c>
      <c r="B1524" s="180"/>
      <c r="C1524" s="180"/>
      <c r="D1524" s="180"/>
      <c r="E1524" s="180"/>
      <c r="F1524" s="180"/>
      <c r="G1524" s="180"/>
      <c r="H1524" s="180"/>
      <c r="I1524" s="180"/>
      <c r="J1524" s="180"/>
      <c r="K1524" s="180"/>
      <c r="L1524" s="180"/>
      <c r="M1524" s="180"/>
      <c r="N1524" s="180"/>
      <c r="O1524" s="180"/>
      <c r="P1524" s="180"/>
      <c r="Q1524" s="180"/>
      <c r="R1524" s="180"/>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78" t="s">
        <v>1267</v>
      </c>
      <c r="B1525" s="178" t="s">
        <v>1268</v>
      </c>
      <c r="C1525" s="178">
        <v>102020</v>
      </c>
      <c r="D1525" s="181">
        <v>44315</v>
      </c>
      <c r="E1525" s="182">
        <v>134.38</v>
      </c>
      <c r="F1525" s="182">
        <v>0.23119999999999999</v>
      </c>
      <c r="G1525" s="182">
        <v>3.2263000000000002</v>
      </c>
      <c r="H1525" s="182">
        <v>4.4053000000000004</v>
      </c>
      <c r="I1525" s="182">
        <v>4.0092999999999996</v>
      </c>
      <c r="J1525" s="182">
        <v>4.1947999999999999</v>
      </c>
      <c r="K1525" s="182">
        <v>14.541399999999999</v>
      </c>
      <c r="L1525" s="182">
        <v>35.0824</v>
      </c>
      <c r="M1525" s="182">
        <v>41.930700000000002</v>
      </c>
      <c r="N1525" s="182">
        <v>60.953400000000002</v>
      </c>
      <c r="O1525" s="182">
        <v>9.7771000000000008</v>
      </c>
      <c r="P1525" s="182">
        <v>12.9788</v>
      </c>
      <c r="Q1525" s="182">
        <v>15.8672</v>
      </c>
      <c r="R1525" s="182">
        <v>16.939299999999999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78" t="s">
        <v>1267</v>
      </c>
      <c r="B1526" s="178" t="s">
        <v>1269</v>
      </c>
      <c r="C1526" s="178">
        <v>119354</v>
      </c>
      <c r="D1526" s="181">
        <v>44315</v>
      </c>
      <c r="E1526" s="182">
        <v>144.56</v>
      </c>
      <c r="F1526" s="182">
        <v>0.23580000000000001</v>
      </c>
      <c r="G1526" s="182">
        <v>3.2349999999999999</v>
      </c>
      <c r="H1526" s="182">
        <v>4.4282000000000004</v>
      </c>
      <c r="I1526" s="182">
        <v>4.0373999999999999</v>
      </c>
      <c r="J1526" s="182">
        <v>4.2701000000000002</v>
      </c>
      <c r="K1526" s="182">
        <v>14.775700000000001</v>
      </c>
      <c r="L1526" s="182">
        <v>35.6479</v>
      </c>
      <c r="M1526" s="182">
        <v>42.8035</v>
      </c>
      <c r="N1526" s="182">
        <v>62.226500000000001</v>
      </c>
      <c r="O1526" s="182">
        <v>10.7151</v>
      </c>
      <c r="P1526" s="182">
        <v>13.9857</v>
      </c>
      <c r="Q1526" s="182">
        <v>13.4406</v>
      </c>
      <c r="R1526" s="182">
        <v>17.860199999999999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78" t="s">
        <v>1267</v>
      </c>
      <c r="B1527" s="178" t="s">
        <v>1270</v>
      </c>
      <c r="C1527" s="178">
        <v>113460</v>
      </c>
      <c r="D1527" s="181">
        <v>44315</v>
      </c>
      <c r="E1527" s="182">
        <v>61.573999999999998</v>
      </c>
      <c r="F1527" s="182">
        <v>0.59299999999999997</v>
      </c>
      <c r="G1527" s="182">
        <v>3.1545999999999998</v>
      </c>
      <c r="H1527" s="182">
        <v>4.0928000000000004</v>
      </c>
      <c r="I1527" s="182">
        <v>3.1684000000000001</v>
      </c>
      <c r="J1527" s="182">
        <v>3.9434</v>
      </c>
      <c r="K1527" s="182">
        <v>12.484500000000001</v>
      </c>
      <c r="L1527" s="182">
        <v>30.591699999999999</v>
      </c>
      <c r="M1527" s="182">
        <v>36.063099999999999</v>
      </c>
      <c r="N1527" s="182">
        <v>50.935200000000002</v>
      </c>
      <c r="O1527" s="182">
        <v>8.6897000000000002</v>
      </c>
      <c r="P1527" s="182">
        <v>12.572699999999999</v>
      </c>
      <c r="Q1527" s="182">
        <v>12.3323</v>
      </c>
      <c r="R1527" s="182">
        <v>14.831300000000001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78" t="s">
        <v>1267</v>
      </c>
      <c r="B1528" s="178" t="s">
        <v>1271</v>
      </c>
      <c r="C1528" s="178">
        <v>119988</v>
      </c>
      <c r="D1528" s="181">
        <v>44315</v>
      </c>
      <c r="E1528" s="182">
        <v>69.427000000000007</v>
      </c>
      <c r="F1528" s="182">
        <v>0.59840000000000004</v>
      </c>
      <c r="G1528" s="182">
        <v>3.1665999999999999</v>
      </c>
      <c r="H1528" s="182">
        <v>4.1212</v>
      </c>
      <c r="I1528" s="182">
        <v>3.2248999999999999</v>
      </c>
      <c r="J1528" s="182">
        <v>4.0774999999999997</v>
      </c>
      <c r="K1528" s="182">
        <v>12.8858</v>
      </c>
      <c r="L1528" s="182">
        <v>31.5428</v>
      </c>
      <c r="M1528" s="182">
        <v>37.533700000000003</v>
      </c>
      <c r="N1528" s="182">
        <v>53.081400000000002</v>
      </c>
      <c r="O1528" s="182">
        <v>10.2613</v>
      </c>
      <c r="P1528" s="182">
        <v>14.290699999999999</v>
      </c>
      <c r="Q1528" s="182">
        <v>15.5502</v>
      </c>
      <c r="R1528" s="182">
        <v>16.415099999999999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78" t="s">
        <v>1267</v>
      </c>
      <c r="B1529" s="178" t="s">
        <v>1272</v>
      </c>
      <c r="C1529" s="178">
        <v>101228</v>
      </c>
      <c r="D1529" s="181">
        <v>44315</v>
      </c>
      <c r="E1529" s="182">
        <v>362.62</v>
      </c>
      <c r="F1529" s="182">
        <v>-4.1300000000000003E-2</v>
      </c>
      <c r="G1529" s="182">
        <v>2.8068</v>
      </c>
      <c r="H1529" s="182">
        <v>3.6886999999999999</v>
      </c>
      <c r="I1529" s="182">
        <v>3.0522</v>
      </c>
      <c r="J1529" s="182">
        <v>2.3193999999999999</v>
      </c>
      <c r="K1529" s="182">
        <v>11.2195</v>
      </c>
      <c r="L1529" s="182">
        <v>35.018799999999999</v>
      </c>
      <c r="M1529" s="182">
        <v>40.533999999999999</v>
      </c>
      <c r="N1529" s="182">
        <v>59.603900000000003</v>
      </c>
      <c r="O1529" s="182">
        <v>9.2695000000000007</v>
      </c>
      <c r="P1529" s="182">
        <v>12.6632</v>
      </c>
      <c r="Q1529" s="182">
        <v>14.4559</v>
      </c>
      <c r="R1529" s="182">
        <v>10.688499999999999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78" t="s">
        <v>1267</v>
      </c>
      <c r="B1530" s="178" t="s">
        <v>1273</v>
      </c>
      <c r="C1530" s="178">
        <v>120599</v>
      </c>
      <c r="D1530" s="181">
        <v>44315</v>
      </c>
      <c r="E1530" s="182">
        <v>390.35</v>
      </c>
      <c r="F1530" s="182">
        <v>-4.1000000000000002E-2</v>
      </c>
      <c r="G1530" s="182">
        <v>2.8130000000000002</v>
      </c>
      <c r="H1530" s="182">
        <v>3.7088999999999999</v>
      </c>
      <c r="I1530" s="182">
        <v>3.0926</v>
      </c>
      <c r="J1530" s="182">
        <v>2.4056999999999999</v>
      </c>
      <c r="K1530" s="182">
        <v>11.4649</v>
      </c>
      <c r="L1530" s="182">
        <v>35.632399999999997</v>
      </c>
      <c r="M1530" s="182">
        <v>41.523499999999999</v>
      </c>
      <c r="N1530" s="182">
        <v>61.155099999999997</v>
      </c>
      <c r="O1530" s="182">
        <v>10.319599999999999</v>
      </c>
      <c r="P1530" s="182">
        <v>13.8279</v>
      </c>
      <c r="Q1530" s="182">
        <v>14.8912</v>
      </c>
      <c r="R1530" s="182">
        <v>11.749700000000001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78" t="s">
        <v>1267</v>
      </c>
      <c r="B1531" s="178" t="s">
        <v>1965</v>
      </c>
      <c r="C1531" s="178"/>
      <c r="D1531" s="181"/>
      <c r="E1531" s="182"/>
      <c r="F1531" s="182"/>
      <c r="G1531" s="182"/>
      <c r="H1531" s="182"/>
      <c r="I1531" s="182"/>
      <c r="J1531" s="182"/>
      <c r="K1531" s="182"/>
      <c r="L1531" s="182"/>
      <c r="M1531" s="182"/>
      <c r="N1531" s="182"/>
      <c r="O1531" s="182"/>
      <c r="P1531" s="182"/>
      <c r="Q1531" s="182"/>
      <c r="R1531" s="182"/>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78" t="s">
        <v>1267</v>
      </c>
      <c r="B1532" s="178" t="s">
        <v>1274</v>
      </c>
      <c r="C1532" s="178"/>
      <c r="D1532" s="181"/>
      <c r="E1532" s="182"/>
      <c r="F1532" s="182"/>
      <c r="G1532" s="182"/>
      <c r="H1532" s="182"/>
      <c r="I1532" s="182"/>
      <c r="J1532" s="182"/>
      <c r="K1532" s="182"/>
      <c r="L1532" s="182"/>
      <c r="M1532" s="182"/>
      <c r="N1532" s="182"/>
      <c r="O1532" s="182"/>
      <c r="P1532" s="182"/>
      <c r="Q1532" s="182"/>
      <c r="R1532" s="182"/>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78" t="s">
        <v>1267</v>
      </c>
      <c r="B1533" s="178" t="s">
        <v>1275</v>
      </c>
      <c r="C1533" s="178">
        <v>107353</v>
      </c>
      <c r="D1533" s="181">
        <v>44315</v>
      </c>
      <c r="E1533" s="182">
        <v>63.4</v>
      </c>
      <c r="F1533" s="182">
        <v>0.2213</v>
      </c>
      <c r="G1533" s="182">
        <v>2.2250999999999999</v>
      </c>
      <c r="H1533" s="182">
        <v>3.6964000000000001</v>
      </c>
      <c r="I1533" s="182">
        <v>3.4933000000000001</v>
      </c>
      <c r="J1533" s="182">
        <v>3.5948000000000002</v>
      </c>
      <c r="K1533" s="182">
        <v>10.165100000000001</v>
      </c>
      <c r="L1533" s="182">
        <v>31.973400000000002</v>
      </c>
      <c r="M1533" s="182">
        <v>41.454700000000003</v>
      </c>
      <c r="N1533" s="182">
        <v>55.8889</v>
      </c>
      <c r="O1533" s="182">
        <v>7.1894</v>
      </c>
      <c r="P1533" s="182">
        <v>13.111599999999999</v>
      </c>
      <c r="Q1533" s="182">
        <v>15.1083</v>
      </c>
      <c r="R1533" s="182">
        <v>16.4191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78" t="s">
        <v>1267</v>
      </c>
      <c r="B1534" s="178" t="s">
        <v>1276</v>
      </c>
      <c r="C1534" s="178">
        <v>120413</v>
      </c>
      <c r="D1534" s="181">
        <v>44315</v>
      </c>
      <c r="E1534" s="182">
        <v>71.400000000000006</v>
      </c>
      <c r="F1534" s="182">
        <v>0.22459999999999999</v>
      </c>
      <c r="G1534" s="182">
        <v>2.2189999999999999</v>
      </c>
      <c r="H1534" s="182">
        <v>3.7187999999999999</v>
      </c>
      <c r="I1534" s="182">
        <v>3.5383</v>
      </c>
      <c r="J1534" s="182">
        <v>3.7187999999999999</v>
      </c>
      <c r="K1534" s="182">
        <v>10.526300000000001</v>
      </c>
      <c r="L1534" s="182">
        <v>32.886699999999998</v>
      </c>
      <c r="M1534" s="182">
        <v>42.8857</v>
      </c>
      <c r="N1534" s="182">
        <v>57.964599999999997</v>
      </c>
      <c r="O1534" s="182">
        <v>8.7022999999999993</v>
      </c>
      <c r="P1534" s="182">
        <v>14.841799999999999</v>
      </c>
      <c r="Q1534" s="182">
        <v>18.149799999999999</v>
      </c>
      <c r="R1534" s="182">
        <v>17.9833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78" t="s">
        <v>1267</v>
      </c>
      <c r="B1535" s="178" t="s">
        <v>1277</v>
      </c>
      <c r="C1535" s="178">
        <v>147183</v>
      </c>
      <c r="D1535" s="181">
        <v>44315</v>
      </c>
      <c r="E1535" s="182">
        <v>13.622199999999999</v>
      </c>
      <c r="F1535" s="182">
        <v>4.99E-2</v>
      </c>
      <c r="G1535" s="182">
        <v>1.8993</v>
      </c>
      <c r="H1535" s="182">
        <v>2.8485999999999998</v>
      </c>
      <c r="I1535" s="182">
        <v>2.8454999999999999</v>
      </c>
      <c r="J1535" s="182">
        <v>3.8222</v>
      </c>
      <c r="K1535" s="182">
        <v>11.408099999999999</v>
      </c>
      <c r="L1535" s="182">
        <v>34.574800000000003</v>
      </c>
      <c r="M1535" s="182">
        <v>38.790999999999997</v>
      </c>
      <c r="N1535" s="182">
        <v>50.017600000000002</v>
      </c>
      <c r="O1535" s="182"/>
      <c r="P1535" s="182"/>
      <c r="Q1535" s="182">
        <v>17.0932</v>
      </c>
      <c r="R1535" s="182"/>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78" t="s">
        <v>1267</v>
      </c>
      <c r="B1536" s="178" t="s">
        <v>1278</v>
      </c>
      <c r="C1536" s="178">
        <v>147184</v>
      </c>
      <c r="D1536" s="181">
        <v>44315</v>
      </c>
      <c r="E1536" s="182">
        <v>13.0633</v>
      </c>
      <c r="F1536" s="182">
        <v>4.3700000000000003E-2</v>
      </c>
      <c r="G1536" s="182">
        <v>1.8811</v>
      </c>
      <c r="H1536" s="182">
        <v>2.8064</v>
      </c>
      <c r="I1536" s="182">
        <v>2.7610999999999999</v>
      </c>
      <c r="J1536" s="182">
        <v>3.6145</v>
      </c>
      <c r="K1536" s="182">
        <v>10.819599999999999</v>
      </c>
      <c r="L1536" s="182">
        <v>33.149500000000003</v>
      </c>
      <c r="M1536" s="182">
        <v>36.584000000000003</v>
      </c>
      <c r="N1536" s="182">
        <v>46.791800000000002</v>
      </c>
      <c r="O1536" s="182"/>
      <c r="P1536" s="182"/>
      <c r="Q1536" s="182">
        <v>14.615600000000001</v>
      </c>
      <c r="R1536" s="182"/>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78" t="s">
        <v>1267</v>
      </c>
      <c r="B1537" s="178" t="s">
        <v>1279</v>
      </c>
      <c r="C1537" s="178">
        <v>141226</v>
      </c>
      <c r="D1537" s="181">
        <v>44315</v>
      </c>
      <c r="E1537" s="182">
        <v>17.2941</v>
      </c>
      <c r="F1537" s="182">
        <v>0.32140000000000002</v>
      </c>
      <c r="G1537" s="182">
        <v>3.0005000000000002</v>
      </c>
      <c r="H1537" s="182">
        <v>4.3573000000000004</v>
      </c>
      <c r="I1537" s="182">
        <v>3.8079999999999998</v>
      </c>
      <c r="J1537" s="182">
        <v>5.3253000000000004</v>
      </c>
      <c r="K1537" s="182">
        <v>18.0428</v>
      </c>
      <c r="L1537" s="182">
        <v>38.319600000000001</v>
      </c>
      <c r="M1537" s="182">
        <v>45.632100000000001</v>
      </c>
      <c r="N1537" s="182">
        <v>64.922499999999999</v>
      </c>
      <c r="O1537" s="182">
        <v>15.5906</v>
      </c>
      <c r="P1537" s="182"/>
      <c r="Q1537" s="182">
        <v>14.7958</v>
      </c>
      <c r="R1537" s="182">
        <v>23.543600000000001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78" t="s">
        <v>1267</v>
      </c>
      <c r="B1538" s="178" t="s">
        <v>1280</v>
      </c>
      <c r="C1538" s="178">
        <v>141224</v>
      </c>
      <c r="D1538" s="181">
        <v>44315</v>
      </c>
      <c r="E1538" s="182">
        <v>15.9651</v>
      </c>
      <c r="F1538" s="182">
        <v>0.31859999999999999</v>
      </c>
      <c r="G1538" s="182">
        <v>2.988</v>
      </c>
      <c r="H1538" s="182">
        <v>4.3258999999999999</v>
      </c>
      <c r="I1538" s="182">
        <v>3.7429000000000001</v>
      </c>
      <c r="J1538" s="182">
        <v>5.1608999999999998</v>
      </c>
      <c r="K1538" s="182">
        <v>17.547699999999999</v>
      </c>
      <c r="L1538" s="182">
        <v>37.144300000000001</v>
      </c>
      <c r="M1538" s="182">
        <v>43.753300000000003</v>
      </c>
      <c r="N1538" s="182">
        <v>62.088799999999999</v>
      </c>
      <c r="O1538" s="182">
        <v>13.508900000000001</v>
      </c>
      <c r="P1538" s="182"/>
      <c r="Q1538" s="182">
        <v>12.5067</v>
      </c>
      <c r="R1538" s="182">
        <v>21.463999999999999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78" t="s">
        <v>1267</v>
      </c>
      <c r="B1539" s="178" t="s">
        <v>1281</v>
      </c>
      <c r="C1539" s="178">
        <v>101161</v>
      </c>
      <c r="D1539" s="181">
        <v>44315</v>
      </c>
      <c r="E1539" s="182">
        <v>113.36109999999999</v>
      </c>
      <c r="F1539" s="182">
        <v>7.4800000000000005E-2</v>
      </c>
      <c r="G1539" s="182">
        <v>1.5694999999999999</v>
      </c>
      <c r="H1539" s="182">
        <v>3.1876000000000002</v>
      </c>
      <c r="I1539" s="182">
        <v>2.5106999999999999</v>
      </c>
      <c r="J1539" s="182">
        <v>2.0480999999999998</v>
      </c>
      <c r="K1539" s="182">
        <v>16.8521</v>
      </c>
      <c r="L1539" s="182">
        <v>41.793399999999998</v>
      </c>
      <c r="M1539" s="182">
        <v>49.182499999999997</v>
      </c>
      <c r="N1539" s="182">
        <v>63.506399999999999</v>
      </c>
      <c r="O1539" s="182">
        <v>6.4714999999999998</v>
      </c>
      <c r="P1539" s="182">
        <v>10.9373</v>
      </c>
      <c r="Q1539" s="182">
        <v>16.278700000000001</v>
      </c>
      <c r="R1539" s="182">
        <v>7.0639000000000003</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78" t="s">
        <v>1267</v>
      </c>
      <c r="B1540" s="178" t="s">
        <v>1282</v>
      </c>
      <c r="C1540" s="178">
        <v>118650</v>
      </c>
      <c r="D1540" s="181">
        <v>44315</v>
      </c>
      <c r="E1540" s="182">
        <v>120.51609999999999</v>
      </c>
      <c r="F1540" s="182">
        <v>7.6600000000000001E-2</v>
      </c>
      <c r="G1540" s="182">
        <v>1.5752999999999999</v>
      </c>
      <c r="H1540" s="182">
        <v>3.2016</v>
      </c>
      <c r="I1540" s="182">
        <v>2.5390999999999999</v>
      </c>
      <c r="J1540" s="182">
        <v>2.1141000000000001</v>
      </c>
      <c r="K1540" s="182">
        <v>17.0381</v>
      </c>
      <c r="L1540" s="182">
        <v>42.246699999999997</v>
      </c>
      <c r="M1540" s="182">
        <v>49.918999999999997</v>
      </c>
      <c r="N1540" s="182">
        <v>64.591399999999993</v>
      </c>
      <c r="O1540" s="182">
        <v>7.1927000000000003</v>
      </c>
      <c r="P1540" s="182">
        <v>11.742900000000001</v>
      </c>
      <c r="Q1540" s="182">
        <v>12.6509</v>
      </c>
      <c r="R1540" s="182">
        <v>7.7804000000000002</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78" t="s">
        <v>1267</v>
      </c>
      <c r="B1541" s="178" t="s">
        <v>1283</v>
      </c>
      <c r="C1541" s="178">
        <v>100967</v>
      </c>
      <c r="D1541" s="181">
        <v>44315</v>
      </c>
      <c r="E1541" s="182">
        <v>182.67</v>
      </c>
      <c r="F1541" s="182">
        <v>7.6700000000000004E-2</v>
      </c>
      <c r="G1541" s="182">
        <v>2.8083999999999998</v>
      </c>
      <c r="H1541" s="182">
        <v>3.6132</v>
      </c>
      <c r="I1541" s="182">
        <v>3.3902999999999999</v>
      </c>
      <c r="J1541" s="182">
        <v>2.9184999999999999</v>
      </c>
      <c r="K1541" s="182">
        <v>11.275600000000001</v>
      </c>
      <c r="L1541" s="182">
        <v>30.329599999999999</v>
      </c>
      <c r="M1541" s="182">
        <v>37.635599999999997</v>
      </c>
      <c r="N1541" s="182">
        <v>57.000399999999999</v>
      </c>
      <c r="O1541" s="182">
        <v>6.9142999999999999</v>
      </c>
      <c r="P1541" s="182">
        <v>14.724600000000001</v>
      </c>
      <c r="Q1541" s="182">
        <v>15.2059</v>
      </c>
      <c r="R1541" s="182">
        <v>12.8101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78" t="s">
        <v>1267</v>
      </c>
      <c r="B1542" s="178" t="s">
        <v>1284</v>
      </c>
      <c r="C1542" s="178">
        <v>119452</v>
      </c>
      <c r="D1542" s="181">
        <v>44315</v>
      </c>
      <c r="E1542" s="182">
        <v>194.45</v>
      </c>
      <c r="F1542" s="182">
        <v>7.7200000000000005E-2</v>
      </c>
      <c r="G1542" s="182">
        <v>2.8182999999999998</v>
      </c>
      <c r="H1542" s="182">
        <v>3.6293000000000002</v>
      </c>
      <c r="I1542" s="182">
        <v>3.4198</v>
      </c>
      <c r="J1542" s="182">
        <v>2.9925999999999999</v>
      </c>
      <c r="K1542" s="182">
        <v>11.477399999999999</v>
      </c>
      <c r="L1542" s="182">
        <v>30.810600000000001</v>
      </c>
      <c r="M1542" s="182">
        <v>38.438000000000002</v>
      </c>
      <c r="N1542" s="182">
        <v>58.230899999999998</v>
      </c>
      <c r="O1542" s="182">
        <v>7.8661000000000003</v>
      </c>
      <c r="P1542" s="182">
        <v>15.685</v>
      </c>
      <c r="Q1542" s="182">
        <v>15.5824</v>
      </c>
      <c r="R1542" s="182">
        <v>13.753500000000001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78" t="s">
        <v>1267</v>
      </c>
      <c r="B1543" s="178" t="s">
        <v>1285</v>
      </c>
      <c r="C1543" s="178">
        <v>100631</v>
      </c>
      <c r="D1543" s="181">
        <v>44315</v>
      </c>
      <c r="E1543" s="182">
        <v>327.06220000000002</v>
      </c>
      <c r="F1543" s="182">
        <v>9.74E-2</v>
      </c>
      <c r="G1543" s="182">
        <v>3.0623</v>
      </c>
      <c r="H1543" s="182">
        <v>3.5775000000000001</v>
      </c>
      <c r="I1543" s="182">
        <v>4.6002999999999998</v>
      </c>
      <c r="J1543" s="182">
        <v>10.636900000000001</v>
      </c>
      <c r="K1543" s="182">
        <v>23.6738</v>
      </c>
      <c r="L1543" s="182">
        <v>45.719799999999999</v>
      </c>
      <c r="M1543" s="182">
        <v>63.848199999999999</v>
      </c>
      <c r="N1543" s="182">
        <v>104.49</v>
      </c>
      <c r="O1543" s="182">
        <v>21.669</v>
      </c>
      <c r="P1543" s="182">
        <v>20.604800000000001</v>
      </c>
      <c r="Q1543" s="182">
        <v>18.923500000000001</v>
      </c>
      <c r="R1543" s="182">
        <v>33.2468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78" t="s">
        <v>1267</v>
      </c>
      <c r="B1544" s="178" t="s">
        <v>1286</v>
      </c>
      <c r="C1544" s="178">
        <v>120823</v>
      </c>
      <c r="D1544" s="181">
        <v>44315</v>
      </c>
      <c r="E1544" s="182">
        <v>337.11880000000002</v>
      </c>
      <c r="F1544" s="182">
        <v>0.1023</v>
      </c>
      <c r="G1544" s="182">
        <v>3.0796999999999999</v>
      </c>
      <c r="H1544" s="182">
        <v>3.6147999999999998</v>
      </c>
      <c r="I1544" s="182">
        <v>4.6723999999999997</v>
      </c>
      <c r="J1544" s="182">
        <v>10.830299999999999</v>
      </c>
      <c r="K1544" s="182">
        <v>24.300599999999999</v>
      </c>
      <c r="L1544" s="182">
        <v>47.2376</v>
      </c>
      <c r="M1544" s="182">
        <v>66.441400000000002</v>
      </c>
      <c r="N1544" s="182">
        <v>107.8832</v>
      </c>
      <c r="O1544" s="182">
        <v>22.626999999999999</v>
      </c>
      <c r="P1544" s="182">
        <v>21.229700000000001</v>
      </c>
      <c r="Q1544" s="182">
        <v>20.032299999999999</v>
      </c>
      <c r="R1544" s="182">
        <v>34.436199999999999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78" t="s">
        <v>1267</v>
      </c>
      <c r="B1545" s="178" t="s">
        <v>1287</v>
      </c>
      <c r="C1545" s="178">
        <v>147587</v>
      </c>
      <c r="D1545" s="181">
        <v>44315</v>
      </c>
      <c r="E1545" s="182">
        <v>13.7692</v>
      </c>
      <c r="F1545" s="182">
        <v>0.2271</v>
      </c>
      <c r="G1545" s="182">
        <v>2.5669</v>
      </c>
      <c r="H1545" s="182">
        <v>3.2437</v>
      </c>
      <c r="I1545" s="182">
        <v>2.57</v>
      </c>
      <c r="J1545" s="182">
        <v>3.1871999999999998</v>
      </c>
      <c r="K1545" s="182">
        <v>12.8262</v>
      </c>
      <c r="L1545" s="182">
        <v>30.808800000000002</v>
      </c>
      <c r="M1545" s="182">
        <v>37.481699999999996</v>
      </c>
      <c r="N1545" s="182">
        <v>59.316000000000003</v>
      </c>
      <c r="O1545" s="182"/>
      <c r="P1545" s="182"/>
      <c r="Q1545" s="182">
        <v>21.440100000000001</v>
      </c>
      <c r="R1545" s="182"/>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78" t="s">
        <v>1267</v>
      </c>
      <c r="B1546" s="178" t="s">
        <v>1288</v>
      </c>
      <c r="C1546" s="178">
        <v>147584</v>
      </c>
      <c r="D1546" s="181">
        <v>44315</v>
      </c>
      <c r="E1546" s="182">
        <v>13.3398</v>
      </c>
      <c r="F1546" s="182">
        <v>0.22239999999999999</v>
      </c>
      <c r="G1546" s="182">
        <v>2.5522999999999998</v>
      </c>
      <c r="H1546" s="182">
        <v>3.2101000000000002</v>
      </c>
      <c r="I1546" s="182">
        <v>2.5026999999999999</v>
      </c>
      <c r="J1546" s="182">
        <v>3.0586000000000002</v>
      </c>
      <c r="K1546" s="182">
        <v>12.4298</v>
      </c>
      <c r="L1546" s="182">
        <v>29.728000000000002</v>
      </c>
      <c r="M1546" s="182">
        <v>35.673200000000001</v>
      </c>
      <c r="N1546" s="182">
        <v>56.430900000000001</v>
      </c>
      <c r="O1546" s="182"/>
      <c r="P1546" s="182"/>
      <c r="Q1546" s="182">
        <v>19.125800000000002</v>
      </c>
      <c r="R1546" s="182"/>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3" t="s">
        <v>27</v>
      </c>
      <c r="B1547" s="178"/>
      <c r="C1547" s="178"/>
      <c r="D1547" s="178"/>
      <c r="E1547" s="178"/>
      <c r="F1547" s="184">
        <v>0.18550500000000003</v>
      </c>
      <c r="G1547" s="184">
        <v>2.6323999999999996</v>
      </c>
      <c r="H1547" s="184">
        <v>3.6738149999999998</v>
      </c>
      <c r="I1547" s="184">
        <v>3.3489599999999995</v>
      </c>
      <c r="J1547" s="184">
        <v>4.2116850000000001</v>
      </c>
      <c r="K1547" s="184">
        <v>14.287749999999999</v>
      </c>
      <c r="L1547" s="184">
        <v>35.511939999999996</v>
      </c>
      <c r="M1547" s="184">
        <v>43.405445</v>
      </c>
      <c r="N1547" s="184">
        <v>62.85394500000001</v>
      </c>
      <c r="O1547" s="184">
        <v>11.047756250000001</v>
      </c>
      <c r="P1547" s="184">
        <v>14.514050000000001</v>
      </c>
      <c r="Q1547" s="184">
        <v>15.902320000000003</v>
      </c>
      <c r="R1547" s="184">
        <v>17.311562500000001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3" t="s">
        <v>408</v>
      </c>
      <c r="B1548" s="178"/>
      <c r="C1548" s="178"/>
      <c r="D1548" s="178"/>
      <c r="E1548" s="178"/>
      <c r="F1548" s="184">
        <v>0.1618</v>
      </c>
      <c r="G1548" s="184">
        <v>2.8106999999999998</v>
      </c>
      <c r="H1548" s="184">
        <v>3.6589999999999998</v>
      </c>
      <c r="I1548" s="184">
        <v>3.3075999999999999</v>
      </c>
      <c r="J1548" s="184">
        <v>3.6666499999999997</v>
      </c>
      <c r="K1548" s="184">
        <v>12.65535</v>
      </c>
      <c r="L1548" s="184">
        <v>34.796800000000005</v>
      </c>
      <c r="M1548" s="184">
        <v>41.489100000000001</v>
      </c>
      <c r="N1548" s="184">
        <v>59.459950000000006</v>
      </c>
      <c r="O1548" s="184">
        <v>9.5233000000000008</v>
      </c>
      <c r="P1548" s="184">
        <v>13.9068</v>
      </c>
      <c r="Q1548" s="184">
        <v>15.37805</v>
      </c>
      <c r="R1548" s="184">
        <v>16.417099999999998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6"/>
      <c r="B1549" s="126"/>
      <c r="C1549" s="126"/>
      <c r="D1549" s="128"/>
      <c r="E1549" s="129"/>
      <c r="F1549" s="129"/>
      <c r="G1549" s="129"/>
      <c r="H1549" s="129"/>
      <c r="I1549" s="129"/>
      <c r="J1549" s="129"/>
      <c r="K1549" s="129"/>
      <c r="L1549" s="129"/>
      <c r="M1549" s="129"/>
      <c r="N1549" s="129"/>
      <c r="O1549" s="129"/>
      <c r="P1549" s="129"/>
      <c r="Q1549" s="129"/>
      <c r="R1549" s="129"/>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0" t="s">
        <v>1289</v>
      </c>
      <c r="B1550" s="180"/>
      <c r="C1550" s="180"/>
      <c r="D1550" s="180"/>
      <c r="E1550" s="180"/>
      <c r="F1550" s="180"/>
      <c r="G1550" s="180"/>
      <c r="H1550" s="180"/>
      <c r="I1550" s="180"/>
      <c r="J1550" s="180"/>
      <c r="K1550" s="180"/>
      <c r="L1550" s="180"/>
      <c r="M1550" s="180"/>
      <c r="N1550" s="180"/>
      <c r="O1550" s="180"/>
      <c r="P1550" s="180"/>
      <c r="Q1550" s="180"/>
      <c r="R1550" s="180"/>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78" t="s">
        <v>1290</v>
      </c>
      <c r="B1551" s="178" t="s">
        <v>1291</v>
      </c>
      <c r="C1551" s="178">
        <v>145486</v>
      </c>
      <c r="D1551" s="181">
        <v>44315</v>
      </c>
      <c r="E1551" s="182">
        <v>1115.7387000000001</v>
      </c>
      <c r="F1551" s="182">
        <v>3.1701999999999999</v>
      </c>
      <c r="G1551" s="182">
        <v>3.1686000000000001</v>
      </c>
      <c r="H1551" s="182">
        <v>3.1387</v>
      </c>
      <c r="I1551" s="182">
        <v>3.1724000000000001</v>
      </c>
      <c r="J1551" s="182">
        <v>3.1781999999999999</v>
      </c>
      <c r="K1551" s="182">
        <v>3.1078999999999999</v>
      </c>
      <c r="L1551" s="182">
        <v>3.0383</v>
      </c>
      <c r="M1551" s="182">
        <v>3.0638999999999998</v>
      </c>
      <c r="N1551" s="182">
        <v>3.0665</v>
      </c>
      <c r="O1551" s="182"/>
      <c r="P1551" s="182"/>
      <c r="Q1551" s="182">
        <v>4.4905999999999997</v>
      </c>
      <c r="R1551" s="182">
        <v>4.0163000000000002</v>
      </c>
      <c r="S1551" s="120" t="s">
        <v>2022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78" t="s">
        <v>1290</v>
      </c>
      <c r="B1552" s="178" t="s">
        <v>1292</v>
      </c>
      <c r="C1552" s="178">
        <v>145481</v>
      </c>
      <c r="D1552" s="181">
        <v>44315</v>
      </c>
      <c r="E1552" s="182">
        <v>1112.2907</v>
      </c>
      <c r="F1552" s="182">
        <v>3.0718000000000001</v>
      </c>
      <c r="G1552" s="182">
        <v>3.0678999999999998</v>
      </c>
      <c r="H1552" s="182">
        <v>3.0386000000000002</v>
      </c>
      <c r="I1552" s="182">
        <v>3.0722999999999998</v>
      </c>
      <c r="J1552" s="182">
        <v>3.0777999999999999</v>
      </c>
      <c r="K1552" s="182">
        <v>3.0070000000000001</v>
      </c>
      <c r="L1552" s="182">
        <v>2.9306000000000001</v>
      </c>
      <c r="M1552" s="182">
        <v>2.9506999999999999</v>
      </c>
      <c r="N1552" s="182">
        <v>2.9500999999999999</v>
      </c>
      <c r="O1552" s="182"/>
      <c r="P1552" s="182"/>
      <c r="Q1552" s="182">
        <v>4.3609999999999998</v>
      </c>
      <c r="R1552" s="182">
        <v>3.8910999999999998</v>
      </c>
      <c r="S1552" s="120" t="s">
        <v>2022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78" t="s">
        <v>1290</v>
      </c>
      <c r="B1553" s="178" t="s">
        <v>1293</v>
      </c>
      <c r="C1553" s="178">
        <v>146675</v>
      </c>
      <c r="D1553" s="181">
        <v>44315</v>
      </c>
      <c r="E1553" s="182">
        <v>1090.6172999999999</v>
      </c>
      <c r="F1553" s="182">
        <v>3.1998000000000002</v>
      </c>
      <c r="G1553" s="182">
        <v>3.1779999999999999</v>
      </c>
      <c r="H1553" s="182">
        <v>3.1593</v>
      </c>
      <c r="I1553" s="182">
        <v>3.1690999999999998</v>
      </c>
      <c r="J1553" s="182">
        <v>3.1303999999999998</v>
      </c>
      <c r="K1553" s="182">
        <v>3.1002000000000001</v>
      </c>
      <c r="L1553" s="182">
        <v>3.0449000000000002</v>
      </c>
      <c r="M1553" s="182">
        <v>3.0766</v>
      </c>
      <c r="N1553" s="182">
        <v>3.0990000000000002</v>
      </c>
      <c r="O1553" s="182"/>
      <c r="P1553" s="182"/>
      <c r="Q1553" s="182">
        <v>4.1645000000000003</v>
      </c>
      <c r="R1553" s="182">
        <v>4.0228999999999999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78" t="s">
        <v>1290</v>
      </c>
      <c r="B1554" s="178" t="s">
        <v>1294</v>
      </c>
      <c r="C1554" s="178">
        <v>146678</v>
      </c>
      <c r="D1554" s="181">
        <v>44315</v>
      </c>
      <c r="E1554" s="182">
        <v>1089.2511</v>
      </c>
      <c r="F1554" s="182">
        <v>3.1400999999999999</v>
      </c>
      <c r="G1554" s="182">
        <v>3.1183000000000001</v>
      </c>
      <c r="H1554" s="182">
        <v>3.0991</v>
      </c>
      <c r="I1554" s="182">
        <v>3.1091000000000002</v>
      </c>
      <c r="J1554" s="182">
        <v>3.0703</v>
      </c>
      <c r="K1554" s="182">
        <v>3.0434999999999999</v>
      </c>
      <c r="L1554" s="182">
        <v>2.9910000000000001</v>
      </c>
      <c r="M1554" s="182">
        <v>3.0232999999999999</v>
      </c>
      <c r="N1554" s="182">
        <v>3.0459000000000001</v>
      </c>
      <c r="O1554" s="182"/>
      <c r="P1554" s="182"/>
      <c r="Q1554" s="182">
        <v>4.1031000000000004</v>
      </c>
      <c r="R1554" s="182">
        <v>3.9702999999999999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78" t="s">
        <v>1290</v>
      </c>
      <c r="B1555" s="178" t="s">
        <v>1295</v>
      </c>
      <c r="C1555" s="178">
        <v>147196</v>
      </c>
      <c r="D1555" s="181">
        <v>44315</v>
      </c>
      <c r="E1555" s="182">
        <v>1083.6352999999999</v>
      </c>
      <c r="F1555" s="182">
        <v>3.1665000000000001</v>
      </c>
      <c r="G1555" s="182">
        <v>3.1591999999999998</v>
      </c>
      <c r="H1555" s="182">
        <v>3.1301000000000001</v>
      </c>
      <c r="I1555" s="182">
        <v>3.1415999999999999</v>
      </c>
      <c r="J1555" s="182">
        <v>3.1204000000000001</v>
      </c>
      <c r="K1555" s="182">
        <v>3.1114000000000002</v>
      </c>
      <c r="L1555" s="182">
        <v>3.0648</v>
      </c>
      <c r="M1555" s="182">
        <v>3.0964999999999998</v>
      </c>
      <c r="N1555" s="182">
        <v>3.1006999999999998</v>
      </c>
      <c r="O1555" s="182"/>
      <c r="P1555" s="182"/>
      <c r="Q1555" s="182">
        <v>4.0605000000000002</v>
      </c>
      <c r="R1555" s="182">
        <v>4.0465999999999998</v>
      </c>
      <c r="S1555" s="120" t="s">
        <v>2022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78" t="s">
        <v>1290</v>
      </c>
      <c r="B1556" s="178" t="s">
        <v>1296</v>
      </c>
      <c r="C1556" s="178">
        <v>147193</v>
      </c>
      <c r="D1556" s="181">
        <v>44315</v>
      </c>
      <c r="E1556" s="182">
        <v>1082.4313999999999</v>
      </c>
      <c r="F1556" s="182">
        <v>3.1160000000000001</v>
      </c>
      <c r="G1556" s="182">
        <v>3.1086999999999998</v>
      </c>
      <c r="H1556" s="182">
        <v>3.08</v>
      </c>
      <c r="I1556" s="182">
        <v>3.0916999999999999</v>
      </c>
      <c r="J1556" s="182">
        <v>3.0703</v>
      </c>
      <c r="K1556" s="182">
        <v>3.0609999999999999</v>
      </c>
      <c r="L1556" s="182">
        <v>3.0087000000000002</v>
      </c>
      <c r="M1556" s="182">
        <v>3.0314999999999999</v>
      </c>
      <c r="N1556" s="182">
        <v>3.0381</v>
      </c>
      <c r="O1556" s="182"/>
      <c r="P1556" s="182"/>
      <c r="Q1556" s="182">
        <v>4.0031999999999996</v>
      </c>
      <c r="R1556" s="182">
        <v>3.9891999999999999</v>
      </c>
      <c r="S1556" s="120" t="s">
        <v>2022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78" t="s">
        <v>1290</v>
      </c>
      <c r="B1557" s="178" t="s">
        <v>1297</v>
      </c>
      <c r="C1557" s="178">
        <v>147125</v>
      </c>
      <c r="D1557" s="181">
        <v>44315</v>
      </c>
      <c r="E1557" s="182">
        <v>1085.9349</v>
      </c>
      <c r="F1557" s="182">
        <v>3.1463000000000001</v>
      </c>
      <c r="G1557" s="182">
        <v>3.1413000000000002</v>
      </c>
      <c r="H1557" s="182">
        <v>3.1335000000000002</v>
      </c>
      <c r="I1557" s="182">
        <v>3.1291000000000002</v>
      </c>
      <c r="J1557" s="182">
        <v>3.0939000000000001</v>
      </c>
      <c r="K1557" s="182">
        <v>3.0891000000000002</v>
      </c>
      <c r="L1557" s="182">
        <v>3.0598000000000001</v>
      </c>
      <c r="M1557" s="182">
        <v>3.0777000000000001</v>
      </c>
      <c r="N1557" s="182">
        <v>3.0884999999999998</v>
      </c>
      <c r="O1557" s="182"/>
      <c r="P1557" s="182"/>
      <c r="Q1557" s="182">
        <v>4.0937999999999999</v>
      </c>
      <c r="R1557" s="182">
        <v>4.0465999999999998</v>
      </c>
      <c r="S1557" s="120" t="s">
        <v>2022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78" t="s">
        <v>1290</v>
      </c>
      <c r="B1558" s="178" t="s">
        <v>1298</v>
      </c>
      <c r="C1558" s="178">
        <v>147124</v>
      </c>
      <c r="D1558" s="181">
        <v>44315</v>
      </c>
      <c r="E1558" s="182">
        <v>1083.5083</v>
      </c>
      <c r="F1558" s="182">
        <v>3.0421999999999998</v>
      </c>
      <c r="G1558" s="182">
        <v>3.0472000000000001</v>
      </c>
      <c r="H1558" s="182">
        <v>3.0365000000000002</v>
      </c>
      <c r="I1558" s="182">
        <v>3.03</v>
      </c>
      <c r="J1558" s="182">
        <v>2.9941</v>
      </c>
      <c r="K1558" s="182">
        <v>2.9881000000000002</v>
      </c>
      <c r="L1558" s="182">
        <v>2.9581</v>
      </c>
      <c r="M1558" s="182">
        <v>2.9752999999999998</v>
      </c>
      <c r="N1558" s="182">
        <v>2.9853000000000001</v>
      </c>
      <c r="O1558" s="182"/>
      <c r="P1558" s="182"/>
      <c r="Q1558" s="182">
        <v>3.9803999999999999</v>
      </c>
      <c r="R1558" s="182">
        <v>3.9336000000000002</v>
      </c>
      <c r="S1558" s="120" t="s">
        <v>2022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78" t="s">
        <v>1290</v>
      </c>
      <c r="B1559" s="178" t="s">
        <v>1299</v>
      </c>
      <c r="C1559" s="178">
        <v>147951</v>
      </c>
      <c r="D1559" s="181">
        <v>44315</v>
      </c>
      <c r="E1559" s="182">
        <v>1043.4711</v>
      </c>
      <c r="F1559" s="182">
        <v>3.2079</v>
      </c>
      <c r="G1559" s="182">
        <v>3.2084999999999999</v>
      </c>
      <c r="H1559" s="182">
        <v>3.1551</v>
      </c>
      <c r="I1559" s="182">
        <v>3.1629999999999998</v>
      </c>
      <c r="J1559" s="182">
        <v>3.1556999999999999</v>
      </c>
      <c r="K1559" s="182">
        <v>3.1343000000000001</v>
      </c>
      <c r="L1559" s="182">
        <v>3.1059000000000001</v>
      </c>
      <c r="M1559" s="182">
        <v>3.1562000000000001</v>
      </c>
      <c r="N1559" s="182">
        <v>3.2012</v>
      </c>
      <c r="O1559" s="182"/>
      <c r="P1559" s="182"/>
      <c r="Q1559" s="182">
        <v>3.4464999999999999</v>
      </c>
      <c r="R1559" s="182"/>
      <c r="S1559" s="120" t="s">
        <v>2021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78" t="s">
        <v>1290</v>
      </c>
      <c r="B1560" s="178" t="s">
        <v>1300</v>
      </c>
      <c r="C1560" s="178">
        <v>147936</v>
      </c>
      <c r="D1560" s="181">
        <v>44315</v>
      </c>
      <c r="E1560" s="182">
        <v>1042.2411</v>
      </c>
      <c r="F1560" s="182">
        <v>3.1135999999999999</v>
      </c>
      <c r="G1560" s="182">
        <v>3.1118000000000001</v>
      </c>
      <c r="H1560" s="182">
        <v>3.0600999999999998</v>
      </c>
      <c r="I1560" s="182">
        <v>3.0762</v>
      </c>
      <c r="J1560" s="182">
        <v>3.0609999999999999</v>
      </c>
      <c r="K1560" s="182">
        <v>3.0428000000000002</v>
      </c>
      <c r="L1560" s="182">
        <v>3.0118</v>
      </c>
      <c r="M1560" s="182">
        <v>3.0613999999999999</v>
      </c>
      <c r="N1560" s="182">
        <v>3.1046999999999998</v>
      </c>
      <c r="O1560" s="182"/>
      <c r="P1560" s="182"/>
      <c r="Q1560" s="182">
        <v>3.3492999999999999</v>
      </c>
      <c r="R1560" s="182"/>
      <c r="S1560" s="120" t="s">
        <v>2021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78" t="s">
        <v>1290</v>
      </c>
      <c r="B1561" s="178" t="s">
        <v>1301</v>
      </c>
      <c r="C1561" s="178">
        <v>147531</v>
      </c>
      <c r="D1561" s="181">
        <v>44315</v>
      </c>
      <c r="E1561" s="182">
        <v>1068.3777</v>
      </c>
      <c r="F1561" s="182">
        <v>3.1331000000000002</v>
      </c>
      <c r="G1561" s="182">
        <v>3.1234000000000002</v>
      </c>
      <c r="H1561" s="182">
        <v>3.1097999999999999</v>
      </c>
      <c r="I1561" s="182">
        <v>3.1065</v>
      </c>
      <c r="J1561" s="182">
        <v>3.1162999999999998</v>
      </c>
      <c r="K1561" s="182">
        <v>3.0548999999999999</v>
      </c>
      <c r="L1561" s="182">
        <v>3.0137</v>
      </c>
      <c r="M1561" s="182">
        <v>3.0487000000000002</v>
      </c>
      <c r="N1561" s="182">
        <v>3.0790999999999999</v>
      </c>
      <c r="O1561" s="182"/>
      <c r="P1561" s="182"/>
      <c r="Q1561" s="182">
        <v>3.8022</v>
      </c>
      <c r="R1561" s="182"/>
      <c r="S1561" s="120" t="s">
        <v>2021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78" t="s">
        <v>1290</v>
      </c>
      <c r="B1562" s="178" t="s">
        <v>1302</v>
      </c>
      <c r="C1562" s="178">
        <v>147534</v>
      </c>
      <c r="D1562" s="181">
        <v>44315</v>
      </c>
      <c r="E1562" s="182">
        <v>1067.8485000000001</v>
      </c>
      <c r="F1562" s="182">
        <v>3.1107</v>
      </c>
      <c r="G1562" s="182">
        <v>3.1044</v>
      </c>
      <c r="H1562" s="182">
        <v>3.0897999999999999</v>
      </c>
      <c r="I1562" s="182">
        <v>3.0865</v>
      </c>
      <c r="J1562" s="182">
        <v>3.1175000000000002</v>
      </c>
      <c r="K1562" s="182">
        <v>3.0436999999999999</v>
      </c>
      <c r="L1562" s="182">
        <v>2.9977</v>
      </c>
      <c r="M1562" s="182">
        <v>3.0310000000000001</v>
      </c>
      <c r="N1562" s="182">
        <v>3.0606</v>
      </c>
      <c r="O1562" s="182"/>
      <c r="P1562" s="182"/>
      <c r="Q1562" s="182">
        <v>3.7732000000000001</v>
      </c>
      <c r="R1562" s="182"/>
      <c r="S1562" s="120" t="s">
        <v>2021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78" t="s">
        <v>1290</v>
      </c>
      <c r="B1563" s="178" t="s">
        <v>1303</v>
      </c>
      <c r="C1563" s="178">
        <v>146062</v>
      </c>
      <c r="D1563" s="181">
        <v>44315</v>
      </c>
      <c r="E1563" s="182">
        <v>1104.9413999999999</v>
      </c>
      <c r="F1563" s="182">
        <v>3.1120000000000001</v>
      </c>
      <c r="G1563" s="182">
        <v>3.1080999999999999</v>
      </c>
      <c r="H1563" s="182">
        <v>3.1017999999999999</v>
      </c>
      <c r="I1563" s="182">
        <v>3.1002999999999998</v>
      </c>
      <c r="J1563" s="182">
        <v>3.0951</v>
      </c>
      <c r="K1563" s="182">
        <v>3.0581</v>
      </c>
      <c r="L1563" s="182">
        <v>3.0335999999999999</v>
      </c>
      <c r="M1563" s="182">
        <v>3.0764999999999998</v>
      </c>
      <c r="N1563" s="182">
        <v>3.1088</v>
      </c>
      <c r="O1563" s="182"/>
      <c r="P1563" s="182"/>
      <c r="Q1563" s="182">
        <v>4.4180999999999999</v>
      </c>
      <c r="R1563" s="182">
        <v>4.1087999999999996</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78" t="s">
        <v>1290</v>
      </c>
      <c r="B1564" s="178" t="s">
        <v>1304</v>
      </c>
      <c r="C1564" s="178">
        <v>146061</v>
      </c>
      <c r="D1564" s="181">
        <v>44315</v>
      </c>
      <c r="E1564" s="182">
        <v>1102.6994</v>
      </c>
      <c r="F1564" s="182">
        <v>3.0356000000000001</v>
      </c>
      <c r="G1564" s="182">
        <v>3.0284</v>
      </c>
      <c r="H1564" s="182">
        <v>3.0219</v>
      </c>
      <c r="I1564" s="182">
        <v>3.0204</v>
      </c>
      <c r="J1564" s="182">
        <v>3.0150000000000001</v>
      </c>
      <c r="K1564" s="182">
        <v>2.9718</v>
      </c>
      <c r="L1564" s="182">
        <v>2.9487999999999999</v>
      </c>
      <c r="M1564" s="182">
        <v>2.9975999999999998</v>
      </c>
      <c r="N1564" s="182">
        <v>3.0312000000000001</v>
      </c>
      <c r="O1564" s="182"/>
      <c r="P1564" s="182"/>
      <c r="Q1564" s="182">
        <v>4.3262999999999998</v>
      </c>
      <c r="R1564" s="182">
        <v>4.0191999999999997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78" t="s">
        <v>1290</v>
      </c>
      <c r="B1565" s="178" t="s">
        <v>1305</v>
      </c>
      <c r="C1565" s="178">
        <v>147570</v>
      </c>
      <c r="D1565" s="181">
        <v>44315</v>
      </c>
      <c r="E1565" s="182">
        <v>1070.2777000000001</v>
      </c>
      <c r="F1565" s="182">
        <v>3.1105</v>
      </c>
      <c r="G1565" s="182">
        <v>3.1031</v>
      </c>
      <c r="H1565" s="182">
        <v>3.1311</v>
      </c>
      <c r="I1565" s="182">
        <v>3.1337000000000002</v>
      </c>
      <c r="J1565" s="182">
        <v>3.0507</v>
      </c>
      <c r="K1565" s="182">
        <v>3.0579000000000001</v>
      </c>
      <c r="L1565" s="182">
        <v>3.0562999999999998</v>
      </c>
      <c r="M1565" s="182">
        <v>3.1213000000000002</v>
      </c>
      <c r="N1565" s="182">
        <v>3.1522000000000001</v>
      </c>
      <c r="O1565" s="182"/>
      <c r="P1565" s="182"/>
      <c r="Q1565" s="182">
        <v>3.9091999999999998</v>
      </c>
      <c r="R1565" s="182"/>
      <c r="S1565" s="120" t="s">
        <v>2022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78" t="s">
        <v>1290</v>
      </c>
      <c r="B1566" s="178" t="s">
        <v>1306</v>
      </c>
      <c r="C1566" s="178">
        <v>147569</v>
      </c>
      <c r="D1566" s="181">
        <v>44315</v>
      </c>
      <c r="E1566" s="182">
        <v>1069.0227</v>
      </c>
      <c r="F1566" s="182">
        <v>3.0594999999999999</v>
      </c>
      <c r="G1566" s="182">
        <v>3.0543</v>
      </c>
      <c r="H1566" s="182">
        <v>3.0811000000000002</v>
      </c>
      <c r="I1566" s="182">
        <v>3.0838999999999999</v>
      </c>
      <c r="J1566" s="182">
        <v>3.0005999999999999</v>
      </c>
      <c r="K1566" s="182">
        <v>3.0074999999999998</v>
      </c>
      <c r="L1566" s="182">
        <v>3.0055999999999998</v>
      </c>
      <c r="M1566" s="182">
        <v>3.0701999999999998</v>
      </c>
      <c r="N1566" s="182">
        <v>3.1006999999999998</v>
      </c>
      <c r="O1566" s="182"/>
      <c r="P1566" s="182"/>
      <c r="Q1566" s="182">
        <v>3.8403999999999998</v>
      </c>
      <c r="R1566" s="182"/>
      <c r="S1566" s="120" t="s">
        <v>2022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78" t="s">
        <v>1290</v>
      </c>
      <c r="B1567" s="178" t="s">
        <v>1307</v>
      </c>
      <c r="C1567" s="178">
        <v>147213</v>
      </c>
      <c r="D1567" s="181">
        <v>44315</v>
      </c>
      <c r="E1567" s="182">
        <v>1076.9218000000001</v>
      </c>
      <c r="F1567" s="182">
        <v>3.0472000000000001</v>
      </c>
      <c r="G1567" s="182">
        <v>3.0295999999999998</v>
      </c>
      <c r="H1567" s="182">
        <v>3.0249999999999999</v>
      </c>
      <c r="I1567" s="182">
        <v>3.0190000000000001</v>
      </c>
      <c r="J1567" s="182">
        <v>3.0251000000000001</v>
      </c>
      <c r="K1567" s="182">
        <v>2.9649000000000001</v>
      </c>
      <c r="L1567" s="182">
        <v>2.9123999999999999</v>
      </c>
      <c r="M1567" s="182">
        <v>2.9512</v>
      </c>
      <c r="N1567" s="182">
        <v>2.9325999999999999</v>
      </c>
      <c r="O1567" s="182"/>
      <c r="P1567" s="182"/>
      <c r="Q1567" s="182">
        <v>3.8174999999999999</v>
      </c>
      <c r="R1567" s="182"/>
      <c r="S1567" s="120" t="s">
        <v>2022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78" t="s">
        <v>1290</v>
      </c>
      <c r="B1568" s="178" t="s">
        <v>1308</v>
      </c>
      <c r="C1568" s="178">
        <v>147214</v>
      </c>
      <c r="D1568" s="181">
        <v>44315</v>
      </c>
      <c r="E1568" s="182">
        <v>1078.1511</v>
      </c>
      <c r="F1568" s="182">
        <v>3.0979000000000001</v>
      </c>
      <c r="G1568" s="182">
        <v>3.0804</v>
      </c>
      <c r="H1568" s="182">
        <v>3.0758000000000001</v>
      </c>
      <c r="I1568" s="182">
        <v>3.0697999999999999</v>
      </c>
      <c r="J1568" s="182">
        <v>3.0762999999999998</v>
      </c>
      <c r="K1568" s="182">
        <v>3.0158999999999998</v>
      </c>
      <c r="L1568" s="182">
        <v>2.9639000000000002</v>
      </c>
      <c r="M1568" s="182">
        <v>3.0028999999999999</v>
      </c>
      <c r="N1568" s="182">
        <v>2.9906999999999999</v>
      </c>
      <c r="O1568" s="182"/>
      <c r="P1568" s="182"/>
      <c r="Q1568" s="182">
        <v>3.8774000000000002</v>
      </c>
      <c r="R1568" s="182"/>
      <c r="S1568" s="120" t="s">
        <v>2022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78" t="s">
        <v>1290</v>
      </c>
      <c r="B1569" s="178" t="s">
        <v>1309</v>
      </c>
      <c r="C1569" s="178">
        <v>101996</v>
      </c>
      <c r="D1569" s="181">
        <v>44315</v>
      </c>
      <c r="E1569" s="182">
        <v>3047.5409</v>
      </c>
      <c r="F1569" s="182">
        <v>3.0747</v>
      </c>
      <c r="G1569" s="182">
        <v>3.0592999999999999</v>
      </c>
      <c r="H1569" s="182">
        <v>3.0165000000000002</v>
      </c>
      <c r="I1569" s="182">
        <v>3.0139999999999998</v>
      </c>
      <c r="J1569" s="182">
        <v>3.0045999999999999</v>
      </c>
      <c r="K1569" s="182">
        <v>2.9550999999999998</v>
      </c>
      <c r="L1569" s="182">
        <v>2.9003999999999999</v>
      </c>
      <c r="M1569" s="182">
        <v>2.9276</v>
      </c>
      <c r="N1569" s="182">
        <v>2.9283000000000001</v>
      </c>
      <c r="O1569" s="182">
        <v>4.6412000000000004</v>
      </c>
      <c r="P1569" s="182">
        <v>5.1853999999999996</v>
      </c>
      <c r="Q1569" s="182">
        <v>5.9633000000000003</v>
      </c>
      <c r="R1569" s="182">
        <v>3.8662000000000001</v>
      </c>
      <c r="S1569" s="120" t="s">
        <v>2022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78" t="s">
        <v>1290</v>
      </c>
      <c r="B1570" s="178" t="s">
        <v>1310</v>
      </c>
      <c r="C1570" s="178">
        <v>119110</v>
      </c>
      <c r="D1570" s="181">
        <v>44315</v>
      </c>
      <c r="E1570" s="182">
        <v>3065.5801000000001</v>
      </c>
      <c r="F1570" s="182">
        <v>3.1757</v>
      </c>
      <c r="G1570" s="182">
        <v>3.1579999999999999</v>
      </c>
      <c r="H1570" s="182">
        <v>3.1160999999999999</v>
      </c>
      <c r="I1570" s="182">
        <v>3.1139000000000001</v>
      </c>
      <c r="J1570" s="182">
        <v>3.105</v>
      </c>
      <c r="K1570" s="182">
        <v>3.0558000000000001</v>
      </c>
      <c r="L1570" s="182">
        <v>3.0021</v>
      </c>
      <c r="M1570" s="182">
        <v>3.0301</v>
      </c>
      <c r="N1570" s="182">
        <v>3.0316000000000001</v>
      </c>
      <c r="O1570" s="182">
        <v>4.7407000000000004</v>
      </c>
      <c r="P1570" s="182">
        <v>5.2662000000000004</v>
      </c>
      <c r="Q1570" s="182">
        <v>6.2877000000000001</v>
      </c>
      <c r="R1570" s="182">
        <v>3.9706999999999999</v>
      </c>
      <c r="S1570" s="120" t="s">
        <v>2022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78" t="s">
        <v>1290</v>
      </c>
      <c r="B1571" s="178" t="s">
        <v>1311</v>
      </c>
      <c r="C1571" s="178">
        <v>147287</v>
      </c>
      <c r="D1571" s="181">
        <v>44315</v>
      </c>
      <c r="E1571" s="182">
        <v>1078.8100999999999</v>
      </c>
      <c r="F1571" s="182">
        <v>3.1840000000000002</v>
      </c>
      <c r="G1571" s="182">
        <v>3.1812</v>
      </c>
      <c r="H1571" s="182">
        <v>3.1484000000000001</v>
      </c>
      <c r="I1571" s="182">
        <v>3.1793999999999998</v>
      </c>
      <c r="J1571" s="182">
        <v>3.1671</v>
      </c>
      <c r="K1571" s="182">
        <v>3.1476000000000002</v>
      </c>
      <c r="L1571" s="182">
        <v>3.0817999999999999</v>
      </c>
      <c r="M1571" s="182">
        <v>3.1154999999999999</v>
      </c>
      <c r="N1571" s="182">
        <v>3.1254</v>
      </c>
      <c r="O1571" s="182"/>
      <c r="P1571" s="182"/>
      <c r="Q1571" s="182">
        <v>3.9796999999999998</v>
      </c>
      <c r="R1571" s="182"/>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78" t="s">
        <v>1290</v>
      </c>
      <c r="B1572" s="178" t="s">
        <v>1312</v>
      </c>
      <c r="C1572" s="178">
        <v>147290</v>
      </c>
      <c r="D1572" s="181">
        <v>44315</v>
      </c>
      <c r="E1572" s="182">
        <v>1075.6628000000001</v>
      </c>
      <c r="F1572" s="182">
        <v>3.0337999999999998</v>
      </c>
      <c r="G1572" s="182">
        <v>3.0308999999999999</v>
      </c>
      <c r="H1572" s="182">
        <v>2.9984999999999999</v>
      </c>
      <c r="I1572" s="182">
        <v>3.0291000000000001</v>
      </c>
      <c r="J1572" s="182">
        <v>3.0165000000000002</v>
      </c>
      <c r="K1572" s="182">
        <v>2.9964</v>
      </c>
      <c r="L1572" s="182">
        <v>2.9295</v>
      </c>
      <c r="M1572" s="182">
        <v>2.9620000000000002</v>
      </c>
      <c r="N1572" s="182">
        <v>2.9706999999999999</v>
      </c>
      <c r="O1572" s="182"/>
      <c r="P1572" s="182"/>
      <c r="Q1572" s="182">
        <v>3.8233999999999999</v>
      </c>
      <c r="R1572" s="182"/>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78" t="s">
        <v>1290</v>
      </c>
      <c r="B1573" s="178" t="s">
        <v>1313</v>
      </c>
      <c r="C1573" s="178">
        <v>145535</v>
      </c>
      <c r="D1573" s="181">
        <v>44315</v>
      </c>
      <c r="E1573" s="182">
        <v>110.9824</v>
      </c>
      <c r="F1573" s="182">
        <v>3.0259999999999998</v>
      </c>
      <c r="G1573" s="182">
        <v>3.0265</v>
      </c>
      <c r="H1573" s="182">
        <v>3.0181</v>
      </c>
      <c r="I1573" s="182">
        <v>3.0150999999999999</v>
      </c>
      <c r="J1573" s="182">
        <v>3.0282</v>
      </c>
      <c r="K1573" s="182">
        <v>2.968</v>
      </c>
      <c r="L1573" s="182">
        <v>2.9100999999999999</v>
      </c>
      <c r="M1573" s="182">
        <v>2.9411999999999998</v>
      </c>
      <c r="N1573" s="182">
        <v>2.9403000000000001</v>
      </c>
      <c r="O1573" s="182"/>
      <c r="P1573" s="182"/>
      <c r="Q1573" s="182">
        <v>4.3296000000000001</v>
      </c>
      <c r="R1573" s="182">
        <v>3.8862000000000001</v>
      </c>
      <c r="S1573" s="120" t="s">
        <v>2021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78" t="s">
        <v>1290</v>
      </c>
      <c r="B1574" s="178" t="s">
        <v>1314</v>
      </c>
      <c r="C1574" s="178">
        <v>145536</v>
      </c>
      <c r="D1574" s="181">
        <v>44315</v>
      </c>
      <c r="E1574" s="182">
        <v>111.25539999999999</v>
      </c>
      <c r="F1574" s="182">
        <v>3.117</v>
      </c>
      <c r="G1574" s="182">
        <v>3.1175000000000002</v>
      </c>
      <c r="H1574" s="182">
        <v>3.1185999999999998</v>
      </c>
      <c r="I1574" s="182">
        <v>3.1156999999999999</v>
      </c>
      <c r="J1574" s="182">
        <v>3.1292</v>
      </c>
      <c r="K1574" s="182">
        <v>3.069</v>
      </c>
      <c r="L1574" s="182">
        <v>3.0116000000000001</v>
      </c>
      <c r="M1574" s="182">
        <v>3.0436000000000001</v>
      </c>
      <c r="N1574" s="182">
        <v>3.0434999999999999</v>
      </c>
      <c r="O1574" s="182"/>
      <c r="P1574" s="182"/>
      <c r="Q1574" s="182">
        <v>4.4339000000000004</v>
      </c>
      <c r="R1574" s="182">
        <v>3.9902000000000002</v>
      </c>
      <c r="S1574" s="120" t="s">
        <v>2021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78" t="s">
        <v>1290</v>
      </c>
      <c r="B1575" s="178" t="s">
        <v>1315</v>
      </c>
      <c r="C1575" s="178">
        <v>146191</v>
      </c>
      <c r="D1575" s="181">
        <v>44315</v>
      </c>
      <c r="E1575" s="182">
        <v>1100.5952</v>
      </c>
      <c r="F1575" s="182">
        <v>3.1375999999999999</v>
      </c>
      <c r="G1575" s="182">
        <v>3.1503000000000001</v>
      </c>
      <c r="H1575" s="182">
        <v>3.1373000000000002</v>
      </c>
      <c r="I1575" s="182">
        <v>3.1271</v>
      </c>
      <c r="J1575" s="182">
        <v>3.12</v>
      </c>
      <c r="K1575" s="182">
        <v>3.0632000000000001</v>
      </c>
      <c r="L1575" s="182">
        <v>3.0057</v>
      </c>
      <c r="M1575" s="182">
        <v>3.0488</v>
      </c>
      <c r="N1575" s="182">
        <v>3.0535000000000001</v>
      </c>
      <c r="O1575" s="182"/>
      <c r="P1575" s="182"/>
      <c r="Q1575" s="182">
        <v>4.2946999999999997</v>
      </c>
      <c r="R1575" s="182">
        <v>3.9965999999999999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78" t="s">
        <v>1290</v>
      </c>
      <c r="B1576" s="178" t="s">
        <v>1316</v>
      </c>
      <c r="C1576" s="178">
        <v>146187</v>
      </c>
      <c r="D1576" s="181">
        <v>44315</v>
      </c>
      <c r="E1576" s="182">
        <v>1097.5171</v>
      </c>
      <c r="F1576" s="182">
        <v>3.0398999999999998</v>
      </c>
      <c r="G1576" s="182">
        <v>3.0493000000000001</v>
      </c>
      <c r="H1576" s="182">
        <v>3.0371999999999999</v>
      </c>
      <c r="I1576" s="182">
        <v>3.0266000000000002</v>
      </c>
      <c r="J1576" s="182">
        <v>3.02</v>
      </c>
      <c r="K1576" s="182">
        <v>2.9611999999999998</v>
      </c>
      <c r="L1576" s="182">
        <v>2.8908</v>
      </c>
      <c r="M1576" s="182">
        <v>2.9272</v>
      </c>
      <c r="N1576" s="182">
        <v>2.9281000000000001</v>
      </c>
      <c r="O1576" s="182"/>
      <c r="P1576" s="182"/>
      <c r="Q1576" s="182">
        <v>4.1665999999999999</v>
      </c>
      <c r="R1576" s="182">
        <v>3.8660999999999999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78" t="s">
        <v>1290</v>
      </c>
      <c r="B1577" s="178" t="s">
        <v>1317</v>
      </c>
      <c r="C1577" s="178">
        <v>147450</v>
      </c>
      <c r="D1577" s="181">
        <v>44315</v>
      </c>
      <c r="E1577" s="182">
        <v>1069.8202000000001</v>
      </c>
      <c r="F1577" s="182">
        <v>3.0743</v>
      </c>
      <c r="G1577" s="182">
        <v>3.0701999999999998</v>
      </c>
      <c r="H1577" s="182">
        <v>3.0588000000000002</v>
      </c>
      <c r="I1577" s="182">
        <v>3.0632000000000001</v>
      </c>
      <c r="J1577" s="182">
        <v>3.0396000000000001</v>
      </c>
      <c r="K1577" s="182">
        <v>3.0167999999999999</v>
      </c>
      <c r="L1577" s="182">
        <v>2.9672999999999998</v>
      </c>
      <c r="M1577" s="182">
        <v>2.9990000000000001</v>
      </c>
      <c r="N1577" s="182">
        <v>3.004</v>
      </c>
      <c r="O1577" s="182"/>
      <c r="P1577" s="182"/>
      <c r="Q1577" s="182">
        <v>3.7970999999999999</v>
      </c>
      <c r="R1577" s="182"/>
      <c r="S1577" s="120" t="s">
        <v>2022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78" t="s">
        <v>1290</v>
      </c>
      <c r="B1578" s="178" t="s">
        <v>1318</v>
      </c>
      <c r="C1578" s="178">
        <v>147454</v>
      </c>
      <c r="D1578" s="181">
        <v>44315</v>
      </c>
      <c r="E1578" s="182">
        <v>1067.8734999999999</v>
      </c>
      <c r="F1578" s="182">
        <v>2.9739</v>
      </c>
      <c r="G1578" s="182">
        <v>2.9676</v>
      </c>
      <c r="H1578" s="182">
        <v>2.9586999999999999</v>
      </c>
      <c r="I1578" s="182">
        <v>2.9643000000000002</v>
      </c>
      <c r="J1578" s="182">
        <v>2.9390000000000001</v>
      </c>
      <c r="K1578" s="182">
        <v>2.9157999999999999</v>
      </c>
      <c r="L1578" s="182">
        <v>2.8658999999999999</v>
      </c>
      <c r="M1578" s="182">
        <v>2.8967999999999998</v>
      </c>
      <c r="N1578" s="182">
        <v>2.9009999999999998</v>
      </c>
      <c r="O1578" s="182"/>
      <c r="P1578" s="182"/>
      <c r="Q1578" s="182">
        <v>3.6928000000000001</v>
      </c>
      <c r="R1578" s="182"/>
      <c r="S1578" s="120" t="s">
        <v>2022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78" t="s">
        <v>1290</v>
      </c>
      <c r="B1579" s="178" t="s">
        <v>1319</v>
      </c>
      <c r="C1579" s="178">
        <v>147883</v>
      </c>
      <c r="D1579" s="181">
        <v>44315</v>
      </c>
      <c r="E1579" s="182">
        <v>1043.0097000000001</v>
      </c>
      <c r="F1579" s="182">
        <v>3.1358000000000001</v>
      </c>
      <c r="G1579" s="182">
        <v>3.1257999999999999</v>
      </c>
      <c r="H1579" s="182">
        <v>3.1234000000000002</v>
      </c>
      <c r="I1579" s="182">
        <v>3.1177999999999999</v>
      </c>
      <c r="J1579" s="182">
        <v>3.1093999999999999</v>
      </c>
      <c r="K1579" s="182">
        <v>3.0661999999999998</v>
      </c>
      <c r="L1579" s="182">
        <v>3.0137</v>
      </c>
      <c r="M1579" s="182">
        <v>3.0385</v>
      </c>
      <c r="N1579" s="182">
        <v>3.0428000000000002</v>
      </c>
      <c r="O1579" s="182"/>
      <c r="P1579" s="182"/>
      <c r="Q1579" s="182">
        <v>3.2747999999999999</v>
      </c>
      <c r="R1579" s="182"/>
      <c r="S1579" s="120" t="s">
        <v>2021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78" t="s">
        <v>1290</v>
      </c>
      <c r="B1580" s="178" t="s">
        <v>1320</v>
      </c>
      <c r="C1580" s="178">
        <v>147878</v>
      </c>
      <c r="D1580" s="181">
        <v>44315</v>
      </c>
      <c r="E1580" s="182">
        <v>1042.1886</v>
      </c>
      <c r="F1580" s="182">
        <v>3.0752000000000002</v>
      </c>
      <c r="G1580" s="182">
        <v>3.0651999999999999</v>
      </c>
      <c r="H1580" s="182">
        <v>3.0632999999999999</v>
      </c>
      <c r="I1580" s="182">
        <v>3.0577999999999999</v>
      </c>
      <c r="J1580" s="182">
        <v>3.0491999999999999</v>
      </c>
      <c r="K1580" s="182">
        <v>3.0057</v>
      </c>
      <c r="L1580" s="182">
        <v>2.9527000000000001</v>
      </c>
      <c r="M1580" s="182">
        <v>2.9771000000000001</v>
      </c>
      <c r="N1580" s="182">
        <v>2.9809999999999999</v>
      </c>
      <c r="O1580" s="182"/>
      <c r="P1580" s="182"/>
      <c r="Q1580" s="182">
        <v>3.2124999999999999</v>
      </c>
      <c r="R1580" s="182"/>
      <c r="S1580" s="120" t="s">
        <v>2021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78" t="s">
        <v>1290</v>
      </c>
      <c r="B1581" s="178" t="s">
        <v>1321</v>
      </c>
      <c r="C1581" s="178">
        <v>147713</v>
      </c>
      <c r="D1581" s="181">
        <v>44315</v>
      </c>
      <c r="E1581" s="182">
        <v>1053.0868</v>
      </c>
      <c r="F1581" s="182">
        <v>3.0710999999999999</v>
      </c>
      <c r="G1581" s="182">
        <v>3.1236999999999999</v>
      </c>
      <c r="H1581" s="182">
        <v>3.093</v>
      </c>
      <c r="I1581" s="182">
        <v>3.0931000000000002</v>
      </c>
      <c r="J1581" s="182">
        <v>3.0470000000000002</v>
      </c>
      <c r="K1581" s="182">
        <v>2.9952000000000001</v>
      </c>
      <c r="L1581" s="182">
        <v>2.9508999999999999</v>
      </c>
      <c r="M1581" s="182">
        <v>2.9861</v>
      </c>
      <c r="N1581" s="182">
        <v>3.0051000000000001</v>
      </c>
      <c r="O1581" s="182"/>
      <c r="P1581" s="182"/>
      <c r="Q1581" s="182">
        <v>3.4729999999999999</v>
      </c>
      <c r="R1581" s="182"/>
      <c r="S1581" s="120" t="s">
        <v>2021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78" t="s">
        <v>1290</v>
      </c>
      <c r="B1582" s="178" t="s">
        <v>1322</v>
      </c>
      <c r="C1582" s="178">
        <v>147714</v>
      </c>
      <c r="D1582" s="181">
        <v>44315</v>
      </c>
      <c r="E1582" s="182">
        <v>1051.4946</v>
      </c>
      <c r="F1582" s="182">
        <v>2.9750999999999999</v>
      </c>
      <c r="G1582" s="182">
        <v>3.0242</v>
      </c>
      <c r="H1582" s="182">
        <v>2.9929000000000001</v>
      </c>
      <c r="I1582" s="182">
        <v>2.9931999999999999</v>
      </c>
      <c r="J1582" s="182">
        <v>2.9468000000000001</v>
      </c>
      <c r="K1582" s="182">
        <v>2.8944999999999999</v>
      </c>
      <c r="L1582" s="182">
        <v>2.8494999999999999</v>
      </c>
      <c r="M1582" s="182">
        <v>2.8837000000000002</v>
      </c>
      <c r="N1582" s="182">
        <v>2.9024000000000001</v>
      </c>
      <c r="O1582" s="182"/>
      <c r="P1582" s="182"/>
      <c r="Q1582" s="182">
        <v>3.3696999999999999</v>
      </c>
      <c r="R1582" s="182"/>
      <c r="S1582" s="120" t="s">
        <v>2021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78" t="s">
        <v>1290</v>
      </c>
      <c r="B1583" s="178" t="s">
        <v>1323</v>
      </c>
      <c r="C1583" s="178">
        <v>147837</v>
      </c>
      <c r="D1583" s="181">
        <v>44315</v>
      </c>
      <c r="E1583" s="182">
        <v>1048.6823999999999</v>
      </c>
      <c r="F1583" s="182">
        <v>3.1606000000000001</v>
      </c>
      <c r="G1583" s="182">
        <v>3.153</v>
      </c>
      <c r="H1583" s="182">
        <v>3.7667000000000002</v>
      </c>
      <c r="I1583" s="182">
        <v>3.4632999999999998</v>
      </c>
      <c r="J1583" s="182">
        <v>3.2850000000000001</v>
      </c>
      <c r="K1583" s="182">
        <v>3.1667000000000001</v>
      </c>
      <c r="L1583" s="182">
        <v>3.0861000000000001</v>
      </c>
      <c r="M1583" s="182">
        <v>3.0979999999999999</v>
      </c>
      <c r="N1583" s="182">
        <v>3.0996999999999999</v>
      </c>
      <c r="O1583" s="182"/>
      <c r="P1583" s="182"/>
      <c r="Q1583" s="182">
        <v>3.4399000000000002</v>
      </c>
      <c r="R1583" s="182"/>
      <c r="S1583" s="120" t="s">
        <v>2022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78" t="s">
        <v>1290</v>
      </c>
      <c r="B1584" s="178" t="s">
        <v>1324</v>
      </c>
      <c r="C1584" s="178">
        <v>147836</v>
      </c>
      <c r="D1584" s="181">
        <v>44315</v>
      </c>
      <c r="E1584" s="182">
        <v>1047.6619000000001</v>
      </c>
      <c r="F1584" s="182">
        <v>3.0905</v>
      </c>
      <c r="G1584" s="182">
        <v>3.0829</v>
      </c>
      <c r="H1584" s="182">
        <v>3.6966000000000001</v>
      </c>
      <c r="I1584" s="182">
        <v>3.3929999999999998</v>
      </c>
      <c r="J1584" s="182">
        <v>3.2149999999999999</v>
      </c>
      <c r="K1584" s="182">
        <v>3.0960999999999999</v>
      </c>
      <c r="L1584" s="182">
        <v>3.0150999999999999</v>
      </c>
      <c r="M1584" s="182">
        <v>3.0264000000000002</v>
      </c>
      <c r="N1584" s="182">
        <v>3.0276000000000001</v>
      </c>
      <c r="O1584" s="182"/>
      <c r="P1584" s="182"/>
      <c r="Q1584" s="182">
        <v>3.3683000000000001</v>
      </c>
      <c r="R1584" s="182"/>
      <c r="S1584" s="120" t="s">
        <v>2022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78" t="s">
        <v>1290</v>
      </c>
      <c r="B1585" s="178" t="s">
        <v>1325</v>
      </c>
      <c r="C1585" s="178">
        <v>146141</v>
      </c>
      <c r="D1585" s="181">
        <v>44315</v>
      </c>
      <c r="E1585" s="182">
        <v>1100.6088999999999</v>
      </c>
      <c r="F1585" s="182">
        <v>3.1309</v>
      </c>
      <c r="G1585" s="182">
        <v>3.1225999999999998</v>
      </c>
      <c r="H1585" s="182">
        <v>3.1021999999999998</v>
      </c>
      <c r="I1585" s="182">
        <v>3.1013999999999999</v>
      </c>
      <c r="J1585" s="182">
        <v>3.0941999999999998</v>
      </c>
      <c r="K1585" s="182">
        <v>3.0539999999999998</v>
      </c>
      <c r="L1585" s="182">
        <v>3.0125000000000002</v>
      </c>
      <c r="M1585" s="182">
        <v>3.0457999999999998</v>
      </c>
      <c r="N1585" s="182">
        <v>3.0465</v>
      </c>
      <c r="O1585" s="182"/>
      <c r="P1585" s="182"/>
      <c r="Q1585" s="182">
        <v>4.2794999999999996</v>
      </c>
      <c r="R1585" s="182">
        <v>3.9889000000000001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78" t="s">
        <v>1290</v>
      </c>
      <c r="B1586" s="178" t="s">
        <v>1326</v>
      </c>
      <c r="C1586" s="178">
        <v>146142</v>
      </c>
      <c r="D1586" s="181">
        <v>44315</v>
      </c>
      <c r="E1586" s="182">
        <v>1098.7644</v>
      </c>
      <c r="F1586" s="182">
        <v>3.0331999999999999</v>
      </c>
      <c r="G1586" s="182">
        <v>3.0226000000000002</v>
      </c>
      <c r="H1586" s="182">
        <v>3.0019</v>
      </c>
      <c r="I1586" s="182">
        <v>3.0011999999999999</v>
      </c>
      <c r="J1586" s="182">
        <v>2.9939</v>
      </c>
      <c r="K1586" s="182">
        <v>2.9531000000000001</v>
      </c>
      <c r="L1586" s="182">
        <v>2.9108000000000001</v>
      </c>
      <c r="M1586" s="182">
        <v>2.9434</v>
      </c>
      <c r="N1586" s="182">
        <v>2.9432</v>
      </c>
      <c r="O1586" s="182"/>
      <c r="P1586" s="182"/>
      <c r="Q1586" s="182">
        <v>4.2031000000000001</v>
      </c>
      <c r="R1586" s="182">
        <v>3.9095</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78" t="s">
        <v>1290</v>
      </c>
      <c r="B1587" s="178" t="s">
        <v>1327</v>
      </c>
      <c r="C1587" s="178">
        <v>119283</v>
      </c>
      <c r="D1587" s="181">
        <v>44315</v>
      </c>
      <c r="E1587" s="182">
        <v>2682.7276666666698</v>
      </c>
      <c r="F1587" s="182">
        <v>3.1545000000000001</v>
      </c>
      <c r="G1587" s="182">
        <v>3.1475</v>
      </c>
      <c r="H1587" s="182">
        <v>3.1396000000000002</v>
      </c>
      <c r="I1587" s="182">
        <v>3.1375999999999999</v>
      </c>
      <c r="J1587" s="182">
        <v>3.1211000000000002</v>
      </c>
      <c r="K1587" s="182">
        <v>3.0874999999999999</v>
      </c>
      <c r="L1587" s="182">
        <v>3.0225</v>
      </c>
      <c r="M1587" s="182">
        <v>3.0565000000000002</v>
      </c>
      <c r="N1587" s="182">
        <v>3.0607000000000002</v>
      </c>
      <c r="O1587" s="182">
        <v>4.7724000000000002</v>
      </c>
      <c r="P1587" s="182">
        <v>5.4675000000000002</v>
      </c>
      <c r="Q1587" s="182">
        <v>6.7053000000000003</v>
      </c>
      <c r="R1587" s="182">
        <v>4.0170000000000003</v>
      </c>
      <c r="S1587" s="120" t="s">
        <v>2022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78" t="s">
        <v>1290</v>
      </c>
      <c r="B1588" s="178" t="s">
        <v>1328</v>
      </c>
      <c r="C1588" s="178">
        <v>118058</v>
      </c>
      <c r="D1588" s="181">
        <v>44315</v>
      </c>
      <c r="E1588" s="182">
        <v>2554.6990000000001</v>
      </c>
      <c r="F1588" s="182">
        <v>3.0529999999999999</v>
      </c>
      <c r="G1588" s="182">
        <v>3.0472000000000001</v>
      </c>
      <c r="H1588" s="182">
        <v>3.0394999999999999</v>
      </c>
      <c r="I1588" s="182">
        <v>3.0375999999999999</v>
      </c>
      <c r="J1588" s="182">
        <v>3.0209000000000001</v>
      </c>
      <c r="K1588" s="182">
        <v>2.9868000000000001</v>
      </c>
      <c r="L1588" s="182">
        <v>2.9209999999999998</v>
      </c>
      <c r="M1588" s="182">
        <v>2.9525000000000001</v>
      </c>
      <c r="N1588" s="182">
        <v>2.9563000000000001</v>
      </c>
      <c r="O1588" s="182">
        <v>4.2297000000000002</v>
      </c>
      <c r="P1588" s="182">
        <v>4.8036000000000003</v>
      </c>
      <c r="Q1588" s="182">
        <v>6.7157</v>
      </c>
      <c r="R1588" s="182">
        <v>3.6063999999999998</v>
      </c>
      <c r="S1588" s="120" t="s">
        <v>2022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78" t="s">
        <v>1290</v>
      </c>
      <c r="B1589" s="178" t="s">
        <v>1329</v>
      </c>
      <c r="C1589" s="178">
        <v>147515</v>
      </c>
      <c r="D1589" s="181">
        <v>44315</v>
      </c>
      <c r="E1589" s="182">
        <v>1069.1939</v>
      </c>
      <c r="F1589" s="182">
        <v>3.1852999999999998</v>
      </c>
      <c r="G1589" s="182">
        <v>3.1802000000000001</v>
      </c>
      <c r="H1589" s="182">
        <v>3.1436000000000002</v>
      </c>
      <c r="I1589" s="182">
        <v>3.1225000000000001</v>
      </c>
      <c r="J1589" s="182">
        <v>3.1212</v>
      </c>
      <c r="K1589" s="182">
        <v>3.0798000000000001</v>
      </c>
      <c r="L1589" s="182">
        <v>3.0154999999999998</v>
      </c>
      <c r="M1589" s="182">
        <v>3.0461999999999998</v>
      </c>
      <c r="N1589" s="182">
        <v>3.0486</v>
      </c>
      <c r="O1589" s="182"/>
      <c r="P1589" s="182"/>
      <c r="Q1589" s="182">
        <v>3.7902999999999998</v>
      </c>
      <c r="R1589" s="182"/>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78" t="s">
        <v>1290</v>
      </c>
      <c r="B1590" s="178" t="s">
        <v>1330</v>
      </c>
      <c r="C1590" s="178">
        <v>147519</v>
      </c>
      <c r="D1590" s="181">
        <v>44315</v>
      </c>
      <c r="E1590" s="182">
        <v>1066.7137</v>
      </c>
      <c r="F1590" s="182">
        <v>3.0592999999999999</v>
      </c>
      <c r="G1590" s="182">
        <v>3.0507</v>
      </c>
      <c r="H1590" s="182">
        <v>3.0137999999999998</v>
      </c>
      <c r="I1590" s="182">
        <v>2.9925999999999999</v>
      </c>
      <c r="J1590" s="182">
        <v>2.9910000000000001</v>
      </c>
      <c r="K1590" s="182">
        <v>2.9487000000000001</v>
      </c>
      <c r="L1590" s="182">
        <v>2.8834</v>
      </c>
      <c r="M1590" s="182">
        <v>2.9131</v>
      </c>
      <c r="N1590" s="182">
        <v>2.9144999999999999</v>
      </c>
      <c r="O1590" s="182"/>
      <c r="P1590" s="182"/>
      <c r="Q1590" s="182">
        <v>3.6554000000000002</v>
      </c>
      <c r="R1590" s="182"/>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78" t="s">
        <v>1290</v>
      </c>
      <c r="B1591" s="178" t="s">
        <v>1331</v>
      </c>
      <c r="C1591" s="178">
        <v>147564</v>
      </c>
      <c r="D1591" s="181">
        <v>44315</v>
      </c>
      <c r="E1591" s="182">
        <v>1067.5659000000001</v>
      </c>
      <c r="F1591" s="182">
        <v>3.1697000000000002</v>
      </c>
      <c r="G1591" s="182">
        <v>3.5430999999999999</v>
      </c>
      <c r="H1591" s="182">
        <v>3.2974999999999999</v>
      </c>
      <c r="I1591" s="182">
        <v>3.2444999999999999</v>
      </c>
      <c r="J1591" s="182">
        <v>3.2042000000000002</v>
      </c>
      <c r="K1591" s="182">
        <v>3.1114999999999999</v>
      </c>
      <c r="L1591" s="182">
        <v>3.0514999999999999</v>
      </c>
      <c r="M1591" s="182">
        <v>3.0937000000000001</v>
      </c>
      <c r="N1591" s="182">
        <v>3.1046999999999998</v>
      </c>
      <c r="O1591" s="182"/>
      <c r="P1591" s="182"/>
      <c r="Q1591" s="182">
        <v>3.7631999999999999</v>
      </c>
      <c r="R1591" s="182"/>
      <c r="S1591" s="120" t="s">
        <v>2022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78" t="s">
        <v>1290</v>
      </c>
      <c r="B1592" s="178" t="s">
        <v>1332</v>
      </c>
      <c r="C1592" s="178">
        <v>147565</v>
      </c>
      <c r="D1592" s="181">
        <v>44315</v>
      </c>
      <c r="E1592" s="182">
        <v>1065.6532</v>
      </c>
      <c r="F1592" s="182">
        <v>3.0691999999999999</v>
      </c>
      <c r="G1592" s="182">
        <v>3.4432</v>
      </c>
      <c r="H1592" s="182">
        <v>3.1976</v>
      </c>
      <c r="I1592" s="182">
        <v>3.1448999999999998</v>
      </c>
      <c r="J1592" s="182">
        <v>3.1040000000000001</v>
      </c>
      <c r="K1592" s="182">
        <v>3.0108000000000001</v>
      </c>
      <c r="L1592" s="182">
        <v>2.9500999999999999</v>
      </c>
      <c r="M1592" s="182">
        <v>2.9914000000000001</v>
      </c>
      <c r="N1592" s="182">
        <v>3.0015999999999998</v>
      </c>
      <c r="O1592" s="182"/>
      <c r="P1592" s="182"/>
      <c r="Q1592" s="182">
        <v>3.6581000000000001</v>
      </c>
      <c r="R1592" s="182"/>
      <c r="S1592" s="120" t="s">
        <v>2022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78" t="s">
        <v>1290</v>
      </c>
      <c r="B1593" s="178" t="s">
        <v>1333</v>
      </c>
      <c r="C1593" s="178">
        <v>147736</v>
      </c>
      <c r="D1593" s="181">
        <v>44315</v>
      </c>
      <c r="E1593" s="182">
        <v>1056.9276</v>
      </c>
      <c r="F1593" s="182">
        <v>3.2326999999999999</v>
      </c>
      <c r="G1593" s="182">
        <v>3.2160000000000002</v>
      </c>
      <c r="H1593" s="182">
        <v>3.1770999999999998</v>
      </c>
      <c r="I1593" s="182">
        <v>3.1831999999999998</v>
      </c>
      <c r="J1593" s="182">
        <v>3.1741000000000001</v>
      </c>
      <c r="K1593" s="182">
        <v>3.1398999999999999</v>
      </c>
      <c r="L1593" s="182">
        <v>3.0954999999999999</v>
      </c>
      <c r="M1593" s="182">
        <v>3.1347</v>
      </c>
      <c r="N1593" s="182">
        <v>3.1543000000000001</v>
      </c>
      <c r="O1593" s="182"/>
      <c r="P1593" s="182"/>
      <c r="Q1593" s="182">
        <v>3.6613000000000002</v>
      </c>
      <c r="R1593" s="182"/>
      <c r="S1593" s="120" t="s">
        <v>2022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78" t="s">
        <v>1290</v>
      </c>
      <c r="B1594" s="178" t="s">
        <v>1334</v>
      </c>
      <c r="C1594" s="178">
        <v>147739</v>
      </c>
      <c r="D1594" s="181">
        <v>44315</v>
      </c>
      <c r="E1594" s="182">
        <v>1055.2837</v>
      </c>
      <c r="F1594" s="182">
        <v>3.1374</v>
      </c>
      <c r="G1594" s="182">
        <v>3.1183000000000001</v>
      </c>
      <c r="H1594" s="182">
        <v>3.0787</v>
      </c>
      <c r="I1594" s="182">
        <v>3.0861999999999998</v>
      </c>
      <c r="J1594" s="182">
        <v>3.0705</v>
      </c>
      <c r="K1594" s="182">
        <v>3.0421</v>
      </c>
      <c r="L1594" s="182">
        <v>2.9969000000000001</v>
      </c>
      <c r="M1594" s="182">
        <v>3.0341999999999998</v>
      </c>
      <c r="N1594" s="182">
        <v>3.0541999999999998</v>
      </c>
      <c r="O1594" s="182"/>
      <c r="P1594" s="182"/>
      <c r="Q1594" s="182">
        <v>3.5565000000000002</v>
      </c>
      <c r="R1594" s="182"/>
      <c r="S1594" s="120" t="s">
        <v>2022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78" t="s">
        <v>1290</v>
      </c>
      <c r="B1595" s="178" t="s">
        <v>1335</v>
      </c>
      <c r="C1595" s="178">
        <v>145810</v>
      </c>
      <c r="D1595" s="181">
        <v>44315</v>
      </c>
      <c r="E1595" s="182">
        <v>110.7461</v>
      </c>
      <c r="F1595" s="182">
        <v>3.1313</v>
      </c>
      <c r="G1595" s="182">
        <v>3.1318000000000001</v>
      </c>
      <c r="H1595" s="182">
        <v>3.1187999999999998</v>
      </c>
      <c r="I1595" s="182">
        <v>3.1254</v>
      </c>
      <c r="J1595" s="182">
        <v>3.1084000000000001</v>
      </c>
      <c r="K1595" s="182">
        <v>3.0590999999999999</v>
      </c>
      <c r="L1595" s="182">
        <v>3.0223</v>
      </c>
      <c r="M1595" s="182">
        <v>3.0546000000000002</v>
      </c>
      <c r="N1595" s="182">
        <v>3.0718999999999999</v>
      </c>
      <c r="O1595" s="182"/>
      <c r="P1595" s="182"/>
      <c r="Q1595" s="182">
        <v>4.4115000000000002</v>
      </c>
      <c r="R1595" s="182">
        <v>4.0452000000000004</v>
      </c>
      <c r="S1595" s="120" t="s">
        <v>2022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78" t="s">
        <v>1290</v>
      </c>
      <c r="B1596" s="178" t="s">
        <v>1336</v>
      </c>
      <c r="C1596" s="178">
        <v>145811</v>
      </c>
      <c r="D1596" s="181">
        <v>44315</v>
      </c>
      <c r="E1596" s="182">
        <v>110.4926</v>
      </c>
      <c r="F1596" s="182">
        <v>3.0394000000000001</v>
      </c>
      <c r="G1596" s="182">
        <v>3.0398999999999998</v>
      </c>
      <c r="H1596" s="182">
        <v>3.0314000000000001</v>
      </c>
      <c r="I1596" s="182">
        <v>3.0331999999999999</v>
      </c>
      <c r="J1596" s="182">
        <v>3.0181</v>
      </c>
      <c r="K1596" s="182">
        <v>2.9685999999999999</v>
      </c>
      <c r="L1596" s="182">
        <v>2.9310999999999998</v>
      </c>
      <c r="M1596" s="182">
        <v>2.9624999999999999</v>
      </c>
      <c r="N1596" s="182">
        <v>2.9765000000000001</v>
      </c>
      <c r="O1596" s="182"/>
      <c r="P1596" s="182"/>
      <c r="Q1596" s="182">
        <v>4.3103999999999996</v>
      </c>
      <c r="R1596" s="182">
        <v>3.9451999999999998</v>
      </c>
      <c r="S1596" s="120" t="s">
        <v>2022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78" t="s">
        <v>1290</v>
      </c>
      <c r="B1597" s="178" t="s">
        <v>1337</v>
      </c>
      <c r="C1597" s="178">
        <v>147606</v>
      </c>
      <c r="D1597" s="181">
        <v>44315</v>
      </c>
      <c r="E1597" s="182">
        <v>1064.6659999999999</v>
      </c>
      <c r="F1597" s="182">
        <v>3.2263000000000002</v>
      </c>
      <c r="G1597" s="182">
        <v>3.2132000000000001</v>
      </c>
      <c r="H1597" s="182">
        <v>3.1892999999999998</v>
      </c>
      <c r="I1597" s="182">
        <v>3.1880999999999999</v>
      </c>
      <c r="J1597" s="182">
        <v>3.1817000000000002</v>
      </c>
      <c r="K1597" s="182">
        <v>3.1282999999999999</v>
      </c>
      <c r="L1597" s="182">
        <v>3.085</v>
      </c>
      <c r="M1597" s="182">
        <v>3.1093000000000002</v>
      </c>
      <c r="N1597" s="182">
        <v>3.1440000000000001</v>
      </c>
      <c r="O1597" s="182"/>
      <c r="P1597" s="182"/>
      <c r="Q1597" s="182">
        <v>3.8142</v>
      </c>
      <c r="R1597" s="182"/>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78" t="s">
        <v>1290</v>
      </c>
      <c r="B1598" s="178" t="s">
        <v>1338</v>
      </c>
      <c r="C1598" s="178">
        <v>147600</v>
      </c>
      <c r="D1598" s="181">
        <v>44315</v>
      </c>
      <c r="E1598" s="182">
        <v>1062.8154</v>
      </c>
      <c r="F1598" s="182">
        <v>3.177</v>
      </c>
      <c r="G1598" s="182">
        <v>3.1638000000000002</v>
      </c>
      <c r="H1598" s="182">
        <v>3.1389</v>
      </c>
      <c r="I1598" s="182">
        <v>3.1377999999999999</v>
      </c>
      <c r="J1598" s="182">
        <v>3.1284000000000001</v>
      </c>
      <c r="K1598" s="182">
        <v>3.0436000000000001</v>
      </c>
      <c r="L1598" s="182">
        <v>2.9912999999999998</v>
      </c>
      <c r="M1598" s="182">
        <v>3.0122</v>
      </c>
      <c r="N1598" s="182">
        <v>3.0430000000000001</v>
      </c>
      <c r="O1598" s="182"/>
      <c r="P1598" s="182"/>
      <c r="Q1598" s="182">
        <v>3.7063999999999999</v>
      </c>
      <c r="R1598" s="182"/>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78" t="s">
        <v>1290</v>
      </c>
      <c r="B1599" s="178" t="s">
        <v>1339</v>
      </c>
      <c r="C1599" s="178">
        <v>119833</v>
      </c>
      <c r="D1599" s="181">
        <v>44315</v>
      </c>
      <c r="E1599" s="182">
        <v>3360.049</v>
      </c>
      <c r="F1599" s="182">
        <v>3.1678999999999999</v>
      </c>
      <c r="G1599" s="182">
        <v>3.1507000000000001</v>
      </c>
      <c r="H1599" s="182">
        <v>3.1385999999999998</v>
      </c>
      <c r="I1599" s="182">
        <v>3.1463999999999999</v>
      </c>
      <c r="J1599" s="182">
        <v>3.1309999999999998</v>
      </c>
      <c r="K1599" s="182">
        <v>3.0661</v>
      </c>
      <c r="L1599" s="182">
        <v>3.0057</v>
      </c>
      <c r="M1599" s="182">
        <v>3.0387</v>
      </c>
      <c r="N1599" s="182">
        <v>3.0505</v>
      </c>
      <c r="O1599" s="182">
        <v>4.7564000000000002</v>
      </c>
      <c r="P1599" s="182">
        <v>5.3105000000000002</v>
      </c>
      <c r="Q1599" s="182">
        <v>6.5928000000000004</v>
      </c>
      <c r="R1599" s="182">
        <v>3.9906000000000001</v>
      </c>
      <c r="S1599" s="120" t="s">
        <v>2022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78" t="s">
        <v>1290</v>
      </c>
      <c r="B1600" s="178" t="s">
        <v>1340</v>
      </c>
      <c r="C1600" s="178">
        <v>101206</v>
      </c>
      <c r="D1600" s="181">
        <v>44315</v>
      </c>
      <c r="E1600" s="182">
        <v>3327.3780999999999</v>
      </c>
      <c r="F1600" s="182">
        <v>3.097</v>
      </c>
      <c r="G1600" s="182">
        <v>3.0807000000000002</v>
      </c>
      <c r="H1600" s="182">
        <v>3.0684</v>
      </c>
      <c r="I1600" s="182">
        <v>3.0762999999999998</v>
      </c>
      <c r="J1600" s="182">
        <v>3.0607000000000002</v>
      </c>
      <c r="K1600" s="182">
        <v>2.9954999999999998</v>
      </c>
      <c r="L1600" s="182">
        <v>2.9346000000000001</v>
      </c>
      <c r="M1600" s="182">
        <v>2.9670000000000001</v>
      </c>
      <c r="N1600" s="182">
        <v>2.9784000000000002</v>
      </c>
      <c r="O1600" s="182">
        <v>4.6875</v>
      </c>
      <c r="P1600" s="182">
        <v>5.2194000000000003</v>
      </c>
      <c r="Q1600" s="182">
        <v>6.6738</v>
      </c>
      <c r="R1600" s="182">
        <v>3.9177</v>
      </c>
      <c r="S1600" s="120" t="s">
        <v>2022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78" t="s">
        <v>1290</v>
      </c>
      <c r="B1601" s="178" t="s">
        <v>1341</v>
      </c>
      <c r="C1601" s="178">
        <v>146963</v>
      </c>
      <c r="D1601" s="181">
        <v>44315</v>
      </c>
      <c r="E1601" s="182">
        <v>1097.0707</v>
      </c>
      <c r="F1601" s="182">
        <v>3.1143999999999998</v>
      </c>
      <c r="G1601" s="182">
        <v>3.0949</v>
      </c>
      <c r="H1601" s="182">
        <v>3.0655000000000001</v>
      </c>
      <c r="I1601" s="182">
        <v>3.0802</v>
      </c>
      <c r="J1601" s="182">
        <v>3.0914000000000001</v>
      </c>
      <c r="K1601" s="182">
        <v>3.0327000000000002</v>
      </c>
      <c r="L1601" s="182">
        <v>2.9838</v>
      </c>
      <c r="M1601" s="182">
        <v>3.0160999999999998</v>
      </c>
      <c r="N1601" s="182">
        <v>3.0314000000000001</v>
      </c>
      <c r="O1601" s="182"/>
      <c r="P1601" s="182"/>
      <c r="Q1601" s="182">
        <v>4.4835000000000003</v>
      </c>
      <c r="R1601" s="182">
        <v>4.0533999999999999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78" t="s">
        <v>1290</v>
      </c>
      <c r="B1602" s="178" t="s">
        <v>1342</v>
      </c>
      <c r="C1602" s="178">
        <v>146959</v>
      </c>
      <c r="D1602" s="181">
        <v>44315</v>
      </c>
      <c r="E1602" s="182">
        <v>1094.6908000000001</v>
      </c>
      <c r="F1602" s="182">
        <v>3.0011000000000001</v>
      </c>
      <c r="G1602" s="182">
        <v>2.9815999999999998</v>
      </c>
      <c r="H1602" s="182">
        <v>2.9525000000000001</v>
      </c>
      <c r="I1602" s="182">
        <v>2.968</v>
      </c>
      <c r="J1602" s="182">
        <v>2.9784999999999999</v>
      </c>
      <c r="K1602" s="182">
        <v>2.9264999999999999</v>
      </c>
      <c r="L1602" s="182">
        <v>2.8795999999999999</v>
      </c>
      <c r="M1602" s="182">
        <v>2.9121000000000001</v>
      </c>
      <c r="N1602" s="182">
        <v>2.9260999999999999</v>
      </c>
      <c r="O1602" s="182"/>
      <c r="P1602" s="182"/>
      <c r="Q1602" s="182">
        <v>4.3761000000000001</v>
      </c>
      <c r="R1602" s="182">
        <v>3.9462999999999999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78" t="s">
        <v>1290</v>
      </c>
      <c r="B1603" s="178" t="s">
        <v>1343</v>
      </c>
      <c r="C1603" s="178">
        <v>146980</v>
      </c>
      <c r="D1603" s="181">
        <v>44315</v>
      </c>
      <c r="E1603" s="182">
        <v>1088.6088</v>
      </c>
      <c r="F1603" s="182">
        <v>3.1654</v>
      </c>
      <c r="G1603" s="182">
        <v>3.1593</v>
      </c>
      <c r="H1603" s="182">
        <v>3.1335000000000002</v>
      </c>
      <c r="I1603" s="182">
        <v>3.1379999999999999</v>
      </c>
      <c r="J1603" s="182">
        <v>3.1120000000000001</v>
      </c>
      <c r="K1603" s="182">
        <v>3.1253000000000002</v>
      </c>
      <c r="L1603" s="182">
        <v>3.0579999999999998</v>
      </c>
      <c r="M1603" s="182">
        <v>3.0868000000000002</v>
      </c>
      <c r="N1603" s="182">
        <v>3.0899000000000001</v>
      </c>
      <c r="O1603" s="182"/>
      <c r="P1603" s="182"/>
      <c r="Q1603" s="182">
        <v>4.1227999999999998</v>
      </c>
      <c r="R1603" s="182">
        <v>4.0288000000000004</v>
      </c>
      <c r="S1603" s="120" t="s">
        <v>2022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78" t="s">
        <v>1290</v>
      </c>
      <c r="B1604" s="178" t="s">
        <v>1344</v>
      </c>
      <c r="C1604" s="178">
        <v>146977</v>
      </c>
      <c r="D1604" s="181">
        <v>44315</v>
      </c>
      <c r="E1604" s="182">
        <v>1086.1802</v>
      </c>
      <c r="F1604" s="182">
        <v>3.0649000000000002</v>
      </c>
      <c r="G1604" s="182">
        <v>3.0587</v>
      </c>
      <c r="H1604" s="182">
        <v>3.0333000000000001</v>
      </c>
      <c r="I1604" s="182">
        <v>3.0379999999999998</v>
      </c>
      <c r="J1604" s="182">
        <v>3.0118999999999998</v>
      </c>
      <c r="K1604" s="182">
        <v>2.9824000000000002</v>
      </c>
      <c r="L1604" s="182">
        <v>2.9354</v>
      </c>
      <c r="M1604" s="182">
        <v>2.9704000000000002</v>
      </c>
      <c r="N1604" s="182">
        <v>2.9759000000000002</v>
      </c>
      <c r="O1604" s="182"/>
      <c r="P1604" s="182"/>
      <c r="Q1604" s="182">
        <v>4.0118999999999998</v>
      </c>
      <c r="R1604" s="182">
        <v>3.9177</v>
      </c>
      <c r="S1604" s="120" t="s">
        <v>2022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78" t="s">
        <v>1290</v>
      </c>
      <c r="B1605" s="178" t="s">
        <v>1345</v>
      </c>
      <c r="C1605" s="178">
        <v>147003</v>
      </c>
      <c r="D1605" s="181">
        <v>44315</v>
      </c>
      <c r="E1605" s="182">
        <v>1086.4034999999999</v>
      </c>
      <c r="F1605" s="182">
        <v>3.1315</v>
      </c>
      <c r="G1605" s="182">
        <v>3.0693000000000001</v>
      </c>
      <c r="H1605" s="182">
        <v>3.0859999999999999</v>
      </c>
      <c r="I1605" s="182">
        <v>3.1053999999999999</v>
      </c>
      <c r="J1605" s="182">
        <v>3.0823999999999998</v>
      </c>
      <c r="K1605" s="182">
        <v>3.0495000000000001</v>
      </c>
      <c r="L1605" s="182">
        <v>3.0064000000000002</v>
      </c>
      <c r="M1605" s="182">
        <v>3.0402</v>
      </c>
      <c r="N1605" s="182">
        <v>3.0373999999999999</v>
      </c>
      <c r="O1605" s="182"/>
      <c r="P1605" s="182"/>
      <c r="Q1605" s="182">
        <v>4.0305999999999997</v>
      </c>
      <c r="R1605" s="182">
        <v>3.9377</v>
      </c>
      <c r="S1605" s="120" t="s">
        <v>2022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78" t="s">
        <v>1290</v>
      </c>
      <c r="B1606" s="178" t="s">
        <v>1346</v>
      </c>
      <c r="C1606" s="178">
        <v>146997</v>
      </c>
      <c r="D1606" s="181">
        <v>44315</v>
      </c>
      <c r="E1606" s="182">
        <v>1084.1583000000001</v>
      </c>
      <c r="F1606" s="182">
        <v>3.0303</v>
      </c>
      <c r="G1606" s="182">
        <v>2.9689999999999999</v>
      </c>
      <c r="H1606" s="182">
        <v>2.9855</v>
      </c>
      <c r="I1606" s="182">
        <v>3.0044</v>
      </c>
      <c r="J1606" s="182">
        <v>2.9811999999999999</v>
      </c>
      <c r="K1606" s="182">
        <v>2.9554999999999998</v>
      </c>
      <c r="L1606" s="182">
        <v>2.9102000000000001</v>
      </c>
      <c r="M1606" s="182">
        <v>2.9415</v>
      </c>
      <c r="N1606" s="182">
        <v>2.9365999999999999</v>
      </c>
      <c r="O1606" s="182"/>
      <c r="P1606" s="182"/>
      <c r="Q1606" s="182">
        <v>3.9279000000000002</v>
      </c>
      <c r="R1606" s="182">
        <v>3.8351999999999999</v>
      </c>
      <c r="S1606" s="120" t="s">
        <v>2022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78" t="s">
        <v>1290</v>
      </c>
      <c r="B1607" s="178" t="s">
        <v>1347</v>
      </c>
      <c r="C1607" s="178">
        <v>120785</v>
      </c>
      <c r="D1607" s="181">
        <v>44315</v>
      </c>
      <c r="E1607" s="182">
        <v>2824.5666999999999</v>
      </c>
      <c r="F1607" s="182">
        <v>3.1701000000000001</v>
      </c>
      <c r="G1607" s="182">
        <v>3.1513</v>
      </c>
      <c r="H1607" s="182">
        <v>3.145</v>
      </c>
      <c r="I1607" s="182">
        <v>3.1482999999999999</v>
      </c>
      <c r="J1607" s="182">
        <v>3.0945999999999998</v>
      </c>
      <c r="K1607" s="182">
        <v>3.0714000000000001</v>
      </c>
      <c r="L1607" s="182">
        <v>3.0194000000000001</v>
      </c>
      <c r="M1607" s="182">
        <v>3.06</v>
      </c>
      <c r="N1607" s="182">
        <v>3.0720000000000001</v>
      </c>
      <c r="O1607" s="182">
        <v>4.8047000000000004</v>
      </c>
      <c r="P1607" s="182">
        <v>5.6463999999999999</v>
      </c>
      <c r="Q1607" s="182">
        <v>6.6977000000000002</v>
      </c>
      <c r="R1607" s="182">
        <v>4.0292000000000003</v>
      </c>
      <c r="S1607" s="120" t="s">
        <v>2022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78" t="s">
        <v>1290</v>
      </c>
      <c r="B1608" s="178" t="s">
        <v>1348</v>
      </c>
      <c r="C1608" s="178">
        <v>100814</v>
      </c>
      <c r="D1608" s="181">
        <v>44315</v>
      </c>
      <c r="E1608" s="182">
        <v>2800.4074999999998</v>
      </c>
      <c r="F1608" s="182">
        <v>3.1101000000000001</v>
      </c>
      <c r="G1608" s="182">
        <v>3.0911</v>
      </c>
      <c r="H1608" s="182">
        <v>3.0847000000000002</v>
      </c>
      <c r="I1608" s="182">
        <v>3.0880999999999998</v>
      </c>
      <c r="J1608" s="182">
        <v>3.0350999999999999</v>
      </c>
      <c r="K1608" s="182">
        <v>3.0110999999999999</v>
      </c>
      <c r="L1608" s="182">
        <v>2.9586000000000001</v>
      </c>
      <c r="M1608" s="182">
        <v>3.0013999999999998</v>
      </c>
      <c r="N1608" s="182">
        <v>3.0110999999999999</v>
      </c>
      <c r="O1608" s="182">
        <v>4.7359999999999998</v>
      </c>
      <c r="P1608" s="182">
        <v>5.5311000000000003</v>
      </c>
      <c r="Q1608" s="182">
        <v>6.0968</v>
      </c>
      <c r="R1608" s="182">
        <v>3.9552999999999998</v>
      </c>
      <c r="S1608" s="120" t="s">
        <v>2022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78" t="s">
        <v>1290</v>
      </c>
      <c r="B1609" s="178" t="s">
        <v>1349</v>
      </c>
      <c r="C1609" s="178">
        <v>147593</v>
      </c>
      <c r="D1609" s="181">
        <v>44315</v>
      </c>
      <c r="E1609" s="182">
        <v>1061.6415</v>
      </c>
      <c r="F1609" s="182">
        <v>3.0394999999999999</v>
      </c>
      <c r="G1609" s="182">
        <v>3.0377000000000001</v>
      </c>
      <c r="H1609" s="182">
        <v>3.0263</v>
      </c>
      <c r="I1609" s="182">
        <v>3.0283000000000002</v>
      </c>
      <c r="J1609" s="182">
        <v>3.0148000000000001</v>
      </c>
      <c r="K1609" s="182">
        <v>2.9702000000000002</v>
      </c>
      <c r="L1609" s="182">
        <v>2.9155000000000002</v>
      </c>
      <c r="M1609" s="182">
        <v>2.9462000000000002</v>
      </c>
      <c r="N1609" s="182">
        <v>2.9336000000000002</v>
      </c>
      <c r="O1609" s="182"/>
      <c r="P1609" s="182"/>
      <c r="Q1609" s="182">
        <v>3.6137999999999999</v>
      </c>
      <c r="R1609" s="182"/>
      <c r="S1609" s="120" t="s">
        <v>2022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78" t="s">
        <v>1290</v>
      </c>
      <c r="B1610" s="178" t="s">
        <v>1350</v>
      </c>
      <c r="C1610" s="178">
        <v>147590</v>
      </c>
      <c r="D1610" s="181">
        <v>44315</v>
      </c>
      <c r="E1610" s="182">
        <v>1060.5791999999999</v>
      </c>
      <c r="F1610" s="182">
        <v>2.9771999999999998</v>
      </c>
      <c r="G1610" s="182">
        <v>2.9775999999999998</v>
      </c>
      <c r="H1610" s="182">
        <v>2.9658000000000002</v>
      </c>
      <c r="I1610" s="182">
        <v>3.0068999999999999</v>
      </c>
      <c r="J1610" s="182">
        <v>2.9599000000000002</v>
      </c>
      <c r="K1610" s="182">
        <v>2.9054000000000002</v>
      </c>
      <c r="L1610" s="182">
        <v>2.8506999999999998</v>
      </c>
      <c r="M1610" s="182">
        <v>2.8866000000000001</v>
      </c>
      <c r="N1610" s="182">
        <v>2.8717999999999999</v>
      </c>
      <c r="O1610" s="182"/>
      <c r="P1610" s="182"/>
      <c r="Q1610" s="182">
        <v>3.5522999999999998</v>
      </c>
      <c r="R1610" s="182"/>
      <c r="S1610" s="120" t="s">
        <v>2022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3" t="s">
        <v>27</v>
      </c>
      <c r="B1611" s="178"/>
      <c r="C1611" s="178"/>
      <c r="D1611" s="178"/>
      <c r="E1611" s="178"/>
      <c r="F1611" s="184">
        <v>3.1049116666666672</v>
      </c>
      <c r="G1611" s="184">
        <v>3.1098133333333333</v>
      </c>
      <c r="H1611" s="184">
        <v>3.1061066666666668</v>
      </c>
      <c r="I1611" s="184">
        <v>3.0984283333333336</v>
      </c>
      <c r="J1611" s="184">
        <v>3.0759249999999994</v>
      </c>
      <c r="K1611" s="184">
        <v>3.0323116666666681</v>
      </c>
      <c r="L1611" s="184">
        <v>2.9821066666666662</v>
      </c>
      <c r="M1611" s="184">
        <v>3.0155199999999995</v>
      </c>
      <c r="N1611" s="184">
        <v>3.0259266666666655</v>
      </c>
      <c r="O1611" s="184">
        <v>4.6710750000000001</v>
      </c>
      <c r="P1611" s="184">
        <v>5.3037625000000004</v>
      </c>
      <c r="Q1611" s="184">
        <v>4.252251666666667</v>
      </c>
      <c r="R1611" s="184">
        <v>3.9607718749999989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3" t="s">
        <v>408</v>
      </c>
      <c r="B1612" s="178"/>
      <c r="C1612" s="178"/>
      <c r="D1612" s="178"/>
      <c r="E1612" s="178"/>
      <c r="F1612" s="184">
        <v>3.1113499999999998</v>
      </c>
      <c r="G1612" s="184">
        <v>3.1062500000000002</v>
      </c>
      <c r="H1612" s="184">
        <v>3.0878999999999999</v>
      </c>
      <c r="I1612" s="184">
        <v>3.0924</v>
      </c>
      <c r="J1612" s="184">
        <v>3.0770499999999998</v>
      </c>
      <c r="K1612" s="184">
        <v>3.0431499999999998</v>
      </c>
      <c r="L1612" s="184">
        <v>2.9973000000000001</v>
      </c>
      <c r="M1612" s="184">
        <v>3.0282499999999999</v>
      </c>
      <c r="N1612" s="184">
        <v>3.03775</v>
      </c>
      <c r="O1612" s="184">
        <v>4.7383500000000005</v>
      </c>
      <c r="P1612" s="184">
        <v>5.2883500000000003</v>
      </c>
      <c r="Q1612" s="184">
        <v>3.9917999999999996</v>
      </c>
      <c r="R1612" s="184">
        <v>3.9798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6"/>
      <c r="B1613" s="126"/>
      <c r="C1613" s="126"/>
      <c r="D1613" s="128"/>
      <c r="E1613" s="129"/>
      <c r="F1613" s="129"/>
      <c r="G1613" s="129"/>
      <c r="H1613" s="129"/>
      <c r="I1613" s="129"/>
      <c r="J1613" s="129"/>
      <c r="K1613" s="129"/>
      <c r="L1613" s="129"/>
      <c r="M1613" s="129"/>
      <c r="N1613" s="129"/>
      <c r="O1613" s="129"/>
      <c r="P1613" s="129"/>
      <c r="Q1613" s="129"/>
      <c r="R1613" s="129"/>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0" t="s">
        <v>1351</v>
      </c>
      <c r="B1614" s="180"/>
      <c r="C1614" s="180"/>
      <c r="D1614" s="180"/>
      <c r="E1614" s="180"/>
      <c r="F1614" s="180"/>
      <c r="G1614" s="180"/>
      <c r="H1614" s="180"/>
      <c r="I1614" s="180"/>
      <c r="J1614" s="180"/>
      <c r="K1614" s="180"/>
      <c r="L1614" s="180"/>
      <c r="M1614" s="180"/>
      <c r="N1614" s="180"/>
      <c r="O1614" s="180"/>
      <c r="P1614" s="180"/>
      <c r="Q1614" s="180"/>
      <c r="R1614" s="180"/>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78" t="s">
        <v>1352</v>
      </c>
      <c r="B1615" s="178" t="s">
        <v>1353</v>
      </c>
      <c r="C1615" s="178">
        <v>100058</v>
      </c>
      <c r="D1615" s="181">
        <v>44315</v>
      </c>
      <c r="E1615" s="182">
        <v>63.62</v>
      </c>
      <c r="F1615" s="182">
        <v>-19.324100000000001</v>
      </c>
      <c r="G1615" s="182">
        <v>7.6734999999999998</v>
      </c>
      <c r="H1615" s="182">
        <v>3.9863</v>
      </c>
      <c r="I1615" s="182">
        <v>10.1615</v>
      </c>
      <c r="J1615" s="182">
        <v>11.3484</v>
      </c>
      <c r="K1615" s="182">
        <v>0.1575</v>
      </c>
      <c r="L1615" s="182">
        <v>1.6604000000000001</v>
      </c>
      <c r="M1615" s="182">
        <v>2.6762999999999999</v>
      </c>
      <c r="N1615" s="182">
        <v>5.5716000000000001</v>
      </c>
      <c r="O1615" s="182">
        <v>10.207700000000001</v>
      </c>
      <c r="P1615" s="182">
        <v>9.1075999999999997</v>
      </c>
      <c r="Q1615" s="182">
        <v>8.9594000000000005</v>
      </c>
      <c r="R1615" s="182">
        <v>10.488</v>
      </c>
      <c r="S1615" s="120" t="s">
        <v>2024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78" t="s">
        <v>1352</v>
      </c>
      <c r="B1616" s="178" t="s">
        <v>1966</v>
      </c>
      <c r="C1616" s="178">
        <v>119605</v>
      </c>
      <c r="D1616" s="181">
        <v>44315</v>
      </c>
      <c r="E1616" s="182">
        <v>66.522499999999994</v>
      </c>
      <c r="F1616" s="182">
        <v>-18.700600000000001</v>
      </c>
      <c r="G1616" s="182">
        <v>8.3274000000000008</v>
      </c>
      <c r="H1616" s="182">
        <v>4.6365999999999996</v>
      </c>
      <c r="I1616" s="182">
        <v>10.8146</v>
      </c>
      <c r="J1616" s="182">
        <v>12.0054</v>
      </c>
      <c r="K1616" s="182">
        <v>0.79900000000000004</v>
      </c>
      <c r="L1616" s="182">
        <v>2.2862</v>
      </c>
      <c r="M1616" s="182">
        <v>3.3031999999999999</v>
      </c>
      <c r="N1616" s="182">
        <v>6.2163000000000004</v>
      </c>
      <c r="O1616" s="182">
        <v>10.872999999999999</v>
      </c>
      <c r="P1616" s="182">
        <v>9.7163000000000004</v>
      </c>
      <c r="Q1616" s="182">
        <v>9.9596</v>
      </c>
      <c r="R1616" s="182">
        <v>11.1569</v>
      </c>
      <c r="S1616" s="120" t="s">
        <v>2024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78" t="s">
        <v>1352</v>
      </c>
      <c r="B1617" s="178" t="s">
        <v>1354</v>
      </c>
      <c r="C1617" s="178"/>
      <c r="D1617" s="181">
        <v>44315</v>
      </c>
      <c r="E1617" s="182">
        <v>66.522499999999994</v>
      </c>
      <c r="F1617" s="182">
        <v>-18.700600000000001</v>
      </c>
      <c r="G1617" s="182">
        <v>8.3274000000000008</v>
      </c>
      <c r="H1617" s="182">
        <v>4.6365999999999996</v>
      </c>
      <c r="I1617" s="182">
        <v>10.8146</v>
      </c>
      <c r="J1617" s="182">
        <v>12.0054</v>
      </c>
      <c r="K1617" s="182">
        <v>0.79900000000000004</v>
      </c>
      <c r="L1617" s="182">
        <v>2.2862</v>
      </c>
      <c r="M1617" s="182">
        <v>3.3031999999999999</v>
      </c>
      <c r="N1617" s="182">
        <v>6.2163000000000004</v>
      </c>
      <c r="O1617" s="182">
        <v>10.872999999999999</v>
      </c>
      <c r="P1617" s="182">
        <v>9.7163000000000004</v>
      </c>
      <c r="Q1617" s="182">
        <v>9.9596</v>
      </c>
      <c r="R1617" s="182">
        <v>11.1569</v>
      </c>
      <c r="S1617" s="120" t="s">
        <v>2024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78" t="s">
        <v>1352</v>
      </c>
      <c r="B1618" s="178" t="s">
        <v>1355</v>
      </c>
      <c r="C1618" s="178">
        <v>120447</v>
      </c>
      <c r="D1618" s="181">
        <v>44315</v>
      </c>
      <c r="E1618" s="182">
        <v>20.784800000000001</v>
      </c>
      <c r="F1618" s="182">
        <v>14.757099999999999</v>
      </c>
      <c r="G1618" s="182">
        <v>1.1708000000000001</v>
      </c>
      <c r="H1618" s="182">
        <v>18.6813</v>
      </c>
      <c r="I1618" s="182">
        <v>18.061499999999999</v>
      </c>
      <c r="J1618" s="182">
        <v>8.3543000000000003</v>
      </c>
      <c r="K1618" s="182">
        <v>0.84470000000000001</v>
      </c>
      <c r="L1618" s="182">
        <v>2.8437000000000001</v>
      </c>
      <c r="M1618" s="182">
        <v>4.9687999999999999</v>
      </c>
      <c r="N1618" s="182">
        <v>6.6696999999999997</v>
      </c>
      <c r="O1618" s="182">
        <v>10.953200000000001</v>
      </c>
      <c r="P1618" s="182">
        <v>8.7898999999999994</v>
      </c>
      <c r="Q1618" s="182">
        <v>8.3155999999999999</v>
      </c>
      <c r="R1618" s="182">
        <v>12.030099999999999</v>
      </c>
      <c r="S1618" s="120" t="s">
        <v>2021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78" t="s">
        <v>1352</v>
      </c>
      <c r="B1619" s="178" t="s">
        <v>1356</v>
      </c>
      <c r="C1619" s="178">
        <v>116471</v>
      </c>
      <c r="D1619" s="181">
        <v>44315</v>
      </c>
      <c r="E1619" s="182">
        <v>19.918500000000002</v>
      </c>
      <c r="F1619" s="182">
        <v>14.2988</v>
      </c>
      <c r="G1619" s="182">
        <v>0.6109</v>
      </c>
      <c r="H1619" s="182">
        <v>18.073</v>
      </c>
      <c r="I1619" s="182">
        <v>17.459099999999999</v>
      </c>
      <c r="J1619" s="182">
        <v>7.7519</v>
      </c>
      <c r="K1619" s="182">
        <v>0.2424</v>
      </c>
      <c r="L1619" s="182">
        <v>2.2347000000000001</v>
      </c>
      <c r="M1619" s="182">
        <v>4.3638000000000003</v>
      </c>
      <c r="N1619" s="182">
        <v>6.0808999999999997</v>
      </c>
      <c r="O1619" s="182">
        <v>10.4001</v>
      </c>
      <c r="P1619" s="182">
        <v>8.2383000000000006</v>
      </c>
      <c r="Q1619" s="182">
        <v>7.7153999999999998</v>
      </c>
      <c r="R1619" s="182">
        <v>11.4686</v>
      </c>
      <c r="S1619" s="120" t="s">
        <v>2021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78" t="s">
        <v>1352</v>
      </c>
      <c r="B1620" s="178" t="s">
        <v>1357</v>
      </c>
      <c r="C1620" s="178">
        <v>101187</v>
      </c>
      <c r="D1620" s="181">
        <v>44315</v>
      </c>
      <c r="E1620" s="182">
        <v>33.270499999999998</v>
      </c>
      <c r="F1620" s="182">
        <v>11.6326</v>
      </c>
      <c r="G1620" s="182">
        <v>9.8816000000000006</v>
      </c>
      <c r="H1620" s="182">
        <v>16.571200000000001</v>
      </c>
      <c r="I1620" s="182">
        <v>10.3376</v>
      </c>
      <c r="J1620" s="182">
        <v>8.7308000000000003</v>
      </c>
      <c r="K1620" s="182">
        <v>-1.6668000000000001</v>
      </c>
      <c r="L1620" s="182">
        <v>0.45069999999999999</v>
      </c>
      <c r="M1620" s="182">
        <v>1.4830000000000001</v>
      </c>
      <c r="N1620" s="182">
        <v>4.6139999999999999</v>
      </c>
      <c r="O1620" s="182">
        <v>8.1877999999999993</v>
      </c>
      <c r="P1620" s="182">
        <v>6.9965999999999999</v>
      </c>
      <c r="Q1620" s="182">
        <v>6.4886999999999997</v>
      </c>
      <c r="R1620" s="182">
        <v>8.3971</v>
      </c>
      <c r="S1620" s="120" t="s">
        <v>2024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78" t="s">
        <v>1352</v>
      </c>
      <c r="B1621" s="178" t="s">
        <v>1358</v>
      </c>
      <c r="C1621" s="178">
        <v>119341</v>
      </c>
      <c r="D1621" s="181">
        <v>44315</v>
      </c>
      <c r="E1621" s="182">
        <v>35.744999999999997</v>
      </c>
      <c r="F1621" s="182">
        <v>12.3598</v>
      </c>
      <c r="G1621" s="182">
        <v>10.663</v>
      </c>
      <c r="H1621" s="182">
        <v>17.328900000000001</v>
      </c>
      <c r="I1621" s="182">
        <v>11.1044</v>
      </c>
      <c r="J1621" s="182">
        <v>9.5047999999999995</v>
      </c>
      <c r="K1621" s="182">
        <v>-0.89319999999999999</v>
      </c>
      <c r="L1621" s="182">
        <v>1.2317</v>
      </c>
      <c r="M1621" s="182">
        <v>2.2719</v>
      </c>
      <c r="N1621" s="182">
        <v>5.4313000000000002</v>
      </c>
      <c r="O1621" s="182">
        <v>9.0364000000000004</v>
      </c>
      <c r="P1621" s="182">
        <v>7.843</v>
      </c>
      <c r="Q1621" s="182">
        <v>8.5787999999999993</v>
      </c>
      <c r="R1621" s="182">
        <v>9.2413000000000007</v>
      </c>
      <c r="S1621" s="120" t="s">
        <v>2024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78" t="s">
        <v>1352</v>
      </c>
      <c r="B1622" s="178" t="s">
        <v>1359</v>
      </c>
      <c r="C1622" s="178">
        <v>118299</v>
      </c>
      <c r="D1622" s="181">
        <v>44315</v>
      </c>
      <c r="E1622" s="182">
        <v>62.8994</v>
      </c>
      <c r="F1622" s="182">
        <v>6.5004</v>
      </c>
      <c r="G1622" s="182">
        <v>9.5630000000000006</v>
      </c>
      <c r="H1622" s="182">
        <v>12.5062</v>
      </c>
      <c r="I1622" s="182">
        <v>9.9358000000000004</v>
      </c>
      <c r="J1622" s="182">
        <v>4.8949999999999996</v>
      </c>
      <c r="K1622" s="182">
        <v>-0.15659999999999999</v>
      </c>
      <c r="L1622" s="182">
        <v>1.7064999999999999</v>
      </c>
      <c r="M1622" s="182">
        <v>2.5446</v>
      </c>
      <c r="N1622" s="182">
        <v>5.6882000000000001</v>
      </c>
      <c r="O1622" s="182">
        <v>9.0530000000000008</v>
      </c>
      <c r="P1622" s="182">
        <v>8.7881999999999998</v>
      </c>
      <c r="Q1622" s="182">
        <v>9.0976999999999997</v>
      </c>
      <c r="R1622" s="182">
        <v>9.9895999999999994</v>
      </c>
      <c r="S1622" s="120" t="s">
        <v>2024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78" t="s">
        <v>1352</v>
      </c>
      <c r="B1623" s="178" t="s">
        <v>1360</v>
      </c>
      <c r="C1623" s="178">
        <v>100597</v>
      </c>
      <c r="D1623" s="181">
        <v>44315</v>
      </c>
      <c r="E1623" s="182">
        <v>60.145800000000001</v>
      </c>
      <c r="F1623" s="182">
        <v>5.8268000000000004</v>
      </c>
      <c r="G1623" s="182">
        <v>8.8261000000000003</v>
      </c>
      <c r="H1623" s="182">
        <v>11.7562</v>
      </c>
      <c r="I1623" s="182">
        <v>9.1828000000000003</v>
      </c>
      <c r="J1623" s="182">
        <v>4.2630999999999997</v>
      </c>
      <c r="K1623" s="182">
        <v>-0.8841</v>
      </c>
      <c r="L1623" s="182">
        <v>0.93400000000000005</v>
      </c>
      <c r="M1623" s="182">
        <v>1.7741</v>
      </c>
      <c r="N1623" s="182">
        <v>4.9138000000000002</v>
      </c>
      <c r="O1623" s="182">
        <v>8.3237000000000005</v>
      </c>
      <c r="P1623" s="182">
        <v>8.0921000000000003</v>
      </c>
      <c r="Q1623" s="182">
        <v>8.7677999999999994</v>
      </c>
      <c r="R1623" s="182">
        <v>9.2361000000000004</v>
      </c>
      <c r="S1623" s="120" t="s">
        <v>2024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78" t="s">
        <v>1352</v>
      </c>
      <c r="B1624" s="178" t="s">
        <v>1361</v>
      </c>
      <c r="C1624" s="178">
        <v>119099</v>
      </c>
      <c r="D1624" s="181">
        <v>44315</v>
      </c>
      <c r="E1624" s="182">
        <v>77.004300000000001</v>
      </c>
      <c r="F1624" s="182">
        <v>18.353000000000002</v>
      </c>
      <c r="G1624" s="182">
        <v>4.2991000000000001</v>
      </c>
      <c r="H1624" s="182">
        <v>15.9139</v>
      </c>
      <c r="I1624" s="182">
        <v>13.0594</v>
      </c>
      <c r="J1624" s="182">
        <v>9.5105000000000004</v>
      </c>
      <c r="K1624" s="182">
        <v>0.89200000000000002</v>
      </c>
      <c r="L1624" s="182">
        <v>2.4851000000000001</v>
      </c>
      <c r="M1624" s="182">
        <v>3.9</v>
      </c>
      <c r="N1624" s="182">
        <v>7.0429000000000004</v>
      </c>
      <c r="O1624" s="182">
        <v>11.5267</v>
      </c>
      <c r="P1624" s="182">
        <v>9.7987000000000002</v>
      </c>
      <c r="Q1624" s="182">
        <v>9.0615000000000006</v>
      </c>
      <c r="R1624" s="182">
        <v>12.0877</v>
      </c>
      <c r="S1624" s="120" t="s">
        <v>2024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78" t="s">
        <v>1352</v>
      </c>
      <c r="B1625" s="178" t="s">
        <v>1362</v>
      </c>
      <c r="C1625" s="178">
        <v>100084</v>
      </c>
      <c r="D1625" s="181">
        <v>44315</v>
      </c>
      <c r="E1625" s="182">
        <v>73.983500000000006</v>
      </c>
      <c r="F1625" s="182">
        <v>17.8187</v>
      </c>
      <c r="G1625" s="182">
        <v>3.7505999999999999</v>
      </c>
      <c r="H1625" s="182">
        <v>15.3673</v>
      </c>
      <c r="I1625" s="182">
        <v>12.513400000000001</v>
      </c>
      <c r="J1625" s="182">
        <v>8.9648000000000003</v>
      </c>
      <c r="K1625" s="182">
        <v>0.35439999999999999</v>
      </c>
      <c r="L1625" s="182">
        <v>1.9458</v>
      </c>
      <c r="M1625" s="182">
        <v>3.3708</v>
      </c>
      <c r="N1625" s="182">
        <v>6.4889000000000001</v>
      </c>
      <c r="O1625" s="182">
        <v>10.8217</v>
      </c>
      <c r="P1625" s="182">
        <v>9.1079000000000008</v>
      </c>
      <c r="Q1625" s="182">
        <v>9.7103999999999999</v>
      </c>
      <c r="R1625" s="182">
        <v>11.478199999999999</v>
      </c>
      <c r="S1625" s="120" t="s">
        <v>2024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78" t="s">
        <v>1352</v>
      </c>
      <c r="B1626" s="178" t="s">
        <v>1363</v>
      </c>
      <c r="C1626" s="178">
        <v>140298</v>
      </c>
      <c r="D1626" s="181">
        <v>44315</v>
      </c>
      <c r="E1626" s="182">
        <v>19.927499999999998</v>
      </c>
      <c r="F1626" s="182">
        <v>13.7425</v>
      </c>
      <c r="G1626" s="182">
        <v>13.6304</v>
      </c>
      <c r="H1626" s="182">
        <v>10.093500000000001</v>
      </c>
      <c r="I1626" s="182">
        <v>13.915800000000001</v>
      </c>
      <c r="J1626" s="182">
        <v>18.662199999999999</v>
      </c>
      <c r="K1626" s="182">
        <v>6.7554999999999996</v>
      </c>
      <c r="L1626" s="182">
        <v>6.2023000000000001</v>
      </c>
      <c r="M1626" s="182">
        <v>7.5288000000000004</v>
      </c>
      <c r="N1626" s="182">
        <v>9.6730999999999998</v>
      </c>
      <c r="O1626" s="182">
        <v>10.858000000000001</v>
      </c>
      <c r="P1626" s="182">
        <v>9.3808000000000007</v>
      </c>
      <c r="Q1626" s="182">
        <v>10.0341</v>
      </c>
      <c r="R1626" s="182">
        <v>12.505599999999999</v>
      </c>
      <c r="S1626" s="120" t="s">
        <v>2024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78" t="s">
        <v>1352</v>
      </c>
      <c r="B1627" s="178" t="s">
        <v>1364</v>
      </c>
      <c r="C1627" s="178">
        <v>140297</v>
      </c>
      <c r="D1627" s="181">
        <v>44315</v>
      </c>
      <c r="E1627" s="182">
        <v>19.2593</v>
      </c>
      <c r="F1627" s="182">
        <v>12.8918</v>
      </c>
      <c r="G1627" s="182">
        <v>12.9009</v>
      </c>
      <c r="H1627" s="182">
        <v>9.3301999999999996</v>
      </c>
      <c r="I1627" s="182">
        <v>13.1564</v>
      </c>
      <c r="J1627" s="182">
        <v>17.867599999999999</v>
      </c>
      <c r="K1627" s="182">
        <v>6.0286999999999997</v>
      </c>
      <c r="L1627" s="182">
        <v>5.5849000000000002</v>
      </c>
      <c r="M1627" s="182">
        <v>6.9386000000000001</v>
      </c>
      <c r="N1627" s="182">
        <v>9.0777000000000001</v>
      </c>
      <c r="O1627" s="182">
        <v>10.324299999999999</v>
      </c>
      <c r="P1627" s="182">
        <v>8.8469999999999995</v>
      </c>
      <c r="Q1627" s="182">
        <v>9.5149000000000008</v>
      </c>
      <c r="R1627" s="182">
        <v>11.931900000000001</v>
      </c>
      <c r="S1627" s="120" t="s">
        <v>2024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78" t="s">
        <v>1352</v>
      </c>
      <c r="B1628" s="178" t="s">
        <v>1365</v>
      </c>
      <c r="C1628" s="178">
        <v>100493</v>
      </c>
      <c r="D1628" s="181">
        <v>44315</v>
      </c>
      <c r="E1628" s="182">
        <v>47.484099999999998</v>
      </c>
      <c r="F1628" s="182">
        <v>14.6877</v>
      </c>
      <c r="G1628" s="182">
        <v>5.4088000000000003</v>
      </c>
      <c r="H1628" s="182">
        <v>24.1157</v>
      </c>
      <c r="I1628" s="182">
        <v>18.028500000000001</v>
      </c>
      <c r="J1628" s="182">
        <v>11.611499999999999</v>
      </c>
      <c r="K1628" s="182">
        <v>0.54820000000000002</v>
      </c>
      <c r="L1628" s="182">
        <v>1.4991000000000001</v>
      </c>
      <c r="M1628" s="182">
        <v>1.0711999999999999</v>
      </c>
      <c r="N1628" s="182">
        <v>3.0213999999999999</v>
      </c>
      <c r="O1628" s="182">
        <v>7.6513</v>
      </c>
      <c r="P1628" s="182">
        <v>6.1746999999999996</v>
      </c>
      <c r="Q1628" s="182">
        <v>8.3587000000000007</v>
      </c>
      <c r="R1628" s="182">
        <v>7.1205999999999996</v>
      </c>
      <c r="S1628" s="120" t="s">
        <v>2024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78" t="s">
        <v>1352</v>
      </c>
      <c r="B1629" s="178" t="s">
        <v>1366</v>
      </c>
      <c r="C1629" s="178">
        <v>118498</v>
      </c>
      <c r="D1629" s="181">
        <v>44315</v>
      </c>
      <c r="E1629" s="182">
        <v>50.989800000000002</v>
      </c>
      <c r="F1629" s="182">
        <v>15.110300000000001</v>
      </c>
      <c r="G1629" s="182">
        <v>5.8487999999999998</v>
      </c>
      <c r="H1629" s="182">
        <v>24.545200000000001</v>
      </c>
      <c r="I1629" s="182">
        <v>18.454999999999998</v>
      </c>
      <c r="J1629" s="182">
        <v>12.0351</v>
      </c>
      <c r="K1629" s="182">
        <v>0.96709999999999996</v>
      </c>
      <c r="L1629" s="182">
        <v>1.9387000000000001</v>
      </c>
      <c r="M1629" s="182">
        <v>1.5199</v>
      </c>
      <c r="N1629" s="182">
        <v>3.5013000000000001</v>
      </c>
      <c r="O1629" s="182">
        <v>8.3341999999999992</v>
      </c>
      <c r="P1629" s="182">
        <v>6.9885000000000002</v>
      </c>
      <c r="Q1629" s="182">
        <v>8.0168999999999997</v>
      </c>
      <c r="R1629" s="182">
        <v>7.6334</v>
      </c>
      <c r="S1629" s="120" t="s">
        <v>2024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78" t="s">
        <v>1352</v>
      </c>
      <c r="B1630" s="178" t="s">
        <v>1367</v>
      </c>
      <c r="C1630" s="178">
        <v>101083</v>
      </c>
      <c r="D1630" s="181">
        <v>44315</v>
      </c>
      <c r="E1630" s="182">
        <v>43.6295</v>
      </c>
      <c r="F1630" s="182">
        <v>8.2841000000000005</v>
      </c>
      <c r="G1630" s="182">
        <v>6.9756</v>
      </c>
      <c r="H1630" s="182">
        <v>17.916599999999999</v>
      </c>
      <c r="I1630" s="182">
        <v>11.4817</v>
      </c>
      <c r="J1630" s="182">
        <v>7.7771999999999997</v>
      </c>
      <c r="K1630" s="182">
        <v>-1.4597</v>
      </c>
      <c r="L1630" s="182">
        <v>1.0117</v>
      </c>
      <c r="M1630" s="182">
        <v>2.3435999999999999</v>
      </c>
      <c r="N1630" s="182">
        <v>5.0373999999999999</v>
      </c>
      <c r="O1630" s="182">
        <v>7.9874999999999998</v>
      </c>
      <c r="P1630" s="182">
        <v>7.3276000000000003</v>
      </c>
      <c r="Q1630" s="182">
        <v>7.7339000000000002</v>
      </c>
      <c r="R1630" s="182">
        <v>8.2405000000000008</v>
      </c>
      <c r="S1630" s="120" t="s">
        <v>2024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78" t="s">
        <v>1352</v>
      </c>
      <c r="B1631" s="178" t="s">
        <v>1368</v>
      </c>
      <c r="C1631" s="178">
        <v>119116</v>
      </c>
      <c r="D1631" s="181">
        <v>44315</v>
      </c>
      <c r="E1631" s="182">
        <v>45.103200000000001</v>
      </c>
      <c r="F1631" s="182">
        <v>8.5800999999999998</v>
      </c>
      <c r="G1631" s="182">
        <v>7.3956999999999997</v>
      </c>
      <c r="H1631" s="182">
        <v>18.132300000000001</v>
      </c>
      <c r="I1631" s="182">
        <v>11.8222</v>
      </c>
      <c r="J1631" s="182">
        <v>8.1829999999999998</v>
      </c>
      <c r="K1631" s="182">
        <v>-1.0278</v>
      </c>
      <c r="L1631" s="182">
        <v>1.4750000000000001</v>
      </c>
      <c r="M1631" s="182">
        <v>2.8079999999999998</v>
      </c>
      <c r="N1631" s="182">
        <v>5.5035999999999996</v>
      </c>
      <c r="O1631" s="182">
        <v>8.4170999999999996</v>
      </c>
      <c r="P1631" s="182">
        <v>7.7653999999999996</v>
      </c>
      <c r="Q1631" s="182">
        <v>8.5098000000000003</v>
      </c>
      <c r="R1631" s="182">
        <v>8.6952999999999996</v>
      </c>
      <c r="S1631" s="120" t="s">
        <v>2024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78" t="s">
        <v>1352</v>
      </c>
      <c r="B1632" s="178" t="s">
        <v>1369</v>
      </c>
      <c r="C1632" s="178">
        <v>100369</v>
      </c>
      <c r="D1632" s="181">
        <v>44315</v>
      </c>
      <c r="E1632" s="182">
        <v>78.079499999999996</v>
      </c>
      <c r="F1632" s="182">
        <v>8.1826000000000008</v>
      </c>
      <c r="G1632" s="182">
        <v>9.9029000000000007</v>
      </c>
      <c r="H1632" s="182">
        <v>12.7597</v>
      </c>
      <c r="I1632" s="182">
        <v>11.2712</v>
      </c>
      <c r="J1632" s="182">
        <v>5.8197999999999999</v>
      </c>
      <c r="K1632" s="182">
        <v>0.85619999999999996</v>
      </c>
      <c r="L1632" s="182">
        <v>2.4923000000000002</v>
      </c>
      <c r="M1632" s="182">
        <v>2.8096000000000001</v>
      </c>
      <c r="N1632" s="182">
        <v>6.6094999999999997</v>
      </c>
      <c r="O1632" s="182">
        <v>9.6397999999999993</v>
      </c>
      <c r="P1632" s="182">
        <v>8.9680999999999997</v>
      </c>
      <c r="Q1632" s="182">
        <v>9.9291</v>
      </c>
      <c r="R1632" s="182">
        <v>10.6853</v>
      </c>
      <c r="S1632" s="120" t="s">
        <v>2024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78" t="s">
        <v>1352</v>
      </c>
      <c r="B1633" s="178" t="s">
        <v>1370</v>
      </c>
      <c r="C1633" s="178">
        <v>120590</v>
      </c>
      <c r="D1633" s="181">
        <v>44315</v>
      </c>
      <c r="E1633" s="182">
        <v>82.215100000000007</v>
      </c>
      <c r="F1633" s="182">
        <v>8.7481000000000009</v>
      </c>
      <c r="G1633" s="182">
        <v>10.5161</v>
      </c>
      <c r="H1633" s="182">
        <v>13.365600000000001</v>
      </c>
      <c r="I1633" s="182">
        <v>11.885400000000001</v>
      </c>
      <c r="J1633" s="182">
        <v>6.4325999999999999</v>
      </c>
      <c r="K1633" s="182">
        <v>1.4679</v>
      </c>
      <c r="L1633" s="182">
        <v>3.1107999999999998</v>
      </c>
      <c r="M1633" s="182">
        <v>3.4340000000000002</v>
      </c>
      <c r="N1633" s="182">
        <v>7.2203999999999997</v>
      </c>
      <c r="O1633" s="182">
        <v>10.206099999999999</v>
      </c>
      <c r="P1633" s="182">
        <v>9.5618999999999996</v>
      </c>
      <c r="Q1633" s="182">
        <v>9.3743999999999996</v>
      </c>
      <c r="R1633" s="182">
        <v>11.2683</v>
      </c>
      <c r="S1633" s="120" t="s">
        <v>2024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78" t="s">
        <v>1352</v>
      </c>
      <c r="B1634" s="178" t="s">
        <v>1371</v>
      </c>
      <c r="C1634" s="178">
        <v>118030</v>
      </c>
      <c r="D1634" s="181">
        <v>44315</v>
      </c>
      <c r="E1634" s="182">
        <v>17.2118</v>
      </c>
      <c r="F1634" s="182">
        <v>-25.4299</v>
      </c>
      <c r="G1634" s="182">
        <v>-13.3454</v>
      </c>
      <c r="H1634" s="182">
        <v>22.178899999999999</v>
      </c>
      <c r="I1634" s="182">
        <v>19.195699999999999</v>
      </c>
      <c r="J1634" s="182">
        <v>11.5749</v>
      </c>
      <c r="K1634" s="182">
        <v>0.7389</v>
      </c>
      <c r="L1634" s="182">
        <v>2.3231999999999999</v>
      </c>
      <c r="M1634" s="182">
        <v>2.1053999999999999</v>
      </c>
      <c r="N1634" s="182">
        <v>3.7399</v>
      </c>
      <c r="O1634" s="182">
        <v>7.6139999999999999</v>
      </c>
      <c r="P1634" s="182">
        <v>5.8597000000000001</v>
      </c>
      <c r="Q1634" s="182">
        <v>6.7118000000000002</v>
      </c>
      <c r="R1634" s="182">
        <v>6.9161999999999999</v>
      </c>
      <c r="S1634" s="120" t="s">
        <v>2024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78" t="s">
        <v>1352</v>
      </c>
      <c r="B1635" s="178" t="s">
        <v>1372</v>
      </c>
      <c r="C1635" s="178">
        <v>118341</v>
      </c>
      <c r="D1635" s="181">
        <v>44315</v>
      </c>
      <c r="E1635" s="182">
        <v>18.209499999999998</v>
      </c>
      <c r="F1635" s="182">
        <v>-24.638100000000001</v>
      </c>
      <c r="G1635" s="182">
        <v>-12.548299999999999</v>
      </c>
      <c r="H1635" s="182">
        <v>22.9513</v>
      </c>
      <c r="I1635" s="182">
        <v>19.9817</v>
      </c>
      <c r="J1635" s="182">
        <v>12.3559</v>
      </c>
      <c r="K1635" s="182">
        <v>1.5157</v>
      </c>
      <c r="L1635" s="182">
        <v>3.0933000000000002</v>
      </c>
      <c r="M1635" s="182">
        <v>2.9108999999999998</v>
      </c>
      <c r="N1635" s="182">
        <v>4.5933999999999999</v>
      </c>
      <c r="O1635" s="182">
        <v>8.4699000000000009</v>
      </c>
      <c r="P1635" s="182">
        <v>6.8112000000000004</v>
      </c>
      <c r="Q1635" s="182">
        <v>7.3836000000000004</v>
      </c>
      <c r="R1635" s="182">
        <v>7.8026999999999997</v>
      </c>
      <c r="S1635" s="120" t="s">
        <v>2024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78" t="s">
        <v>1352</v>
      </c>
      <c r="B1636" s="178" t="s">
        <v>1373</v>
      </c>
      <c r="C1636" s="178">
        <v>118464</v>
      </c>
      <c r="D1636" s="181">
        <v>44315</v>
      </c>
      <c r="E1636" s="182">
        <v>29.229900000000001</v>
      </c>
      <c r="F1636" s="182">
        <v>-8.9885999999999999</v>
      </c>
      <c r="G1636" s="182">
        <v>-2.9129999999999998</v>
      </c>
      <c r="H1636" s="182">
        <v>21.980599999999999</v>
      </c>
      <c r="I1636" s="182">
        <v>17.401199999999999</v>
      </c>
      <c r="J1636" s="182">
        <v>11.62</v>
      </c>
      <c r="K1636" s="182">
        <v>-0.74229999999999996</v>
      </c>
      <c r="L1636" s="182">
        <v>1.5564</v>
      </c>
      <c r="M1636" s="182">
        <v>2.5811000000000002</v>
      </c>
      <c r="N1636" s="182">
        <v>7.1060999999999996</v>
      </c>
      <c r="O1636" s="182">
        <v>11.8833</v>
      </c>
      <c r="P1636" s="182">
        <v>10.107799999999999</v>
      </c>
      <c r="Q1636" s="182">
        <v>10.0745</v>
      </c>
      <c r="R1636" s="182">
        <v>12.4977</v>
      </c>
      <c r="S1636" s="120" t="s">
        <v>2024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78" t="s">
        <v>1352</v>
      </c>
      <c r="B1637" s="178" t="s">
        <v>1374</v>
      </c>
      <c r="C1637" s="178">
        <v>111525</v>
      </c>
      <c r="D1637" s="181">
        <v>44315</v>
      </c>
      <c r="E1637" s="182">
        <v>27.7514</v>
      </c>
      <c r="F1637" s="182">
        <v>-9.7302</v>
      </c>
      <c r="G1637" s="182">
        <v>-3.5501</v>
      </c>
      <c r="H1637" s="182">
        <v>21.3566</v>
      </c>
      <c r="I1637" s="182">
        <v>16.773299999999999</v>
      </c>
      <c r="J1637" s="182">
        <v>10.9932</v>
      </c>
      <c r="K1637" s="182">
        <v>-1.3675999999999999</v>
      </c>
      <c r="L1637" s="182">
        <v>0.92710000000000004</v>
      </c>
      <c r="M1637" s="182">
        <v>1.9467000000000001</v>
      </c>
      <c r="N1637" s="182">
        <v>6.4429999999999996</v>
      </c>
      <c r="O1637" s="182">
        <v>11.22</v>
      </c>
      <c r="P1637" s="182">
        <v>9.4649000000000001</v>
      </c>
      <c r="Q1637" s="182">
        <v>8.5792999999999999</v>
      </c>
      <c r="R1637" s="182">
        <v>11.8285</v>
      </c>
      <c r="S1637" s="120" t="s">
        <v>2024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78" t="s">
        <v>1352</v>
      </c>
      <c r="B1638" s="178" t="s">
        <v>1967</v>
      </c>
      <c r="C1638" s="178">
        <v>148789</v>
      </c>
      <c r="D1638" s="181">
        <v>44315</v>
      </c>
      <c r="E1638" s="182">
        <v>10.1172</v>
      </c>
      <c r="F1638" s="182">
        <v>7.9386999999999999</v>
      </c>
      <c r="G1638" s="182">
        <v>2.4056000000000002</v>
      </c>
      <c r="H1638" s="182">
        <v>22.984100000000002</v>
      </c>
      <c r="I1638" s="182">
        <v>7.9093999999999998</v>
      </c>
      <c r="J1638" s="182">
        <v>10.165100000000001</v>
      </c>
      <c r="K1638" s="182"/>
      <c r="L1638" s="182"/>
      <c r="M1638" s="182"/>
      <c r="N1638" s="182"/>
      <c r="O1638" s="182"/>
      <c r="P1638" s="182"/>
      <c r="Q1638" s="182">
        <v>11.5616</v>
      </c>
      <c r="R1638" s="182"/>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78" t="s">
        <v>1352</v>
      </c>
      <c r="B1639" s="178" t="s">
        <v>1968</v>
      </c>
      <c r="C1639" s="178">
        <v>148786</v>
      </c>
      <c r="D1639" s="181">
        <v>44315</v>
      </c>
      <c r="E1639" s="182">
        <v>10.114599999999999</v>
      </c>
      <c r="F1639" s="182">
        <v>7.5796999999999999</v>
      </c>
      <c r="G1639" s="182">
        <v>2.1656</v>
      </c>
      <c r="H1639" s="182">
        <v>22.73</v>
      </c>
      <c r="I1639" s="182">
        <v>7.6520999999999999</v>
      </c>
      <c r="J1639" s="182">
        <v>9.9082000000000008</v>
      </c>
      <c r="K1639" s="182"/>
      <c r="L1639" s="182"/>
      <c r="M1639" s="182"/>
      <c r="N1639" s="182"/>
      <c r="O1639" s="182"/>
      <c r="P1639" s="182"/>
      <c r="Q1639" s="182">
        <v>11.305099999999999</v>
      </c>
      <c r="R1639" s="182"/>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78" t="s">
        <v>1352</v>
      </c>
      <c r="B1640" s="178" t="s">
        <v>1969</v>
      </c>
      <c r="C1640" s="178">
        <v>148792</v>
      </c>
      <c r="D1640" s="181">
        <v>44315</v>
      </c>
      <c r="E1640" s="182">
        <v>10.120699999999999</v>
      </c>
      <c r="F1640" s="182">
        <v>22.7349</v>
      </c>
      <c r="G1640" s="182">
        <v>16.612400000000001</v>
      </c>
      <c r="H1640" s="182">
        <v>27.7623</v>
      </c>
      <c r="I1640" s="182">
        <v>16.8004</v>
      </c>
      <c r="J1640" s="182">
        <v>10.3994</v>
      </c>
      <c r="K1640" s="182"/>
      <c r="L1640" s="182"/>
      <c r="M1640" s="182"/>
      <c r="N1640" s="182"/>
      <c r="O1640" s="182"/>
      <c r="P1640" s="182"/>
      <c r="Q1640" s="182">
        <v>11.9069</v>
      </c>
      <c r="R1640" s="182"/>
      <c r="S1640" s="120" t="s">
        <v>2021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78" t="s">
        <v>1352</v>
      </c>
      <c r="B1641" s="178" t="s">
        <v>1970</v>
      </c>
      <c r="C1641" s="178">
        <v>148790</v>
      </c>
      <c r="D1641" s="181">
        <v>44315</v>
      </c>
      <c r="E1641" s="182">
        <v>10.118</v>
      </c>
      <c r="F1641" s="182">
        <v>22.741</v>
      </c>
      <c r="G1641" s="182">
        <v>16.255099999999999</v>
      </c>
      <c r="H1641" s="182">
        <v>27.5093</v>
      </c>
      <c r="I1641" s="182">
        <v>16.543900000000001</v>
      </c>
      <c r="J1641" s="182">
        <v>10.1427</v>
      </c>
      <c r="K1641" s="182"/>
      <c r="L1641" s="182"/>
      <c r="M1641" s="182"/>
      <c r="N1641" s="182"/>
      <c r="O1641" s="182"/>
      <c r="P1641" s="182"/>
      <c r="Q1641" s="182">
        <v>11.640499999999999</v>
      </c>
      <c r="R1641" s="182"/>
      <c r="S1641" s="120" t="s">
        <v>2021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78" t="s">
        <v>1352</v>
      </c>
      <c r="B1642" s="178" t="s">
        <v>1375</v>
      </c>
      <c r="C1642" s="178">
        <v>107477</v>
      </c>
      <c r="D1642" s="181">
        <v>44315</v>
      </c>
      <c r="E1642" s="182">
        <v>2247.4798000000001</v>
      </c>
      <c r="F1642" s="182">
        <v>5.0221999999999998</v>
      </c>
      <c r="G1642" s="182">
        <v>5.6738</v>
      </c>
      <c r="H1642" s="182">
        <v>6.8452999999999999</v>
      </c>
      <c r="I1642" s="182">
        <v>8.6182999999999996</v>
      </c>
      <c r="J1642" s="182">
        <v>4.3440000000000003</v>
      </c>
      <c r="K1642" s="182">
        <v>-2.5834000000000001</v>
      </c>
      <c r="L1642" s="182">
        <v>-0.25519999999999998</v>
      </c>
      <c r="M1642" s="182">
        <v>0.1459</v>
      </c>
      <c r="N1642" s="182">
        <v>3.17</v>
      </c>
      <c r="O1642" s="182">
        <v>8.1272000000000002</v>
      </c>
      <c r="P1642" s="182">
        <v>7.4351000000000003</v>
      </c>
      <c r="Q1642" s="182">
        <v>6.3135000000000003</v>
      </c>
      <c r="R1642" s="182">
        <v>7.7068000000000003</v>
      </c>
      <c r="S1642" s="120" t="s">
        <v>2024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78" t="s">
        <v>1352</v>
      </c>
      <c r="B1643" s="178" t="s">
        <v>1376</v>
      </c>
      <c r="C1643" s="178">
        <v>120520</v>
      </c>
      <c r="D1643" s="181">
        <v>44315</v>
      </c>
      <c r="E1643" s="182">
        <v>2407.8081000000002</v>
      </c>
      <c r="F1643" s="182">
        <v>5.7916999999999996</v>
      </c>
      <c r="G1643" s="182">
        <v>6.444</v>
      </c>
      <c r="H1643" s="182">
        <v>7.6162000000000001</v>
      </c>
      <c r="I1643" s="182">
        <v>9.3909000000000002</v>
      </c>
      <c r="J1643" s="182">
        <v>5.1173000000000002</v>
      </c>
      <c r="K1643" s="182">
        <v>-1.8153999999999999</v>
      </c>
      <c r="L1643" s="182">
        <v>0.51619999999999999</v>
      </c>
      <c r="M1643" s="182">
        <v>0.92</v>
      </c>
      <c r="N1643" s="182">
        <v>3.9901</v>
      </c>
      <c r="O1643" s="182">
        <v>8.9755000000000003</v>
      </c>
      <c r="P1643" s="182">
        <v>8.2645999999999997</v>
      </c>
      <c r="Q1643" s="182">
        <v>8.2402999999999995</v>
      </c>
      <c r="R1643" s="182">
        <v>8.5696999999999992</v>
      </c>
      <c r="S1643" s="120" t="s">
        <v>2024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78" t="s">
        <v>1352</v>
      </c>
      <c r="B1644" s="178" t="s">
        <v>1971</v>
      </c>
      <c r="C1644" s="178">
        <v>119759</v>
      </c>
      <c r="D1644" s="181">
        <v>44315</v>
      </c>
      <c r="E1644" s="182">
        <v>82.678200000000004</v>
      </c>
      <c r="F1644" s="182">
        <v>-8.8300000000000003E-2</v>
      </c>
      <c r="G1644" s="182">
        <v>5.6681999999999997</v>
      </c>
      <c r="H1644" s="182">
        <v>17.3125</v>
      </c>
      <c r="I1644" s="182">
        <v>14.653600000000001</v>
      </c>
      <c r="J1644" s="182">
        <v>7.6816000000000004</v>
      </c>
      <c r="K1644" s="182">
        <v>-2.3511000000000002</v>
      </c>
      <c r="L1644" s="182">
        <v>3.1564000000000001</v>
      </c>
      <c r="M1644" s="182">
        <v>3.8683000000000001</v>
      </c>
      <c r="N1644" s="182">
        <v>6.3079999999999998</v>
      </c>
      <c r="O1644" s="182">
        <v>10.791600000000001</v>
      </c>
      <c r="P1644" s="182">
        <v>9.2934999999999999</v>
      </c>
      <c r="Q1644" s="182">
        <v>9.1376000000000008</v>
      </c>
      <c r="R1644" s="182">
        <v>11.1866</v>
      </c>
      <c r="S1644" s="120" t="s">
        <v>2024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78" t="s">
        <v>1352</v>
      </c>
      <c r="B1645" s="178" t="s">
        <v>1377</v>
      </c>
      <c r="C1645" s="178">
        <v>119757</v>
      </c>
      <c r="D1645" s="181">
        <v>44315</v>
      </c>
      <c r="E1645" s="182">
        <v>84.674999999999997</v>
      </c>
      <c r="F1645" s="182">
        <v>-0.1293</v>
      </c>
      <c r="G1645" s="182">
        <v>5.6494999999999997</v>
      </c>
      <c r="H1645" s="182">
        <v>17.312000000000001</v>
      </c>
      <c r="I1645" s="182">
        <v>14.6517</v>
      </c>
      <c r="J1645" s="182">
        <v>7.6805000000000003</v>
      </c>
      <c r="K1645" s="182">
        <v>-2.3513999999999999</v>
      </c>
      <c r="L1645" s="182">
        <v>3.1579999999999999</v>
      </c>
      <c r="M1645" s="182">
        <v>3.8692000000000002</v>
      </c>
      <c r="N1645" s="182">
        <v>6.3087</v>
      </c>
      <c r="O1645" s="182">
        <v>10.7918</v>
      </c>
      <c r="P1645" s="182">
        <v>9.2975999999999992</v>
      </c>
      <c r="Q1645" s="182">
        <v>9.1776999999999997</v>
      </c>
      <c r="R1645" s="182">
        <v>11.1868</v>
      </c>
      <c r="S1645" s="120" t="s">
        <v>2024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78" t="s">
        <v>1352</v>
      </c>
      <c r="B1646" s="178" t="s">
        <v>1378</v>
      </c>
      <c r="C1646" s="178">
        <v>100265</v>
      </c>
      <c r="D1646" s="181">
        <v>44315</v>
      </c>
      <c r="E1646" s="182">
        <v>76.080799999999996</v>
      </c>
      <c r="F1646" s="182">
        <v>-1.1033999999999999</v>
      </c>
      <c r="G1646" s="182">
        <v>4.6394000000000002</v>
      </c>
      <c r="H1646" s="182">
        <v>16.293800000000001</v>
      </c>
      <c r="I1646" s="182">
        <v>13.6342</v>
      </c>
      <c r="J1646" s="182">
        <v>6.6660000000000004</v>
      </c>
      <c r="K1646" s="182">
        <v>-3.3496000000000001</v>
      </c>
      <c r="L1646" s="182">
        <v>2.1202000000000001</v>
      </c>
      <c r="M1646" s="182">
        <v>2.8209</v>
      </c>
      <c r="N1646" s="182">
        <v>5.2308000000000003</v>
      </c>
      <c r="O1646" s="182">
        <v>9.6588999999999992</v>
      </c>
      <c r="P1646" s="182">
        <v>8.1935000000000002</v>
      </c>
      <c r="Q1646" s="182">
        <v>9.5051000000000005</v>
      </c>
      <c r="R1646" s="182">
        <v>10.0566</v>
      </c>
      <c r="S1646" s="120" t="s">
        <v>2024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78" t="s">
        <v>1352</v>
      </c>
      <c r="B1647" s="178" t="s">
        <v>1379</v>
      </c>
      <c r="C1647" s="178">
        <v>119425</v>
      </c>
      <c r="D1647" s="181">
        <v>44315</v>
      </c>
      <c r="E1647" s="182">
        <v>58.662100000000002</v>
      </c>
      <c r="F1647" s="182">
        <v>14.1296</v>
      </c>
      <c r="G1647" s="182">
        <v>9.9427000000000003</v>
      </c>
      <c r="H1647" s="182">
        <v>19.861599999999999</v>
      </c>
      <c r="I1647" s="182">
        <v>11.2256</v>
      </c>
      <c r="J1647" s="182">
        <v>7.9085999999999999</v>
      </c>
      <c r="K1647" s="182">
        <v>-2.8727999999999998</v>
      </c>
      <c r="L1647" s="182">
        <v>0.79220000000000002</v>
      </c>
      <c r="M1647" s="182">
        <v>2.7633999999999999</v>
      </c>
      <c r="N1647" s="182">
        <v>6.3723000000000001</v>
      </c>
      <c r="O1647" s="182">
        <v>9.4628999999999994</v>
      </c>
      <c r="P1647" s="182">
        <v>8.7010000000000005</v>
      </c>
      <c r="Q1647" s="182">
        <v>9.9542000000000002</v>
      </c>
      <c r="R1647" s="182">
        <v>10.0677</v>
      </c>
      <c r="S1647" s="120" t="s">
        <v>2024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78" t="s">
        <v>1352</v>
      </c>
      <c r="B1648" s="178" t="s">
        <v>1380</v>
      </c>
      <c r="C1648" s="178">
        <v>112429</v>
      </c>
      <c r="D1648" s="181">
        <v>44315</v>
      </c>
      <c r="E1648" s="182">
        <v>53.803800000000003</v>
      </c>
      <c r="F1648" s="182">
        <v>12.9619</v>
      </c>
      <c r="G1648" s="182">
        <v>8.7575000000000003</v>
      </c>
      <c r="H1648" s="182">
        <v>18.664200000000001</v>
      </c>
      <c r="I1648" s="182">
        <v>10.0204</v>
      </c>
      <c r="J1648" s="182">
        <v>6.6936999999999998</v>
      </c>
      <c r="K1648" s="182">
        <v>-4.0896999999999997</v>
      </c>
      <c r="L1648" s="182">
        <v>-0.39689999999999998</v>
      </c>
      <c r="M1648" s="182">
        <v>1.575</v>
      </c>
      <c r="N1648" s="182">
        <v>5.1292999999999997</v>
      </c>
      <c r="O1648" s="182">
        <v>8.1151999999999997</v>
      </c>
      <c r="P1648" s="182">
        <v>7.2733999999999996</v>
      </c>
      <c r="Q1648" s="182">
        <v>8.3024000000000004</v>
      </c>
      <c r="R1648" s="182">
        <v>8.7462999999999997</v>
      </c>
      <c r="S1648" s="120" t="s">
        <v>2024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78" t="s">
        <v>1352</v>
      </c>
      <c r="B1649" s="178" t="s">
        <v>1381</v>
      </c>
      <c r="C1649" s="178">
        <v>120282</v>
      </c>
      <c r="D1649" s="181">
        <v>44315</v>
      </c>
      <c r="E1649" s="182">
        <v>51.642600000000002</v>
      </c>
      <c r="F1649" s="182">
        <v>7.2812999999999999</v>
      </c>
      <c r="G1649" s="182">
        <v>5.0438000000000001</v>
      </c>
      <c r="H1649" s="182">
        <v>19.1328</v>
      </c>
      <c r="I1649" s="182">
        <v>17.467700000000001</v>
      </c>
      <c r="J1649" s="182">
        <v>8.0212000000000003</v>
      </c>
      <c r="K1649" s="182">
        <v>2.3458999999999999</v>
      </c>
      <c r="L1649" s="182">
        <v>2.9283000000000001</v>
      </c>
      <c r="M1649" s="182">
        <v>3.9215</v>
      </c>
      <c r="N1649" s="182">
        <v>6.2687999999999997</v>
      </c>
      <c r="O1649" s="182">
        <v>10.7018</v>
      </c>
      <c r="P1649" s="182">
        <v>9.0227000000000004</v>
      </c>
      <c r="Q1649" s="182">
        <v>8.5139999999999993</v>
      </c>
      <c r="R1649" s="182">
        <v>11.045199999999999</v>
      </c>
      <c r="S1649" s="120" t="s">
        <v>2024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78" t="s">
        <v>1352</v>
      </c>
      <c r="B1650" s="178" t="s">
        <v>1382</v>
      </c>
      <c r="C1650" s="178">
        <v>100317</v>
      </c>
      <c r="D1650" s="181">
        <v>44315</v>
      </c>
      <c r="E1650" s="182">
        <v>48.3063</v>
      </c>
      <c r="F1650" s="182">
        <v>6.5749000000000004</v>
      </c>
      <c r="G1650" s="182">
        <v>4.3083999999999998</v>
      </c>
      <c r="H1650" s="182">
        <v>18.4041</v>
      </c>
      <c r="I1650" s="182">
        <v>16.7407</v>
      </c>
      <c r="J1650" s="182">
        <v>7.2939999999999996</v>
      </c>
      <c r="K1650" s="182">
        <v>1.6243000000000001</v>
      </c>
      <c r="L1650" s="182">
        <v>2.1997</v>
      </c>
      <c r="M1650" s="182">
        <v>3.1840999999999999</v>
      </c>
      <c r="N1650" s="182">
        <v>5.4715999999999996</v>
      </c>
      <c r="O1650" s="182">
        <v>9.8310999999999993</v>
      </c>
      <c r="P1650" s="182">
        <v>8.0921000000000003</v>
      </c>
      <c r="Q1650" s="182">
        <v>7.6261999999999999</v>
      </c>
      <c r="R1650" s="182">
        <v>10.2463</v>
      </c>
      <c r="S1650" s="120" t="s">
        <v>2024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78" t="s">
        <v>1352</v>
      </c>
      <c r="B1651" s="178" t="s">
        <v>1972</v>
      </c>
      <c r="C1651" s="178"/>
      <c r="D1651" s="181"/>
      <c r="E1651" s="182"/>
      <c r="F1651" s="182"/>
      <c r="G1651" s="182"/>
      <c r="H1651" s="182"/>
      <c r="I1651" s="182"/>
      <c r="J1651" s="182"/>
      <c r="K1651" s="182"/>
      <c r="L1651" s="182"/>
      <c r="M1651" s="182"/>
      <c r="N1651" s="182"/>
      <c r="O1651" s="182"/>
      <c r="P1651" s="182"/>
      <c r="Q1651" s="182"/>
      <c r="R1651" s="182"/>
      <c r="S1651" s="120" t="s">
        <v>2021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78" t="s">
        <v>1352</v>
      </c>
      <c r="B1652" s="178" t="s">
        <v>1383</v>
      </c>
      <c r="C1652" s="178">
        <v>109720</v>
      </c>
      <c r="D1652" s="181">
        <v>44315</v>
      </c>
      <c r="E1652" s="182">
        <v>30.238099999999999</v>
      </c>
      <c r="F1652" s="182">
        <v>13.5244</v>
      </c>
      <c r="G1652" s="182">
        <v>0.64380000000000004</v>
      </c>
      <c r="H1652" s="182">
        <v>19.194099999999999</v>
      </c>
      <c r="I1652" s="182">
        <v>15.5428</v>
      </c>
      <c r="J1652" s="182">
        <v>10.532999999999999</v>
      </c>
      <c r="K1652" s="182">
        <v>-1.0714999999999999</v>
      </c>
      <c r="L1652" s="182">
        <v>1.0634999999999999</v>
      </c>
      <c r="M1652" s="182">
        <v>1.6967000000000001</v>
      </c>
      <c r="N1652" s="182">
        <v>4.8627000000000002</v>
      </c>
      <c r="O1652" s="182">
        <v>10.138299999999999</v>
      </c>
      <c r="P1652" s="182">
        <v>9.2809000000000008</v>
      </c>
      <c r="Q1652" s="182">
        <v>9.1087000000000007</v>
      </c>
      <c r="R1652" s="182">
        <v>10.3651</v>
      </c>
      <c r="S1652" s="120" t="s">
        <v>2024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78" t="s">
        <v>1352</v>
      </c>
      <c r="B1653" s="178" t="s">
        <v>1973</v>
      </c>
      <c r="C1653" s="178">
        <v>118672</v>
      </c>
      <c r="D1653" s="181">
        <v>44315</v>
      </c>
      <c r="E1653" s="182">
        <v>32.888800000000003</v>
      </c>
      <c r="F1653" s="182">
        <v>14.4331</v>
      </c>
      <c r="G1653" s="182">
        <v>1.6278999999999999</v>
      </c>
      <c r="H1653" s="182">
        <v>20.181000000000001</v>
      </c>
      <c r="I1653" s="182">
        <v>16.5212</v>
      </c>
      <c r="J1653" s="182">
        <v>11.513999999999999</v>
      </c>
      <c r="K1653" s="182">
        <v>-0.1036</v>
      </c>
      <c r="L1653" s="182">
        <v>2.0407999999999999</v>
      </c>
      <c r="M1653" s="182">
        <v>2.6823999999999999</v>
      </c>
      <c r="N1653" s="182">
        <v>5.8849</v>
      </c>
      <c r="O1653" s="182">
        <v>11.164199999999999</v>
      </c>
      <c r="P1653" s="182">
        <v>10.3881</v>
      </c>
      <c r="Q1653" s="182">
        <v>10.4413</v>
      </c>
      <c r="R1653" s="182">
        <v>11.4034</v>
      </c>
      <c r="S1653" s="120" t="s">
        <v>2024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78" t="s">
        <v>1352</v>
      </c>
      <c r="B1654" s="178" t="s">
        <v>1384</v>
      </c>
      <c r="C1654" s="178">
        <v>118673</v>
      </c>
      <c r="D1654" s="181">
        <v>44315</v>
      </c>
      <c r="E1654" s="182">
        <v>32.977600000000002</v>
      </c>
      <c r="F1654" s="182">
        <v>14.3942</v>
      </c>
      <c r="G1654" s="182">
        <v>1.6234999999999999</v>
      </c>
      <c r="H1654" s="182">
        <v>20.1584</v>
      </c>
      <c r="I1654" s="182">
        <v>16.516400000000001</v>
      </c>
      <c r="J1654" s="182">
        <v>11.512499999999999</v>
      </c>
      <c r="K1654" s="182">
        <v>-0.1045</v>
      </c>
      <c r="L1654" s="182">
        <v>2.0407999999999999</v>
      </c>
      <c r="M1654" s="182">
        <v>2.6821999999999999</v>
      </c>
      <c r="N1654" s="182">
        <v>5.8851000000000004</v>
      </c>
      <c r="O1654" s="182">
        <v>11.1654</v>
      </c>
      <c r="P1654" s="182">
        <v>10.3688</v>
      </c>
      <c r="Q1654" s="182">
        <v>10.8245</v>
      </c>
      <c r="R1654" s="182">
        <v>11.404299999999999</v>
      </c>
      <c r="S1654" s="120" t="s">
        <v>2024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78" t="s">
        <v>1352</v>
      </c>
      <c r="B1655" s="178" t="s">
        <v>1385</v>
      </c>
      <c r="C1655" s="178">
        <v>138470</v>
      </c>
      <c r="D1655" s="181">
        <v>44315</v>
      </c>
      <c r="E1655" s="182">
        <v>24.0168</v>
      </c>
      <c r="F1655" s="182">
        <v>14.4435</v>
      </c>
      <c r="G1655" s="182">
        <v>3.1924000000000001</v>
      </c>
      <c r="H1655" s="182">
        <v>14.9801</v>
      </c>
      <c r="I1655" s="182">
        <v>11.8536</v>
      </c>
      <c r="J1655" s="182">
        <v>10.1296</v>
      </c>
      <c r="K1655" s="182">
        <v>1.4217</v>
      </c>
      <c r="L1655" s="182">
        <v>1.9375</v>
      </c>
      <c r="M1655" s="182">
        <v>2.9695</v>
      </c>
      <c r="N1655" s="182">
        <v>5.1616</v>
      </c>
      <c r="O1655" s="182">
        <v>8.4773999999999994</v>
      </c>
      <c r="P1655" s="182">
        <v>7.6856999999999998</v>
      </c>
      <c r="Q1655" s="182">
        <v>7.2534000000000001</v>
      </c>
      <c r="R1655" s="182">
        <v>8.9501000000000008</v>
      </c>
      <c r="S1655" s="120" t="s">
        <v>2024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78" t="s">
        <v>1352</v>
      </c>
      <c r="B1656" s="178" t="s">
        <v>1386</v>
      </c>
      <c r="C1656" s="178">
        <v>138472</v>
      </c>
      <c r="D1656" s="181">
        <v>44315</v>
      </c>
      <c r="E1656" s="182">
        <v>24.889500000000002</v>
      </c>
      <c r="F1656" s="182">
        <v>15.551299999999999</v>
      </c>
      <c r="G1656" s="182">
        <v>4.3521000000000001</v>
      </c>
      <c r="H1656" s="182">
        <v>16.139199999999999</v>
      </c>
      <c r="I1656" s="182">
        <v>13.0116</v>
      </c>
      <c r="J1656" s="182">
        <v>11.2974</v>
      </c>
      <c r="K1656" s="182">
        <v>2.581</v>
      </c>
      <c r="L1656" s="182">
        <v>3.1434000000000002</v>
      </c>
      <c r="M1656" s="182">
        <v>4.2412999999999998</v>
      </c>
      <c r="N1656" s="182">
        <v>6.3212999999999999</v>
      </c>
      <c r="O1656" s="182">
        <v>9.2736999999999998</v>
      </c>
      <c r="P1656" s="182">
        <v>8.2864000000000004</v>
      </c>
      <c r="Q1656" s="182">
        <v>8.4330999999999996</v>
      </c>
      <c r="R1656" s="182">
        <v>9.8109000000000002</v>
      </c>
      <c r="S1656" s="120" t="s">
        <v>2024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78" t="s">
        <v>1352</v>
      </c>
      <c r="B1657" s="178" t="s">
        <v>1387</v>
      </c>
      <c r="C1657" s="178">
        <v>119707</v>
      </c>
      <c r="D1657" s="181">
        <v>44315</v>
      </c>
      <c r="E1657" s="182">
        <v>52.618600000000001</v>
      </c>
      <c r="F1657" s="182">
        <v>9.5058000000000007</v>
      </c>
      <c r="G1657" s="182">
        <v>4.6725000000000003</v>
      </c>
      <c r="H1657" s="182">
        <v>11.212</v>
      </c>
      <c r="I1657" s="182">
        <v>10.132099999999999</v>
      </c>
      <c r="J1657" s="182">
        <v>6.9798</v>
      </c>
      <c r="K1657" s="182">
        <v>3.1082000000000001</v>
      </c>
      <c r="L1657" s="182">
        <v>3.2244000000000002</v>
      </c>
      <c r="M1657" s="182">
        <v>3.8403</v>
      </c>
      <c r="N1657" s="182">
        <v>6.8484999999999996</v>
      </c>
      <c r="O1657" s="182">
        <v>10.729200000000001</v>
      </c>
      <c r="P1657" s="182">
        <v>9.8805999999999994</v>
      </c>
      <c r="Q1657" s="182">
        <v>10.379799999999999</v>
      </c>
      <c r="R1657" s="182">
        <v>12.0694</v>
      </c>
      <c r="S1657" s="120" t="s">
        <v>2024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78" t="s">
        <v>1352</v>
      </c>
      <c r="B1658" s="178" t="s">
        <v>1388</v>
      </c>
      <c r="C1658" s="178">
        <v>101001</v>
      </c>
      <c r="D1658" s="181">
        <v>44315</v>
      </c>
      <c r="E1658" s="182">
        <v>50.686900000000001</v>
      </c>
      <c r="F1658" s="182">
        <v>9.0755999999999997</v>
      </c>
      <c r="G1658" s="182">
        <v>4.2020999999999997</v>
      </c>
      <c r="H1658" s="182">
        <v>10.741400000000001</v>
      </c>
      <c r="I1658" s="182">
        <v>9.6541999999999994</v>
      </c>
      <c r="J1658" s="182">
        <v>6.5031999999999996</v>
      </c>
      <c r="K1658" s="182">
        <v>2.6269</v>
      </c>
      <c r="L1658" s="182">
        <v>2.7271000000000001</v>
      </c>
      <c r="M1658" s="182">
        <v>3.3435999999999999</v>
      </c>
      <c r="N1658" s="182">
        <v>6.3414000000000001</v>
      </c>
      <c r="O1658" s="182">
        <v>10.1785</v>
      </c>
      <c r="P1658" s="182">
        <v>9.3085000000000004</v>
      </c>
      <c r="Q1658" s="182">
        <v>8.2975999999999992</v>
      </c>
      <c r="R1658" s="182">
        <v>11.553000000000001</v>
      </c>
      <c r="S1658" s="120" t="s">
        <v>2024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78" t="s">
        <v>1352</v>
      </c>
      <c r="B1659" s="178" t="s">
        <v>1389</v>
      </c>
      <c r="C1659" s="178">
        <v>119953</v>
      </c>
      <c r="D1659" s="181">
        <v>44315</v>
      </c>
      <c r="E1659" s="182">
        <v>66.302199999999999</v>
      </c>
      <c r="F1659" s="182">
        <v>9.9669000000000008</v>
      </c>
      <c r="G1659" s="182">
        <v>10.8363</v>
      </c>
      <c r="H1659" s="182">
        <v>21.0274</v>
      </c>
      <c r="I1659" s="182">
        <v>20.149799999999999</v>
      </c>
      <c r="J1659" s="182">
        <v>5.4058999999999999</v>
      </c>
      <c r="K1659" s="182">
        <v>-3.2692000000000001</v>
      </c>
      <c r="L1659" s="182">
        <v>-4.6300000000000001E-2</v>
      </c>
      <c r="M1659" s="182">
        <v>0.88160000000000005</v>
      </c>
      <c r="N1659" s="182">
        <v>4.0061</v>
      </c>
      <c r="O1659" s="182">
        <v>9.2024000000000008</v>
      </c>
      <c r="P1659" s="182">
        <v>8.0809999999999995</v>
      </c>
      <c r="Q1659" s="182">
        <v>8.9291</v>
      </c>
      <c r="R1659" s="182">
        <v>9.0660000000000007</v>
      </c>
      <c r="S1659" s="120" t="s">
        <v>2024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78" t="s">
        <v>1352</v>
      </c>
      <c r="B1660" s="178" t="s">
        <v>1390</v>
      </c>
      <c r="C1660" s="178">
        <v>101042</v>
      </c>
      <c r="D1660" s="181">
        <v>44315</v>
      </c>
      <c r="E1660" s="182">
        <v>61.620399999999997</v>
      </c>
      <c r="F1660" s="182">
        <v>9.2428000000000008</v>
      </c>
      <c r="G1660" s="182">
        <v>10.1572</v>
      </c>
      <c r="H1660" s="182">
        <v>20.353999999999999</v>
      </c>
      <c r="I1660" s="182">
        <v>19.462800000000001</v>
      </c>
      <c r="J1660" s="182">
        <v>4.3678999999999997</v>
      </c>
      <c r="K1660" s="182">
        <v>-4.2778</v>
      </c>
      <c r="L1660" s="182">
        <v>-0.96779999999999999</v>
      </c>
      <c r="M1660" s="182">
        <v>3.1600000000000003E-2</v>
      </c>
      <c r="N1660" s="182">
        <v>3.1591999999999998</v>
      </c>
      <c r="O1660" s="182">
        <v>8.2908000000000008</v>
      </c>
      <c r="P1660" s="182">
        <v>7.1047000000000002</v>
      </c>
      <c r="Q1660" s="182">
        <v>8.7553000000000001</v>
      </c>
      <c r="R1660" s="182">
        <v>8.2613000000000003</v>
      </c>
      <c r="S1660" s="120" t="s">
        <v>2024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78" t="s">
        <v>1352</v>
      </c>
      <c r="B1661" s="178" t="s">
        <v>1391</v>
      </c>
      <c r="C1661" s="178">
        <v>120792</v>
      </c>
      <c r="D1661" s="181">
        <v>44315</v>
      </c>
      <c r="E1661" s="182">
        <v>50.563099999999999</v>
      </c>
      <c r="F1661" s="182">
        <v>17.0441</v>
      </c>
      <c r="G1661" s="182">
        <v>2.2141000000000002</v>
      </c>
      <c r="H1661" s="182">
        <v>14.010899999999999</v>
      </c>
      <c r="I1661" s="182">
        <v>12.4183</v>
      </c>
      <c r="J1661" s="182">
        <v>6.8609999999999998</v>
      </c>
      <c r="K1661" s="182">
        <v>1.0341</v>
      </c>
      <c r="L1661" s="182">
        <v>1.6516</v>
      </c>
      <c r="M1661" s="182">
        <v>1.7534000000000001</v>
      </c>
      <c r="N1661" s="182">
        <v>4.8289999999999997</v>
      </c>
      <c r="O1661" s="182">
        <v>9.4130000000000003</v>
      </c>
      <c r="P1661" s="182">
        <v>9.4169</v>
      </c>
      <c r="Q1661" s="182">
        <v>9.4498999999999995</v>
      </c>
      <c r="R1661" s="182">
        <v>10.1812</v>
      </c>
      <c r="S1661" s="120" t="s">
        <v>2024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78" t="s">
        <v>1352</v>
      </c>
      <c r="B1662" s="178" t="s">
        <v>1392</v>
      </c>
      <c r="C1662" s="178">
        <v>102510</v>
      </c>
      <c r="D1662" s="181">
        <v>44315</v>
      </c>
      <c r="E1662" s="182">
        <v>49.3889</v>
      </c>
      <c r="F1662" s="182">
        <v>16.783799999999999</v>
      </c>
      <c r="G1662" s="182">
        <v>1.9463999999999999</v>
      </c>
      <c r="H1662" s="182">
        <v>13.7293</v>
      </c>
      <c r="I1662" s="182">
        <v>12.1341</v>
      </c>
      <c r="J1662" s="182">
        <v>6.5651000000000002</v>
      </c>
      <c r="K1662" s="182">
        <v>0.7288</v>
      </c>
      <c r="L1662" s="182">
        <v>1.3498000000000001</v>
      </c>
      <c r="M1662" s="182">
        <v>1.4502999999999999</v>
      </c>
      <c r="N1662" s="182">
        <v>4.5206</v>
      </c>
      <c r="O1662" s="182">
        <v>9.1027000000000005</v>
      </c>
      <c r="P1662" s="182">
        <v>9.1149000000000004</v>
      </c>
      <c r="Q1662" s="182">
        <v>8.6356999999999999</v>
      </c>
      <c r="R1662" s="182">
        <v>9.8554999999999993</v>
      </c>
      <c r="S1662" s="120" t="s">
        <v>2024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3" t="s">
        <v>27</v>
      </c>
      <c r="B1663" s="178"/>
      <c r="C1663" s="178"/>
      <c r="D1663" s="178"/>
      <c r="E1663" s="178"/>
      <c r="F1663" s="184">
        <v>6.8438872340425529</v>
      </c>
      <c r="G1663" s="184">
        <v>5.3691510638297872</v>
      </c>
      <c r="H1663" s="184">
        <v>16.645525531914892</v>
      </c>
      <c r="I1663" s="184">
        <v>13.606778723404258</v>
      </c>
      <c r="J1663" s="184">
        <v>9.0629595744680831</v>
      </c>
      <c r="K1663" s="184">
        <v>4.6511627906976681E-2</v>
      </c>
      <c r="L1663" s="184">
        <v>1.9456627906976744</v>
      </c>
      <c r="M1663" s="184">
        <v>2.8046209302325584</v>
      </c>
      <c r="N1663" s="184">
        <v>5.6402488372093025</v>
      </c>
      <c r="O1663" s="184">
        <v>9.684962790697675</v>
      </c>
      <c r="P1663" s="184">
        <v>8.5568023255813959</v>
      </c>
      <c r="Q1663" s="184">
        <v>9.0325319148936192</v>
      </c>
      <c r="R1663" s="184">
        <v>10.12996976744186</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3" t="s">
        <v>408</v>
      </c>
      <c r="B1664" s="178"/>
      <c r="C1664" s="178"/>
      <c r="D1664" s="178"/>
      <c r="E1664" s="178"/>
      <c r="F1664" s="184">
        <v>9.2428000000000008</v>
      </c>
      <c r="G1664" s="184">
        <v>5.6494999999999997</v>
      </c>
      <c r="H1664" s="184">
        <v>17.328900000000001</v>
      </c>
      <c r="I1664" s="184">
        <v>13.0116</v>
      </c>
      <c r="J1664" s="184">
        <v>8.7308000000000003</v>
      </c>
      <c r="K1664" s="184">
        <v>0.2424</v>
      </c>
      <c r="L1664" s="184">
        <v>1.9458</v>
      </c>
      <c r="M1664" s="184">
        <v>2.7633999999999999</v>
      </c>
      <c r="N1664" s="184">
        <v>5.6882000000000001</v>
      </c>
      <c r="O1664" s="184">
        <v>9.6588999999999992</v>
      </c>
      <c r="P1664" s="184">
        <v>8.7898999999999994</v>
      </c>
      <c r="Q1664" s="184">
        <v>8.9594000000000005</v>
      </c>
      <c r="R1664" s="184">
        <v>10.2463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0"/>
      <c r="B1665" s="126"/>
      <c r="C1665" s="126"/>
      <c r="D1665" s="126"/>
      <c r="E1665" s="126"/>
      <c r="F1665" s="131"/>
      <c r="G1665" s="131"/>
      <c r="H1665" s="131"/>
      <c r="I1665" s="131"/>
      <c r="J1665" s="131"/>
      <c r="K1665" s="131"/>
      <c r="L1665" s="131"/>
      <c r="M1665" s="131"/>
      <c r="N1665" s="131"/>
      <c r="O1665" s="131"/>
      <c r="P1665" s="131"/>
      <c r="Q1665" s="131"/>
      <c r="R1665" s="131"/>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0" t="s">
        <v>1393</v>
      </c>
      <c r="B1666" s="180"/>
      <c r="C1666" s="180"/>
      <c r="D1666" s="180"/>
      <c r="E1666" s="180"/>
      <c r="F1666" s="180"/>
      <c r="G1666" s="180"/>
      <c r="H1666" s="180"/>
      <c r="I1666" s="180"/>
      <c r="J1666" s="180"/>
      <c r="K1666" s="180"/>
      <c r="L1666" s="180"/>
      <c r="M1666" s="180"/>
      <c r="N1666" s="180"/>
      <c r="O1666" s="180"/>
      <c r="P1666" s="180"/>
      <c r="Q1666" s="180"/>
      <c r="R1666" s="180"/>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78" t="s">
        <v>1394</v>
      </c>
      <c r="B1667" s="178" t="s">
        <v>1395</v>
      </c>
      <c r="C1667" s="178">
        <v>101844</v>
      </c>
      <c r="D1667" s="181">
        <v>44315</v>
      </c>
      <c r="E1667" s="182">
        <v>36.803899999999999</v>
      </c>
      <c r="F1667" s="182">
        <v>12.103300000000001</v>
      </c>
      <c r="G1667" s="182">
        <v>10.5878</v>
      </c>
      <c r="H1667" s="182">
        <v>10.491</v>
      </c>
      <c r="I1667" s="182">
        <v>9.3201999999999998</v>
      </c>
      <c r="J1667" s="182">
        <v>9.2527000000000008</v>
      </c>
      <c r="K1667" s="182">
        <v>3.9285999999999999</v>
      </c>
      <c r="L1667" s="182">
        <v>4.1230000000000002</v>
      </c>
      <c r="M1667" s="182">
        <v>6.5259999999999998</v>
      </c>
      <c r="N1667" s="182">
        <v>11.152799999999999</v>
      </c>
      <c r="O1667" s="182">
        <v>8.5413999999999994</v>
      </c>
      <c r="P1667" s="182">
        <v>8.0061999999999998</v>
      </c>
      <c r="Q1667" s="182">
        <v>7.5133999999999999</v>
      </c>
      <c r="R1667" s="182">
        <v>9.0612999999999992</v>
      </c>
      <c r="S1667" s="120" t="s">
        <v>2023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78" t="s">
        <v>1394</v>
      </c>
      <c r="B1668" s="178" t="s">
        <v>1396</v>
      </c>
      <c r="C1668" s="178">
        <v>119498</v>
      </c>
      <c r="D1668" s="181">
        <v>44315</v>
      </c>
      <c r="E1668" s="182">
        <v>38.730600000000003</v>
      </c>
      <c r="F1668" s="182">
        <v>12.821199999999999</v>
      </c>
      <c r="G1668" s="182">
        <v>11.2879</v>
      </c>
      <c r="H1668" s="182">
        <v>11.1983</v>
      </c>
      <c r="I1668" s="182">
        <v>10.034700000000001</v>
      </c>
      <c r="J1668" s="182">
        <v>9.9450000000000003</v>
      </c>
      <c r="K1668" s="182">
        <v>4.6303000000000001</v>
      </c>
      <c r="L1668" s="182">
        <v>4.8487999999999998</v>
      </c>
      <c r="M1668" s="182">
        <v>7.2748999999999997</v>
      </c>
      <c r="N1668" s="182">
        <v>11.9427</v>
      </c>
      <c r="O1668" s="182">
        <v>9.3010999999999999</v>
      </c>
      <c r="P1668" s="182">
        <v>8.7449999999999992</v>
      </c>
      <c r="Q1668" s="182">
        <v>9.4884000000000004</v>
      </c>
      <c r="R1668" s="182">
        <v>9.8314000000000004</v>
      </c>
      <c r="S1668" s="120" t="s">
        <v>2023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78" t="s">
        <v>1394</v>
      </c>
      <c r="B1669" s="178" t="s">
        <v>1397</v>
      </c>
      <c r="C1669" s="178">
        <v>120510</v>
      </c>
      <c r="D1669" s="181">
        <v>44315</v>
      </c>
      <c r="E1669" s="182">
        <v>25.568899999999999</v>
      </c>
      <c r="F1669" s="182">
        <v>1.9985999999999999</v>
      </c>
      <c r="G1669" s="182">
        <v>12.1937</v>
      </c>
      <c r="H1669" s="182">
        <v>13.104799999999999</v>
      </c>
      <c r="I1669" s="182">
        <v>10.6374</v>
      </c>
      <c r="J1669" s="182">
        <v>8.8216999999999999</v>
      </c>
      <c r="K1669" s="182">
        <v>4.2586000000000004</v>
      </c>
      <c r="L1669" s="182">
        <v>4.3367000000000004</v>
      </c>
      <c r="M1669" s="182">
        <v>5.4987000000000004</v>
      </c>
      <c r="N1669" s="182">
        <v>9.0808999999999997</v>
      </c>
      <c r="O1669" s="182">
        <v>9.1975999999999996</v>
      </c>
      <c r="P1669" s="182">
        <v>8.6016999999999992</v>
      </c>
      <c r="Q1669" s="182">
        <v>8.9476999999999993</v>
      </c>
      <c r="R1669" s="182">
        <v>9.5734999999999992</v>
      </c>
      <c r="S1669" s="120" t="s">
        <v>2021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78" t="s">
        <v>1394</v>
      </c>
      <c r="B1670" s="178" t="s">
        <v>1398</v>
      </c>
      <c r="C1670" s="178">
        <v>112354</v>
      </c>
      <c r="D1670" s="181">
        <v>44315</v>
      </c>
      <c r="E1670" s="182">
        <v>24.037199999999999</v>
      </c>
      <c r="F1670" s="182">
        <v>1.3667</v>
      </c>
      <c r="G1670" s="182">
        <v>11.5007</v>
      </c>
      <c r="H1670" s="182">
        <v>12.3942</v>
      </c>
      <c r="I1670" s="182">
        <v>9.9295000000000009</v>
      </c>
      <c r="J1670" s="182">
        <v>8.1494999999999997</v>
      </c>
      <c r="K1670" s="182">
        <v>3.5829</v>
      </c>
      <c r="L1670" s="182">
        <v>3.6339000000000001</v>
      </c>
      <c r="M1670" s="182">
        <v>4.7767999999999997</v>
      </c>
      <c r="N1670" s="182">
        <v>8.3298000000000005</v>
      </c>
      <c r="O1670" s="182">
        <v>8.4763999999999999</v>
      </c>
      <c r="P1670" s="182">
        <v>7.8711000000000002</v>
      </c>
      <c r="Q1670" s="182">
        <v>8.0897000000000006</v>
      </c>
      <c r="R1670" s="182">
        <v>8.8469999999999995</v>
      </c>
      <c r="S1670" s="120" t="s">
        <v>2021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78" t="s">
        <v>1394</v>
      </c>
      <c r="B1671" s="178" t="s">
        <v>1399</v>
      </c>
      <c r="C1671" s="178">
        <v>113036</v>
      </c>
      <c r="D1671" s="181">
        <v>44315</v>
      </c>
      <c r="E1671" s="182">
        <v>22.985199999999999</v>
      </c>
      <c r="F1671" s="182">
        <v>1.9056999999999999</v>
      </c>
      <c r="G1671" s="182">
        <v>10.7018</v>
      </c>
      <c r="H1671" s="182">
        <v>11.025700000000001</v>
      </c>
      <c r="I1671" s="182">
        <v>6.47</v>
      </c>
      <c r="J1671" s="182">
        <v>7.1985000000000001</v>
      </c>
      <c r="K1671" s="182">
        <v>4.2432999999999996</v>
      </c>
      <c r="L1671" s="182">
        <v>3.8469000000000002</v>
      </c>
      <c r="M1671" s="182">
        <v>4.7413999999999996</v>
      </c>
      <c r="N1671" s="182">
        <v>7.3808999999999996</v>
      </c>
      <c r="O1671" s="182">
        <v>7.4634999999999998</v>
      </c>
      <c r="P1671" s="182">
        <v>7.7404999999999999</v>
      </c>
      <c r="Q1671" s="182">
        <v>7.9813999999999998</v>
      </c>
      <c r="R1671" s="182">
        <v>7.4848999999999997</v>
      </c>
      <c r="S1671" s="120" t="s">
        <v>2023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78" t="s">
        <v>1394</v>
      </c>
      <c r="B1672" s="178" t="s">
        <v>1400</v>
      </c>
      <c r="C1672" s="178">
        <v>119400</v>
      </c>
      <c r="D1672" s="181">
        <v>44315</v>
      </c>
      <c r="E1672" s="182">
        <v>24.249099999999999</v>
      </c>
      <c r="F1672" s="182">
        <v>2.7096</v>
      </c>
      <c r="G1672" s="182">
        <v>11.4504</v>
      </c>
      <c r="H1672" s="182">
        <v>11.8103</v>
      </c>
      <c r="I1672" s="182">
        <v>7.2558999999999996</v>
      </c>
      <c r="J1672" s="182">
        <v>8.0014000000000003</v>
      </c>
      <c r="K1672" s="182">
        <v>5.0425000000000004</v>
      </c>
      <c r="L1672" s="182">
        <v>4.6378000000000004</v>
      </c>
      <c r="M1672" s="182">
        <v>5.5334000000000003</v>
      </c>
      <c r="N1672" s="182">
        <v>8.1902000000000008</v>
      </c>
      <c r="O1672" s="182">
        <v>8.2188999999999997</v>
      </c>
      <c r="P1672" s="182">
        <v>8.5050000000000008</v>
      </c>
      <c r="Q1672" s="182">
        <v>8.8261000000000003</v>
      </c>
      <c r="R1672" s="182">
        <v>8.2562999999999995</v>
      </c>
      <c r="S1672" s="120" t="s">
        <v>2023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78" t="s">
        <v>1394</v>
      </c>
      <c r="B1673" s="178" t="s">
        <v>1401</v>
      </c>
      <c r="C1673" s="178">
        <v>117953</v>
      </c>
      <c r="D1673" s="181">
        <v>44315</v>
      </c>
      <c r="E1673" s="182">
        <v>24.674800000000001</v>
      </c>
      <c r="F1673" s="182">
        <v>3.9944000000000002</v>
      </c>
      <c r="G1673" s="182">
        <v>10.8575</v>
      </c>
      <c r="H1673" s="182">
        <v>12.582700000000001</v>
      </c>
      <c r="I1673" s="182">
        <v>11.2057</v>
      </c>
      <c r="J1673" s="182">
        <v>7.5358000000000001</v>
      </c>
      <c r="K1673" s="182">
        <v>3.4076</v>
      </c>
      <c r="L1673" s="182">
        <v>3.6816</v>
      </c>
      <c r="M1673" s="182">
        <v>5.0678000000000001</v>
      </c>
      <c r="N1673" s="182">
        <v>8.5245999999999995</v>
      </c>
      <c r="O1673" s="182">
        <v>7.5477999999999996</v>
      </c>
      <c r="P1673" s="182">
        <v>7.3510999999999997</v>
      </c>
      <c r="Q1673" s="182">
        <v>5.5793999999999997</v>
      </c>
      <c r="R1673" s="182">
        <v>7.6771000000000003</v>
      </c>
      <c r="S1673" s="120" t="s">
        <v>2023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78" t="s">
        <v>1394</v>
      </c>
      <c r="B1674" s="178" t="s">
        <v>1402</v>
      </c>
      <c r="C1674" s="178">
        <v>120131</v>
      </c>
      <c r="D1674" s="181">
        <v>44315</v>
      </c>
      <c r="E1674" s="182">
        <v>25.968</v>
      </c>
      <c r="F1674" s="182">
        <v>4.6390000000000002</v>
      </c>
      <c r="G1674" s="182">
        <v>11.5367</v>
      </c>
      <c r="H1674" s="182">
        <v>13.286300000000001</v>
      </c>
      <c r="I1674" s="182">
        <v>11.911199999999999</v>
      </c>
      <c r="J1674" s="182">
        <v>8.2440999999999995</v>
      </c>
      <c r="K1674" s="182">
        <v>4.1159999999999997</v>
      </c>
      <c r="L1674" s="182">
        <v>4.3975999999999997</v>
      </c>
      <c r="M1674" s="182">
        <v>5.7878999999999996</v>
      </c>
      <c r="N1674" s="182">
        <v>9.2556999999999992</v>
      </c>
      <c r="O1674" s="182">
        <v>8.4110999999999994</v>
      </c>
      <c r="P1674" s="182">
        <v>8.0265000000000004</v>
      </c>
      <c r="Q1674" s="182">
        <v>8.5150000000000006</v>
      </c>
      <c r="R1674" s="182">
        <v>8.4930000000000003</v>
      </c>
      <c r="S1674" s="120" t="s">
        <v>2023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78" t="s">
        <v>1394</v>
      </c>
      <c r="B1675" s="178" t="s">
        <v>1403</v>
      </c>
      <c r="C1675" s="178">
        <v>119382</v>
      </c>
      <c r="D1675" s="181">
        <v>44315</v>
      </c>
      <c r="E1675" s="182">
        <v>18.360700000000001</v>
      </c>
      <c r="F1675" s="182">
        <v>5.9648000000000003</v>
      </c>
      <c r="G1675" s="182">
        <v>9.6159999999999997</v>
      </c>
      <c r="H1675" s="182">
        <v>9.9301999999999992</v>
      </c>
      <c r="I1675" s="182">
        <v>11.9251</v>
      </c>
      <c r="J1675" s="182">
        <v>10.145799999999999</v>
      </c>
      <c r="K1675" s="182">
        <v>5.7186000000000003</v>
      </c>
      <c r="L1675" s="182">
        <v>4.4218999999999999</v>
      </c>
      <c r="M1675" s="182">
        <v>5.0647000000000002</v>
      </c>
      <c r="N1675" s="182">
        <v>7.0057999999999998</v>
      </c>
      <c r="O1675" s="182">
        <v>-2.6684000000000001</v>
      </c>
      <c r="P1675" s="182">
        <v>1.5924</v>
      </c>
      <c r="Q1675" s="182">
        <v>4.6852999999999998</v>
      </c>
      <c r="R1675" s="182">
        <v>-7.1097999999999999</v>
      </c>
      <c r="S1675" s="120" t="s">
        <v>2023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78" t="s">
        <v>1394</v>
      </c>
      <c r="B1676" s="178" t="s">
        <v>1404</v>
      </c>
      <c r="C1676" s="178">
        <v>111585</v>
      </c>
      <c r="D1676" s="181">
        <v>44315</v>
      </c>
      <c r="E1676" s="182">
        <v>17.201499999999999</v>
      </c>
      <c r="F1676" s="182">
        <v>5.3055000000000003</v>
      </c>
      <c r="G1676" s="182">
        <v>8.9893999999999998</v>
      </c>
      <c r="H1676" s="182">
        <v>9.3530999999999995</v>
      </c>
      <c r="I1676" s="182">
        <v>11.356</v>
      </c>
      <c r="J1676" s="182">
        <v>9.5643999999999991</v>
      </c>
      <c r="K1676" s="182">
        <v>5.1379999999999999</v>
      </c>
      <c r="L1676" s="182">
        <v>3.8403</v>
      </c>
      <c r="M1676" s="182">
        <v>4.4819000000000004</v>
      </c>
      <c r="N1676" s="182">
        <v>6.4086999999999996</v>
      </c>
      <c r="O1676" s="182">
        <v>-3.2090000000000001</v>
      </c>
      <c r="P1676" s="182">
        <v>0.91039999999999999</v>
      </c>
      <c r="Q1676" s="182">
        <v>4.4824999999999999</v>
      </c>
      <c r="R1676" s="182">
        <v>-7.6261999999999999</v>
      </c>
      <c r="S1676" s="120" t="s">
        <v>2023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78" t="s">
        <v>1394</v>
      </c>
      <c r="B1677" s="178" t="s">
        <v>1405</v>
      </c>
      <c r="C1677" s="178">
        <v>118320</v>
      </c>
      <c r="D1677" s="181">
        <v>44315</v>
      </c>
      <c r="E1677" s="182">
        <v>21.689800000000002</v>
      </c>
      <c r="F1677" s="182">
        <v>0</v>
      </c>
      <c r="G1677" s="182">
        <v>11.3415</v>
      </c>
      <c r="H1677" s="182">
        <v>13.328200000000001</v>
      </c>
      <c r="I1677" s="182">
        <v>9.6516999999999999</v>
      </c>
      <c r="J1677" s="182">
        <v>7.3052999999999999</v>
      </c>
      <c r="K1677" s="182">
        <v>4.4726999999999997</v>
      </c>
      <c r="L1677" s="182">
        <v>4.0918999999999999</v>
      </c>
      <c r="M1677" s="182">
        <v>4.7666000000000004</v>
      </c>
      <c r="N1677" s="182">
        <v>8.1288999999999998</v>
      </c>
      <c r="O1677" s="182">
        <v>8.2609999999999992</v>
      </c>
      <c r="P1677" s="182">
        <v>8.2360000000000007</v>
      </c>
      <c r="Q1677" s="182">
        <v>7.9249000000000001</v>
      </c>
      <c r="R1677" s="182">
        <v>8.5253999999999994</v>
      </c>
      <c r="S1677" s="120" t="s">
        <v>2023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78" t="s">
        <v>1394</v>
      </c>
      <c r="B1678" s="178" t="s">
        <v>1406</v>
      </c>
      <c r="C1678" s="178">
        <v>115077</v>
      </c>
      <c r="D1678" s="181">
        <v>44315</v>
      </c>
      <c r="E1678" s="182">
        <v>20.3903</v>
      </c>
      <c r="F1678" s="182">
        <v>-0.71599999999999997</v>
      </c>
      <c r="G1678" s="182">
        <v>10.690099999999999</v>
      </c>
      <c r="H1678" s="182">
        <v>12.663399999999999</v>
      </c>
      <c r="I1678" s="182">
        <v>8.9939999999999998</v>
      </c>
      <c r="J1678" s="182">
        <v>6.6643999999999997</v>
      </c>
      <c r="K1678" s="182">
        <v>3.8186</v>
      </c>
      <c r="L1678" s="182">
        <v>3.4527000000000001</v>
      </c>
      <c r="M1678" s="182">
        <v>4.1157000000000004</v>
      </c>
      <c r="N1678" s="182">
        <v>7.4435000000000002</v>
      </c>
      <c r="O1678" s="182">
        <v>7.5179</v>
      </c>
      <c r="P1678" s="182">
        <v>7.4294000000000002</v>
      </c>
      <c r="Q1678" s="182">
        <v>7.37</v>
      </c>
      <c r="R1678" s="182">
        <v>7.8045</v>
      </c>
      <c r="S1678" s="120" t="s">
        <v>2023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78" t="s">
        <v>1394</v>
      </c>
      <c r="B1679" s="178" t="s">
        <v>1407</v>
      </c>
      <c r="C1679" s="178">
        <v>119226</v>
      </c>
      <c r="D1679" s="181">
        <v>44315</v>
      </c>
      <c r="E1679" s="182">
        <v>39.096299999999999</v>
      </c>
      <c r="F1679" s="182">
        <v>-9.3399999999999997E-2</v>
      </c>
      <c r="G1679" s="182">
        <v>14.394299999999999</v>
      </c>
      <c r="H1679" s="182">
        <v>15.2621</v>
      </c>
      <c r="I1679" s="182">
        <v>11.002599999999999</v>
      </c>
      <c r="J1679" s="182">
        <v>8.2093000000000007</v>
      </c>
      <c r="K1679" s="182">
        <v>4.3446999999999996</v>
      </c>
      <c r="L1679" s="182">
        <v>4.0942999999999996</v>
      </c>
      <c r="M1679" s="182">
        <v>4.9481000000000002</v>
      </c>
      <c r="N1679" s="182">
        <v>8.0943000000000005</v>
      </c>
      <c r="O1679" s="182">
        <v>8.6422000000000008</v>
      </c>
      <c r="P1679" s="182">
        <v>8.1111000000000004</v>
      </c>
      <c r="Q1679" s="182">
        <v>8.6679999999999993</v>
      </c>
      <c r="R1679" s="182">
        <v>9.0620999999999992</v>
      </c>
      <c r="S1679" s="120" t="s">
        <v>2023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78" t="s">
        <v>1394</v>
      </c>
      <c r="B1680" s="178" t="s">
        <v>1408</v>
      </c>
      <c r="C1680" s="178">
        <v>101304</v>
      </c>
      <c r="D1680" s="181">
        <v>44315</v>
      </c>
      <c r="E1680" s="182">
        <v>36.9193</v>
      </c>
      <c r="F1680" s="182">
        <v>-0.79090000000000005</v>
      </c>
      <c r="G1680" s="182">
        <v>13.7577</v>
      </c>
      <c r="H1680" s="182">
        <v>14.616300000000001</v>
      </c>
      <c r="I1680" s="182">
        <v>10.3582</v>
      </c>
      <c r="J1680" s="182">
        <v>7.5636999999999999</v>
      </c>
      <c r="K1680" s="182">
        <v>3.6812</v>
      </c>
      <c r="L1680" s="182">
        <v>3.4226000000000001</v>
      </c>
      <c r="M1680" s="182">
        <v>4.2850999999999999</v>
      </c>
      <c r="N1680" s="182">
        <v>7.4069000000000003</v>
      </c>
      <c r="O1680" s="182">
        <v>7.8851000000000004</v>
      </c>
      <c r="P1680" s="182">
        <v>7.2914000000000003</v>
      </c>
      <c r="Q1680" s="182">
        <v>7.2548000000000004</v>
      </c>
      <c r="R1680" s="182">
        <v>8.3323</v>
      </c>
      <c r="S1680" s="120" t="s">
        <v>2023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78" t="s">
        <v>1394</v>
      </c>
      <c r="B1681" s="178" t="s">
        <v>1409</v>
      </c>
      <c r="C1681" s="178">
        <v>140251</v>
      </c>
      <c r="D1681" s="181"/>
      <c r="E1681" s="182"/>
      <c r="F1681" s="182"/>
      <c r="G1681" s="182"/>
      <c r="H1681" s="182"/>
      <c r="I1681" s="182"/>
      <c r="J1681" s="182"/>
      <c r="K1681" s="182"/>
      <c r="L1681" s="182"/>
      <c r="M1681" s="182"/>
      <c r="N1681" s="182"/>
      <c r="O1681" s="182"/>
      <c r="P1681" s="182"/>
      <c r="Q1681" s="182"/>
      <c r="R1681" s="182"/>
      <c r="S1681" s="120" t="s">
        <v>2022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78" t="s">
        <v>1394</v>
      </c>
      <c r="B1682" s="178" t="s">
        <v>1410</v>
      </c>
      <c r="C1682" s="178">
        <v>140244</v>
      </c>
      <c r="D1682" s="181"/>
      <c r="E1682" s="182"/>
      <c r="F1682" s="182"/>
      <c r="G1682" s="182"/>
      <c r="H1682" s="182"/>
      <c r="I1682" s="182"/>
      <c r="J1682" s="182"/>
      <c r="K1682" s="182"/>
      <c r="L1682" s="182"/>
      <c r="M1682" s="182"/>
      <c r="N1682" s="182"/>
      <c r="O1682" s="182"/>
      <c r="P1682" s="182"/>
      <c r="Q1682" s="182"/>
      <c r="R1682" s="182"/>
      <c r="S1682" s="120" t="s">
        <v>2022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78" t="s">
        <v>1394</v>
      </c>
      <c r="B1683" s="178" t="s">
        <v>1411</v>
      </c>
      <c r="C1683" s="178">
        <v>148002</v>
      </c>
      <c r="D1683" s="181"/>
      <c r="E1683" s="182"/>
      <c r="F1683" s="182"/>
      <c r="G1683" s="182"/>
      <c r="H1683" s="182"/>
      <c r="I1683" s="182"/>
      <c r="J1683" s="182"/>
      <c r="K1683" s="182"/>
      <c r="L1683" s="182"/>
      <c r="M1683" s="182"/>
      <c r="N1683" s="182"/>
      <c r="O1683" s="182"/>
      <c r="P1683" s="182"/>
      <c r="Q1683" s="182"/>
      <c r="R1683" s="182"/>
      <c r="S1683" s="120" t="s">
        <v>2023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78" t="s">
        <v>1394</v>
      </c>
      <c r="B1684" s="178" t="s">
        <v>1412</v>
      </c>
      <c r="C1684" s="178">
        <v>148010</v>
      </c>
      <c r="D1684" s="181"/>
      <c r="E1684" s="182"/>
      <c r="F1684" s="182"/>
      <c r="G1684" s="182"/>
      <c r="H1684" s="182"/>
      <c r="I1684" s="182"/>
      <c r="J1684" s="182"/>
      <c r="K1684" s="182"/>
      <c r="L1684" s="182"/>
      <c r="M1684" s="182"/>
      <c r="N1684" s="182"/>
      <c r="O1684" s="182"/>
      <c r="P1684" s="182"/>
      <c r="Q1684" s="182"/>
      <c r="R1684" s="182"/>
      <c r="S1684" s="120" t="s">
        <v>2023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78" t="s">
        <v>1394</v>
      </c>
      <c r="B1685" s="178" t="s">
        <v>1413</v>
      </c>
      <c r="C1685" s="178">
        <v>148015</v>
      </c>
      <c r="D1685" s="181"/>
      <c r="E1685" s="182"/>
      <c r="F1685" s="182"/>
      <c r="G1685" s="182"/>
      <c r="H1685" s="182"/>
      <c r="I1685" s="182"/>
      <c r="J1685" s="182"/>
      <c r="K1685" s="182"/>
      <c r="L1685" s="182"/>
      <c r="M1685" s="182"/>
      <c r="N1685" s="182"/>
      <c r="O1685" s="182"/>
      <c r="P1685" s="182"/>
      <c r="Q1685" s="182"/>
      <c r="R1685" s="182"/>
      <c r="S1685" s="120" t="s">
        <v>2023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78" t="s">
        <v>1394</v>
      </c>
      <c r="B1686" s="178" t="s">
        <v>1414</v>
      </c>
      <c r="C1686" s="178">
        <v>148318</v>
      </c>
      <c r="D1686" s="181"/>
      <c r="E1686" s="182"/>
      <c r="F1686" s="182"/>
      <c r="G1686" s="182"/>
      <c r="H1686" s="182"/>
      <c r="I1686" s="182"/>
      <c r="J1686" s="182"/>
      <c r="K1686" s="182"/>
      <c r="L1686" s="182"/>
      <c r="M1686" s="182"/>
      <c r="N1686" s="182"/>
      <c r="O1686" s="182"/>
      <c r="P1686" s="182"/>
      <c r="Q1686" s="182"/>
      <c r="R1686" s="182"/>
      <c r="S1686" s="120" t="s">
        <v>2023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78" t="s">
        <v>1394</v>
      </c>
      <c r="B1687" s="178" t="s">
        <v>1415</v>
      </c>
      <c r="C1687" s="178">
        <v>148313</v>
      </c>
      <c r="D1687" s="181"/>
      <c r="E1687" s="182"/>
      <c r="F1687" s="182"/>
      <c r="G1687" s="182"/>
      <c r="H1687" s="182"/>
      <c r="I1687" s="182"/>
      <c r="J1687" s="182"/>
      <c r="K1687" s="182"/>
      <c r="L1687" s="182"/>
      <c r="M1687" s="182"/>
      <c r="N1687" s="182"/>
      <c r="O1687" s="182"/>
      <c r="P1687" s="182"/>
      <c r="Q1687" s="182"/>
      <c r="R1687" s="182"/>
      <c r="S1687" s="120" t="s">
        <v>2023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78" t="s">
        <v>1394</v>
      </c>
      <c r="B1688" s="178" t="s">
        <v>1416</v>
      </c>
      <c r="C1688" s="178">
        <v>101232</v>
      </c>
      <c r="D1688" s="181">
        <v>44315</v>
      </c>
      <c r="E1688" s="182">
        <v>4072.7152610441799</v>
      </c>
      <c r="F1688" s="182">
        <v>17.174600000000002</v>
      </c>
      <c r="G1688" s="182">
        <v>21.699100000000001</v>
      </c>
      <c r="H1688" s="182">
        <v>24.6035</v>
      </c>
      <c r="I1688" s="182">
        <v>21.647099999999998</v>
      </c>
      <c r="J1688" s="182">
        <v>19.5444</v>
      </c>
      <c r="K1688" s="182">
        <v>17.427</v>
      </c>
      <c r="L1688" s="182">
        <v>20.5931</v>
      </c>
      <c r="M1688" s="182">
        <v>10.1266</v>
      </c>
      <c r="N1688" s="182">
        <v>9.8082999999999991</v>
      </c>
      <c r="O1688" s="182">
        <v>3.4119999999999999</v>
      </c>
      <c r="P1688" s="182">
        <v>5.6623999999999999</v>
      </c>
      <c r="Q1688" s="182">
        <v>7.5658000000000003</v>
      </c>
      <c r="R1688" s="182">
        <v>0.89900000000000002</v>
      </c>
      <c r="S1688" s="120" t="s">
        <v>2023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78" t="s">
        <v>1394</v>
      </c>
      <c r="B1689" s="178" t="s">
        <v>1417</v>
      </c>
      <c r="C1689" s="178">
        <v>118565</v>
      </c>
      <c r="D1689" s="181">
        <v>44315</v>
      </c>
      <c r="E1689" s="182">
        <v>4318.6981999999998</v>
      </c>
      <c r="F1689" s="182">
        <v>17.175000000000001</v>
      </c>
      <c r="G1689" s="182">
        <v>21.699000000000002</v>
      </c>
      <c r="H1689" s="182">
        <v>24.6035</v>
      </c>
      <c r="I1689" s="182">
        <v>21.6462</v>
      </c>
      <c r="J1689" s="182">
        <v>19.5441</v>
      </c>
      <c r="K1689" s="182">
        <v>17.605399999999999</v>
      </c>
      <c r="L1689" s="182">
        <v>21.105</v>
      </c>
      <c r="M1689" s="182">
        <v>10.7303</v>
      </c>
      <c r="N1689" s="182">
        <v>10.4771</v>
      </c>
      <c r="O1689" s="182">
        <v>4.1459000000000001</v>
      </c>
      <c r="P1689" s="182">
        <v>6.3977000000000004</v>
      </c>
      <c r="Q1689" s="182">
        <v>7.8380000000000001</v>
      </c>
      <c r="R1689" s="182">
        <v>1.5818000000000001</v>
      </c>
      <c r="S1689" s="120" t="s">
        <v>2023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78" t="s">
        <v>1394</v>
      </c>
      <c r="B1690" s="178" t="s">
        <v>1418</v>
      </c>
      <c r="C1690" s="178">
        <v>113047</v>
      </c>
      <c r="D1690" s="181">
        <v>44315</v>
      </c>
      <c r="E1690" s="182">
        <v>24.740100000000002</v>
      </c>
      <c r="F1690" s="182">
        <v>3.5411999999999999</v>
      </c>
      <c r="G1690" s="182">
        <v>12.651899999999999</v>
      </c>
      <c r="H1690" s="182">
        <v>13.714499999999999</v>
      </c>
      <c r="I1690" s="182">
        <v>9.7630999999999997</v>
      </c>
      <c r="J1690" s="182">
        <v>8.7447999999999997</v>
      </c>
      <c r="K1690" s="182">
        <v>3.3552</v>
      </c>
      <c r="L1690" s="182">
        <v>4.2068000000000003</v>
      </c>
      <c r="M1690" s="182">
        <v>5.415</v>
      </c>
      <c r="N1690" s="182">
        <v>9.5091999999999999</v>
      </c>
      <c r="O1690" s="182">
        <v>8.8301999999999996</v>
      </c>
      <c r="P1690" s="182">
        <v>8.2360000000000007</v>
      </c>
      <c r="Q1690" s="182">
        <v>8.7055000000000007</v>
      </c>
      <c r="R1690" s="182">
        <v>9.3313000000000006</v>
      </c>
      <c r="S1690" s="120" t="s">
        <v>2023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78" t="s">
        <v>1394</v>
      </c>
      <c r="B1691" s="178" t="s">
        <v>1419</v>
      </c>
      <c r="C1691" s="178">
        <v>119016</v>
      </c>
      <c r="D1691" s="181">
        <v>44315</v>
      </c>
      <c r="E1691" s="182">
        <v>25.132300000000001</v>
      </c>
      <c r="F1691" s="182">
        <v>3.9217</v>
      </c>
      <c r="G1691" s="182">
        <v>13.1334</v>
      </c>
      <c r="H1691" s="182">
        <v>14.1882</v>
      </c>
      <c r="I1691" s="182">
        <v>10.2583</v>
      </c>
      <c r="J1691" s="182">
        <v>9.2455999999999996</v>
      </c>
      <c r="K1691" s="182">
        <v>3.8574999999999999</v>
      </c>
      <c r="L1691" s="182">
        <v>4.7275999999999998</v>
      </c>
      <c r="M1691" s="182">
        <v>5.9474</v>
      </c>
      <c r="N1691" s="182">
        <v>10.019500000000001</v>
      </c>
      <c r="O1691" s="182">
        <v>9.1157000000000004</v>
      </c>
      <c r="P1691" s="182">
        <v>8.4716000000000005</v>
      </c>
      <c r="Q1691" s="182">
        <v>8.8020999999999994</v>
      </c>
      <c r="R1691" s="182">
        <v>9.6790000000000003</v>
      </c>
      <c r="S1691" s="120" t="s">
        <v>2023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78" t="s">
        <v>1394</v>
      </c>
      <c r="B1692" s="178" t="s">
        <v>1420</v>
      </c>
      <c r="C1692" s="178">
        <v>101599</v>
      </c>
      <c r="D1692" s="181">
        <v>44315</v>
      </c>
      <c r="E1692" s="182">
        <v>31.259699999999999</v>
      </c>
      <c r="F1692" s="182">
        <v>9.4603000000000002</v>
      </c>
      <c r="G1692" s="182">
        <v>9.8551000000000002</v>
      </c>
      <c r="H1692" s="182">
        <v>14.8042</v>
      </c>
      <c r="I1692" s="182">
        <v>11.4933</v>
      </c>
      <c r="J1692" s="182">
        <v>8.5396000000000001</v>
      </c>
      <c r="K1692" s="182">
        <v>4.1680999999999999</v>
      </c>
      <c r="L1692" s="182">
        <v>3.6808999999999998</v>
      </c>
      <c r="M1692" s="182">
        <v>3.7770999999999999</v>
      </c>
      <c r="N1692" s="182">
        <v>4.3373999999999997</v>
      </c>
      <c r="O1692" s="182">
        <v>3.3169</v>
      </c>
      <c r="P1692" s="182">
        <v>4.5366</v>
      </c>
      <c r="Q1692" s="182">
        <v>6.3910999999999998</v>
      </c>
      <c r="R1692" s="182">
        <v>1.5669999999999999</v>
      </c>
      <c r="S1692" s="120" t="s">
        <v>2023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78" t="s">
        <v>1394</v>
      </c>
      <c r="B1693" s="178" t="s">
        <v>1421</v>
      </c>
      <c r="C1693" s="178">
        <v>120062</v>
      </c>
      <c r="D1693" s="181">
        <v>44315</v>
      </c>
      <c r="E1693" s="182">
        <v>33.741900000000001</v>
      </c>
      <c r="F1693" s="182">
        <v>10.495900000000001</v>
      </c>
      <c r="G1693" s="182">
        <v>10.9354</v>
      </c>
      <c r="H1693" s="182">
        <v>15.8725</v>
      </c>
      <c r="I1693" s="182">
        <v>12.569900000000001</v>
      </c>
      <c r="J1693" s="182">
        <v>9.6272000000000002</v>
      </c>
      <c r="K1693" s="182">
        <v>5.2671000000000001</v>
      </c>
      <c r="L1693" s="182">
        <v>4.7519999999999998</v>
      </c>
      <c r="M1693" s="182">
        <v>4.8448000000000002</v>
      </c>
      <c r="N1693" s="182">
        <v>5.4184000000000001</v>
      </c>
      <c r="O1693" s="182">
        <v>4.3304999999999998</v>
      </c>
      <c r="P1693" s="182">
        <v>5.5438000000000001</v>
      </c>
      <c r="Q1693" s="182">
        <v>6.9710999999999999</v>
      </c>
      <c r="R1693" s="182">
        <v>2.5771000000000002</v>
      </c>
      <c r="S1693" s="120" t="s">
        <v>2023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78" t="s">
        <v>1394</v>
      </c>
      <c r="B1694" s="178" t="s">
        <v>1422</v>
      </c>
      <c r="C1694" s="178">
        <v>101758</v>
      </c>
      <c r="D1694" s="181">
        <v>44315</v>
      </c>
      <c r="E1694" s="182">
        <v>46.136099999999999</v>
      </c>
      <c r="F1694" s="182">
        <v>7.7548000000000004</v>
      </c>
      <c r="G1694" s="182">
        <v>9.4747000000000003</v>
      </c>
      <c r="H1694" s="182">
        <v>11.837400000000001</v>
      </c>
      <c r="I1694" s="182">
        <v>9.3575999999999997</v>
      </c>
      <c r="J1694" s="182">
        <v>7.6231</v>
      </c>
      <c r="K1694" s="182">
        <v>3.6221000000000001</v>
      </c>
      <c r="L1694" s="182">
        <v>4.3301999999999996</v>
      </c>
      <c r="M1694" s="182">
        <v>5.3525999999999998</v>
      </c>
      <c r="N1694" s="182">
        <v>9.2974999999999994</v>
      </c>
      <c r="O1694" s="182">
        <v>8.5576000000000008</v>
      </c>
      <c r="P1694" s="182">
        <v>8.0970999999999993</v>
      </c>
      <c r="Q1694" s="182">
        <v>8.1465999999999994</v>
      </c>
      <c r="R1694" s="182">
        <v>9.1677</v>
      </c>
      <c r="S1694" s="120" t="s">
        <v>2023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78" t="s">
        <v>1394</v>
      </c>
      <c r="B1695" s="178" t="s">
        <v>1423</v>
      </c>
      <c r="C1695" s="178">
        <v>120754</v>
      </c>
      <c r="D1695" s="181">
        <v>44315</v>
      </c>
      <c r="E1695" s="182">
        <v>48.9377</v>
      </c>
      <c r="F1695" s="182">
        <v>8.5045999999999999</v>
      </c>
      <c r="G1695" s="182">
        <v>10.226699999999999</v>
      </c>
      <c r="H1695" s="182">
        <v>12.592499999999999</v>
      </c>
      <c r="I1695" s="182">
        <v>10.1187</v>
      </c>
      <c r="J1695" s="182">
        <v>8.3856000000000002</v>
      </c>
      <c r="K1695" s="182">
        <v>4.3878000000000004</v>
      </c>
      <c r="L1695" s="182">
        <v>5.1071999999999997</v>
      </c>
      <c r="M1695" s="182">
        <v>6.1445999999999996</v>
      </c>
      <c r="N1695" s="182">
        <v>10.128500000000001</v>
      </c>
      <c r="O1695" s="182">
        <v>9.3979999999999997</v>
      </c>
      <c r="P1695" s="182">
        <v>8.9550000000000001</v>
      </c>
      <c r="Q1695" s="182">
        <v>9.2416</v>
      </c>
      <c r="R1695" s="182">
        <v>9.9924999999999997</v>
      </c>
      <c r="S1695" s="120" t="s">
        <v>2023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78" t="s">
        <v>1394</v>
      </c>
      <c r="B1696" s="178" t="s">
        <v>1424</v>
      </c>
      <c r="C1696" s="178">
        <v>115005</v>
      </c>
      <c r="D1696" s="181">
        <v>44315</v>
      </c>
      <c r="E1696" s="182">
        <v>20.064299999999999</v>
      </c>
      <c r="F1696" s="182">
        <v>-13.275</v>
      </c>
      <c r="G1696" s="182">
        <v>3.0327000000000002</v>
      </c>
      <c r="H1696" s="182">
        <v>15.0383</v>
      </c>
      <c r="I1696" s="182">
        <v>12.1013</v>
      </c>
      <c r="J1696" s="182">
        <v>7.9828999999999999</v>
      </c>
      <c r="K1696" s="182">
        <v>3.0813999999999999</v>
      </c>
      <c r="L1696" s="182">
        <v>3.9016999999999999</v>
      </c>
      <c r="M1696" s="182">
        <v>5.0510999999999999</v>
      </c>
      <c r="N1696" s="182">
        <v>10.4321</v>
      </c>
      <c r="O1696" s="182">
        <v>5.0343999999999998</v>
      </c>
      <c r="P1696" s="182">
        <v>5.5689000000000002</v>
      </c>
      <c r="Q1696" s="182">
        <v>7.1308999999999996</v>
      </c>
      <c r="R1696" s="182">
        <v>3.9897</v>
      </c>
      <c r="S1696" s="120" t="s">
        <v>2023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78" t="s">
        <v>1394</v>
      </c>
      <c r="B1697" s="178" t="s">
        <v>1425</v>
      </c>
      <c r="C1697" s="178">
        <v>118349</v>
      </c>
      <c r="D1697" s="181">
        <v>44315</v>
      </c>
      <c r="E1697" s="182">
        <v>21.483799999999999</v>
      </c>
      <c r="F1697" s="182">
        <v>-12.7377</v>
      </c>
      <c r="G1697" s="182">
        <v>3.5122</v>
      </c>
      <c r="H1697" s="182">
        <v>15.481999999999999</v>
      </c>
      <c r="I1697" s="182">
        <v>12.5474</v>
      </c>
      <c r="J1697" s="182">
        <v>8.4204000000000008</v>
      </c>
      <c r="K1697" s="182">
        <v>3.4918999999999998</v>
      </c>
      <c r="L1697" s="182">
        <v>4.2885999999999997</v>
      </c>
      <c r="M1697" s="182">
        <v>5.4741999999999997</v>
      </c>
      <c r="N1697" s="182">
        <v>10.9528</v>
      </c>
      <c r="O1697" s="182">
        <v>5.8219000000000003</v>
      </c>
      <c r="P1697" s="182">
        <v>6.5228000000000002</v>
      </c>
      <c r="Q1697" s="182">
        <v>7.5163000000000002</v>
      </c>
      <c r="R1697" s="182">
        <v>4.5728999999999997</v>
      </c>
      <c r="S1697" s="120" t="s">
        <v>2023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78" t="s">
        <v>1394</v>
      </c>
      <c r="B1698" s="178" t="s">
        <v>1426</v>
      </c>
      <c r="C1698" s="178">
        <v>118407</v>
      </c>
      <c r="D1698" s="181">
        <v>44315</v>
      </c>
      <c r="E1698" s="182">
        <v>47.1738</v>
      </c>
      <c r="F1698" s="182">
        <v>4.7977999999999996</v>
      </c>
      <c r="G1698" s="182">
        <v>10.325200000000001</v>
      </c>
      <c r="H1698" s="182">
        <v>14.7203</v>
      </c>
      <c r="I1698" s="182">
        <v>11.4237</v>
      </c>
      <c r="J1698" s="182">
        <v>8.7757000000000005</v>
      </c>
      <c r="K1698" s="182">
        <v>4.6988000000000003</v>
      </c>
      <c r="L1698" s="182">
        <v>4.1425000000000001</v>
      </c>
      <c r="M1698" s="182">
        <v>4.9621000000000004</v>
      </c>
      <c r="N1698" s="182">
        <v>8.5021000000000004</v>
      </c>
      <c r="O1698" s="182">
        <v>8.9552999999999994</v>
      </c>
      <c r="P1698" s="182">
        <v>8.2224000000000004</v>
      </c>
      <c r="Q1698" s="182">
        <v>8.6870999999999992</v>
      </c>
      <c r="R1698" s="182">
        <v>9.1829999999999998</v>
      </c>
      <c r="S1698" s="120" t="s">
        <v>2022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78" t="s">
        <v>1394</v>
      </c>
      <c r="B1699" s="178" t="s">
        <v>1427</v>
      </c>
      <c r="C1699" s="178">
        <v>108768</v>
      </c>
      <c r="D1699" s="181">
        <v>44315</v>
      </c>
      <c r="E1699" s="182">
        <v>44.945399999999999</v>
      </c>
      <c r="F1699" s="182">
        <v>4.3045999999999998</v>
      </c>
      <c r="G1699" s="182">
        <v>9.8343000000000007</v>
      </c>
      <c r="H1699" s="182">
        <v>14.2272</v>
      </c>
      <c r="I1699" s="182">
        <v>10.939399999999999</v>
      </c>
      <c r="J1699" s="182">
        <v>8.2919999999999998</v>
      </c>
      <c r="K1699" s="182">
        <v>4.2055999999999996</v>
      </c>
      <c r="L1699" s="182">
        <v>3.6305999999999998</v>
      </c>
      <c r="M1699" s="182">
        <v>4.4363999999999999</v>
      </c>
      <c r="N1699" s="182">
        <v>7.9493999999999998</v>
      </c>
      <c r="O1699" s="182">
        <v>8.4098000000000006</v>
      </c>
      <c r="P1699" s="182">
        <v>7.6723999999999997</v>
      </c>
      <c r="Q1699" s="182">
        <v>7.6505000000000001</v>
      </c>
      <c r="R1699" s="182">
        <v>8.6278000000000006</v>
      </c>
      <c r="S1699" s="120" t="s">
        <v>2022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78" t="s">
        <v>1394</v>
      </c>
      <c r="B1700" s="178" t="s">
        <v>1428</v>
      </c>
      <c r="C1700" s="178">
        <v>123708</v>
      </c>
      <c r="D1700" s="181">
        <v>44315</v>
      </c>
      <c r="E1700" s="182">
        <v>1699.1638</v>
      </c>
      <c r="F1700" s="182">
        <v>-5.2149000000000001</v>
      </c>
      <c r="G1700" s="182">
        <v>7.9260000000000002</v>
      </c>
      <c r="H1700" s="182">
        <v>4.6304999999999996</v>
      </c>
      <c r="I1700" s="182">
        <v>6.3262999999999998</v>
      </c>
      <c r="J1700" s="182">
        <v>4.4273999999999996</v>
      </c>
      <c r="K1700" s="182">
        <v>1.5846</v>
      </c>
      <c r="L1700" s="182">
        <v>2.6358999999999999</v>
      </c>
      <c r="M1700" s="182">
        <v>3.2852999999999999</v>
      </c>
      <c r="N1700" s="182">
        <v>4.3090000000000002</v>
      </c>
      <c r="O1700" s="182">
        <v>5.7039</v>
      </c>
      <c r="P1700" s="182">
        <v>6.1753</v>
      </c>
      <c r="Q1700" s="182">
        <v>7.1950000000000003</v>
      </c>
      <c r="R1700" s="182">
        <v>4.5290999999999997</v>
      </c>
      <c r="S1700" s="120" t="s">
        <v>2023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78" t="s">
        <v>1394</v>
      </c>
      <c r="B1701" s="178" t="s">
        <v>1429</v>
      </c>
      <c r="C1701" s="178">
        <v>123704</v>
      </c>
      <c r="D1701" s="181">
        <v>44315</v>
      </c>
      <c r="E1701" s="182">
        <v>1858.9496999999999</v>
      </c>
      <c r="F1701" s="182">
        <v>-3.9127999999999998</v>
      </c>
      <c r="G1701" s="182">
        <v>9.2268000000000008</v>
      </c>
      <c r="H1701" s="182">
        <v>5.9321999999999999</v>
      </c>
      <c r="I1701" s="182">
        <v>7.6310000000000002</v>
      </c>
      <c r="J1701" s="182">
        <v>5.7446000000000002</v>
      </c>
      <c r="K1701" s="182">
        <v>2.9851999999999999</v>
      </c>
      <c r="L1701" s="182">
        <v>4.0145</v>
      </c>
      <c r="M1701" s="182">
        <v>4.6631999999999998</v>
      </c>
      <c r="N1701" s="182">
        <v>5.7039999999999997</v>
      </c>
      <c r="O1701" s="182">
        <v>6.9543999999999997</v>
      </c>
      <c r="P1701" s="182">
        <v>7.3605999999999998</v>
      </c>
      <c r="Q1701" s="182">
        <v>8.4391999999999996</v>
      </c>
      <c r="R1701" s="182">
        <v>5.7881</v>
      </c>
      <c r="S1701" s="120" t="s">
        <v>2023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78" t="s">
        <v>1394</v>
      </c>
      <c r="B1702" s="178" t="s">
        <v>1430</v>
      </c>
      <c r="C1702" s="178">
        <v>105185</v>
      </c>
      <c r="D1702" s="181">
        <v>44315</v>
      </c>
      <c r="E1702" s="182">
        <v>2843.4009000000001</v>
      </c>
      <c r="F1702" s="182">
        <v>7.9862000000000002</v>
      </c>
      <c r="G1702" s="182">
        <v>16.186399999999999</v>
      </c>
      <c r="H1702" s="182">
        <v>18.023599999999998</v>
      </c>
      <c r="I1702" s="182">
        <v>12.6037</v>
      </c>
      <c r="J1702" s="182">
        <v>8.9776000000000007</v>
      </c>
      <c r="K1702" s="182">
        <v>3.1025999999999998</v>
      </c>
      <c r="L1702" s="182">
        <v>3.1093000000000002</v>
      </c>
      <c r="M1702" s="182">
        <v>3.4830000000000001</v>
      </c>
      <c r="N1702" s="182">
        <v>7.3440000000000003</v>
      </c>
      <c r="O1702" s="182">
        <v>7.7615999999999996</v>
      </c>
      <c r="P1702" s="182">
        <v>7.2884000000000002</v>
      </c>
      <c r="Q1702" s="182">
        <v>7.6875</v>
      </c>
      <c r="R1702" s="182">
        <v>8.2013999999999996</v>
      </c>
      <c r="S1702" s="120" t="s">
        <v>2023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78" t="s">
        <v>1394</v>
      </c>
      <c r="B1703" s="178" t="s">
        <v>1431</v>
      </c>
      <c r="C1703" s="178">
        <v>120560</v>
      </c>
      <c r="D1703" s="181">
        <v>44315</v>
      </c>
      <c r="E1703" s="182">
        <v>3050.9110999999998</v>
      </c>
      <c r="F1703" s="182">
        <v>8.8361000000000001</v>
      </c>
      <c r="G1703" s="182">
        <v>17.037700000000001</v>
      </c>
      <c r="H1703" s="182">
        <v>18.8766</v>
      </c>
      <c r="I1703" s="182">
        <v>13.458</v>
      </c>
      <c r="J1703" s="182">
        <v>9.8350000000000009</v>
      </c>
      <c r="K1703" s="182">
        <v>3.96</v>
      </c>
      <c r="L1703" s="182">
        <v>3.9742000000000002</v>
      </c>
      <c r="M1703" s="182">
        <v>4.3578999999999999</v>
      </c>
      <c r="N1703" s="182">
        <v>8.2597000000000005</v>
      </c>
      <c r="O1703" s="182">
        <v>8.6800999999999995</v>
      </c>
      <c r="P1703" s="182">
        <v>8.0873000000000008</v>
      </c>
      <c r="Q1703" s="182">
        <v>8.3681000000000001</v>
      </c>
      <c r="R1703" s="182">
        <v>9.1228999999999996</v>
      </c>
      <c r="S1703" s="120" t="s">
        <v>2023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78" t="s">
        <v>1394</v>
      </c>
      <c r="B1704" s="178" t="s">
        <v>1432</v>
      </c>
      <c r="C1704" s="178">
        <v>101521</v>
      </c>
      <c r="D1704" s="181"/>
      <c r="E1704" s="182"/>
      <c r="F1704" s="182"/>
      <c r="G1704" s="182"/>
      <c r="H1704" s="182"/>
      <c r="I1704" s="182"/>
      <c r="J1704" s="182"/>
      <c r="K1704" s="182"/>
      <c r="L1704" s="182"/>
      <c r="M1704" s="182"/>
      <c r="N1704" s="182"/>
      <c r="O1704" s="182"/>
      <c r="P1704" s="182"/>
      <c r="Q1704" s="182"/>
      <c r="R1704" s="182"/>
      <c r="S1704" s="120" t="s">
        <v>2023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78" t="s">
        <v>1394</v>
      </c>
      <c r="B1705" s="178" t="s">
        <v>1433</v>
      </c>
      <c r="C1705" s="178">
        <v>120471</v>
      </c>
      <c r="D1705" s="181"/>
      <c r="E1705" s="182"/>
      <c r="F1705" s="182"/>
      <c r="G1705" s="182"/>
      <c r="H1705" s="182"/>
      <c r="I1705" s="182"/>
      <c r="J1705" s="182"/>
      <c r="K1705" s="182"/>
      <c r="L1705" s="182"/>
      <c r="M1705" s="182"/>
      <c r="N1705" s="182"/>
      <c r="O1705" s="182"/>
      <c r="P1705" s="182"/>
      <c r="Q1705" s="182"/>
      <c r="R1705" s="182"/>
      <c r="S1705" s="120" t="s">
        <v>2023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78" t="s">
        <v>1394</v>
      </c>
      <c r="B1706" s="178" t="s">
        <v>1434</v>
      </c>
      <c r="C1706" s="178">
        <v>101373</v>
      </c>
      <c r="D1706" s="181">
        <v>44315</v>
      </c>
      <c r="E1706" s="182">
        <v>41.085999999999999</v>
      </c>
      <c r="F1706" s="182">
        <v>0</v>
      </c>
      <c r="G1706" s="182">
        <v>19.338200000000001</v>
      </c>
      <c r="H1706" s="182">
        <v>14.9932</v>
      </c>
      <c r="I1706" s="182">
        <v>9.2209000000000003</v>
      </c>
      <c r="J1706" s="182">
        <v>7.5702999999999996</v>
      </c>
      <c r="K1706" s="182">
        <v>2.2442000000000002</v>
      </c>
      <c r="L1706" s="182">
        <v>2.9344000000000001</v>
      </c>
      <c r="M1706" s="182">
        <v>4.2007000000000003</v>
      </c>
      <c r="N1706" s="182">
        <v>7.6033999999999997</v>
      </c>
      <c r="O1706" s="182">
        <v>8.2471999999999994</v>
      </c>
      <c r="P1706" s="182">
        <v>7.6376999999999997</v>
      </c>
      <c r="Q1706" s="182">
        <v>7.7184999999999997</v>
      </c>
      <c r="R1706" s="182">
        <v>8.5533000000000001</v>
      </c>
      <c r="S1706" s="120" t="s">
        <v>2022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78" t="s">
        <v>1394</v>
      </c>
      <c r="B1707" s="178" t="s">
        <v>1435</v>
      </c>
      <c r="C1707" s="178">
        <v>119739</v>
      </c>
      <c r="D1707" s="181">
        <v>44315</v>
      </c>
      <c r="E1707" s="182">
        <v>43.752699999999997</v>
      </c>
      <c r="F1707" s="182">
        <v>0.83430000000000004</v>
      </c>
      <c r="G1707" s="182">
        <v>20.138300000000001</v>
      </c>
      <c r="H1707" s="182">
        <v>15.8268</v>
      </c>
      <c r="I1707" s="182">
        <v>10.0494</v>
      </c>
      <c r="J1707" s="182">
        <v>8.4001999999999999</v>
      </c>
      <c r="K1707" s="182">
        <v>3.0718000000000001</v>
      </c>
      <c r="L1707" s="182">
        <v>3.7605</v>
      </c>
      <c r="M1707" s="182">
        <v>5.0373000000000001</v>
      </c>
      <c r="N1707" s="182">
        <v>8.48</v>
      </c>
      <c r="O1707" s="182">
        <v>9.1402000000000001</v>
      </c>
      <c r="P1707" s="182">
        <v>8.5490999999999993</v>
      </c>
      <c r="Q1707" s="182">
        <v>8.8168000000000006</v>
      </c>
      <c r="R1707" s="182">
        <v>9.4413</v>
      </c>
      <c r="S1707" s="120" t="s">
        <v>2022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78" t="s">
        <v>1394</v>
      </c>
      <c r="B1708" s="178" t="s">
        <v>1436</v>
      </c>
      <c r="C1708" s="178">
        <v>119856</v>
      </c>
      <c r="D1708" s="181">
        <v>44315</v>
      </c>
      <c r="E1708" s="182">
        <v>21.803000000000001</v>
      </c>
      <c r="F1708" s="182">
        <v>-1.6739999999999999</v>
      </c>
      <c r="G1708" s="182">
        <v>6.5883000000000003</v>
      </c>
      <c r="H1708" s="182">
        <v>16.1449</v>
      </c>
      <c r="I1708" s="182">
        <v>13.2927</v>
      </c>
      <c r="J1708" s="182">
        <v>7.9263000000000003</v>
      </c>
      <c r="K1708" s="182">
        <v>3.8626</v>
      </c>
      <c r="L1708" s="182">
        <v>3.8521999999999998</v>
      </c>
      <c r="M1708" s="182">
        <v>4.5106999999999999</v>
      </c>
      <c r="N1708" s="182">
        <v>7.4579000000000004</v>
      </c>
      <c r="O1708" s="182">
        <v>8.6847999999999992</v>
      </c>
      <c r="P1708" s="182">
        <v>8.1140000000000008</v>
      </c>
      <c r="Q1708" s="182">
        <v>8.5494000000000003</v>
      </c>
      <c r="R1708" s="182">
        <v>8.9185999999999996</v>
      </c>
      <c r="S1708" s="120" t="s">
        <v>2022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78" t="s">
        <v>1394</v>
      </c>
      <c r="B1709" s="178" t="s">
        <v>1437</v>
      </c>
      <c r="C1709" s="178">
        <v>116299</v>
      </c>
      <c r="D1709" s="181">
        <v>44315</v>
      </c>
      <c r="E1709" s="182">
        <v>20.979099999999999</v>
      </c>
      <c r="F1709" s="182">
        <v>-2.2616000000000001</v>
      </c>
      <c r="G1709" s="182">
        <v>6.1505000000000001</v>
      </c>
      <c r="H1709" s="182">
        <v>15.6556</v>
      </c>
      <c r="I1709" s="182">
        <v>12.8131</v>
      </c>
      <c r="J1709" s="182">
        <v>7.4404000000000003</v>
      </c>
      <c r="K1709" s="182">
        <v>3.3643000000000001</v>
      </c>
      <c r="L1709" s="182">
        <v>3.3502000000000001</v>
      </c>
      <c r="M1709" s="182">
        <v>4.0000999999999998</v>
      </c>
      <c r="N1709" s="182">
        <v>6.9260000000000002</v>
      </c>
      <c r="O1709" s="182">
        <v>8.1470000000000002</v>
      </c>
      <c r="P1709" s="182">
        <v>7.5762</v>
      </c>
      <c r="Q1709" s="182">
        <v>8.2514000000000003</v>
      </c>
      <c r="R1709" s="182">
        <v>8.3873999999999995</v>
      </c>
      <c r="S1709" s="120" t="s">
        <v>2022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78" t="s">
        <v>1394</v>
      </c>
      <c r="B1710" s="178" t="s">
        <v>1438</v>
      </c>
      <c r="C1710" s="178">
        <v>145954</v>
      </c>
      <c r="D1710" s="181">
        <v>44315</v>
      </c>
      <c r="E1710" s="182">
        <v>12.049200000000001</v>
      </c>
      <c r="F1710" s="182">
        <v>-3.6347</v>
      </c>
      <c r="G1710" s="182">
        <v>12.938499999999999</v>
      </c>
      <c r="H1710" s="182">
        <v>13.667299999999999</v>
      </c>
      <c r="I1710" s="182">
        <v>11.1257</v>
      </c>
      <c r="J1710" s="182">
        <v>7.1753</v>
      </c>
      <c r="K1710" s="182">
        <v>3.4659</v>
      </c>
      <c r="L1710" s="182">
        <v>3.5573000000000001</v>
      </c>
      <c r="M1710" s="182">
        <v>4.2813999999999997</v>
      </c>
      <c r="N1710" s="182">
        <v>7.2355</v>
      </c>
      <c r="O1710" s="182"/>
      <c r="P1710" s="182"/>
      <c r="Q1710" s="182">
        <v>8.6737000000000002</v>
      </c>
      <c r="R1710" s="182">
        <v>8.5290999999999997</v>
      </c>
      <c r="S1710" s="120" t="s">
        <v>2023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78" t="s">
        <v>1394</v>
      </c>
      <c r="B1711" s="178" t="s">
        <v>1439</v>
      </c>
      <c r="C1711" s="178">
        <v>145952</v>
      </c>
      <c r="D1711" s="181">
        <v>44315</v>
      </c>
      <c r="E1711" s="182">
        <v>11.7682</v>
      </c>
      <c r="F1711" s="182">
        <v>-4.6517999999999997</v>
      </c>
      <c r="G1711" s="182">
        <v>11.901</v>
      </c>
      <c r="H1711" s="182">
        <v>12.614000000000001</v>
      </c>
      <c r="I1711" s="182">
        <v>10.0746</v>
      </c>
      <c r="J1711" s="182">
        <v>6.1284999999999998</v>
      </c>
      <c r="K1711" s="182">
        <v>2.4058000000000002</v>
      </c>
      <c r="L1711" s="182">
        <v>2.4914000000000001</v>
      </c>
      <c r="M1711" s="182">
        <v>3.2004000000000001</v>
      </c>
      <c r="N1711" s="182">
        <v>6.1124999999999998</v>
      </c>
      <c r="O1711" s="182"/>
      <c r="P1711" s="182"/>
      <c r="Q1711" s="182">
        <v>7.5354000000000001</v>
      </c>
      <c r="R1711" s="182">
        <v>7.3932000000000002</v>
      </c>
      <c r="S1711" s="120" t="s">
        <v>2023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78" t="s">
        <v>1394</v>
      </c>
      <c r="B1712" s="178" t="s">
        <v>1974</v>
      </c>
      <c r="C1712" s="178">
        <v>148729</v>
      </c>
      <c r="D1712" s="181">
        <v>44315</v>
      </c>
      <c r="E1712" s="182">
        <v>10.1265</v>
      </c>
      <c r="F1712" s="182">
        <v>-7.9279999999999999</v>
      </c>
      <c r="G1712" s="182">
        <v>2.4034</v>
      </c>
      <c r="H1712" s="182">
        <v>12.0769</v>
      </c>
      <c r="I1712" s="182">
        <v>10.8323</v>
      </c>
      <c r="J1712" s="182">
        <v>7.7198000000000002</v>
      </c>
      <c r="K1712" s="182"/>
      <c r="L1712" s="182"/>
      <c r="M1712" s="182"/>
      <c r="N1712" s="182"/>
      <c r="O1712" s="182"/>
      <c r="P1712" s="182"/>
      <c r="Q1712" s="182">
        <v>7.1035000000000004</v>
      </c>
      <c r="R1712" s="182"/>
      <c r="S1712" s="120" t="s">
        <v>2023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78" t="s">
        <v>1394</v>
      </c>
      <c r="B1713" s="178" t="s">
        <v>1975</v>
      </c>
      <c r="C1713" s="178">
        <v>148727</v>
      </c>
      <c r="D1713" s="181">
        <v>44315</v>
      </c>
      <c r="E1713" s="182">
        <v>10.110099999999999</v>
      </c>
      <c r="F1713" s="182">
        <v>-8.3017000000000003</v>
      </c>
      <c r="G1713" s="182">
        <v>1.5646</v>
      </c>
      <c r="H1713" s="182">
        <v>11.2159</v>
      </c>
      <c r="I1713" s="182">
        <v>9.9402000000000008</v>
      </c>
      <c r="J1713" s="182">
        <v>6.8282999999999996</v>
      </c>
      <c r="K1713" s="182"/>
      <c r="L1713" s="182"/>
      <c r="M1713" s="182"/>
      <c r="N1713" s="182"/>
      <c r="O1713" s="182"/>
      <c r="P1713" s="182"/>
      <c r="Q1713" s="182">
        <v>6.1825000000000001</v>
      </c>
      <c r="R1713" s="182"/>
      <c r="S1713" s="120" t="s">
        <v>2023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78" t="s">
        <v>1394</v>
      </c>
      <c r="B1714" s="178" t="s">
        <v>1440</v>
      </c>
      <c r="C1714" s="178">
        <v>142642</v>
      </c>
      <c r="D1714" s="181">
        <v>44315</v>
      </c>
      <c r="E1714" s="182">
        <v>12.4825</v>
      </c>
      <c r="F1714" s="182">
        <v>0.29239999999999999</v>
      </c>
      <c r="G1714" s="182">
        <v>10.3406</v>
      </c>
      <c r="H1714" s="182">
        <v>14.1995</v>
      </c>
      <c r="I1714" s="182">
        <v>10.3589</v>
      </c>
      <c r="J1714" s="182">
        <v>7.9972000000000003</v>
      </c>
      <c r="K1714" s="182">
        <v>4.1786000000000003</v>
      </c>
      <c r="L1714" s="182">
        <v>3.5714000000000001</v>
      </c>
      <c r="M1714" s="182">
        <v>3.9209000000000001</v>
      </c>
      <c r="N1714" s="182">
        <v>6.5742000000000003</v>
      </c>
      <c r="O1714" s="182">
        <v>7.5754000000000001</v>
      </c>
      <c r="P1714" s="182"/>
      <c r="Q1714" s="182">
        <v>7.3577000000000004</v>
      </c>
      <c r="R1714" s="182">
        <v>7.7952000000000004</v>
      </c>
      <c r="S1714" s="120" t="s">
        <v>2023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78" t="s">
        <v>1394</v>
      </c>
      <c r="B1715" s="178" t="s">
        <v>1441</v>
      </c>
      <c r="C1715" s="178">
        <v>142641</v>
      </c>
      <c r="D1715" s="181">
        <v>44315</v>
      </c>
      <c r="E1715" s="182">
        <v>12.79</v>
      </c>
      <c r="F1715" s="182">
        <v>1.1415999999999999</v>
      </c>
      <c r="G1715" s="182">
        <v>11.235300000000001</v>
      </c>
      <c r="H1715" s="182">
        <v>15.046099999999999</v>
      </c>
      <c r="I1715" s="182">
        <v>11.1981</v>
      </c>
      <c r="J1715" s="182">
        <v>8.8435000000000006</v>
      </c>
      <c r="K1715" s="182">
        <v>5.0304000000000002</v>
      </c>
      <c r="L1715" s="182">
        <v>4.4345999999999997</v>
      </c>
      <c r="M1715" s="182">
        <v>4.7805999999999997</v>
      </c>
      <c r="N1715" s="182">
        <v>7.4736000000000002</v>
      </c>
      <c r="O1715" s="182">
        <v>8.4163999999999994</v>
      </c>
      <c r="P1715" s="182"/>
      <c r="Q1715" s="182">
        <v>8.1974999999999998</v>
      </c>
      <c r="R1715" s="182">
        <v>8.6579999999999995</v>
      </c>
      <c r="S1715" s="120" t="s">
        <v>2023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78" t="s">
        <v>1394</v>
      </c>
      <c r="B1716" s="178" t="s">
        <v>1442</v>
      </c>
      <c r="C1716" s="178">
        <v>101665</v>
      </c>
      <c r="D1716" s="181">
        <v>44315</v>
      </c>
      <c r="E1716" s="182">
        <v>41.076099999999997</v>
      </c>
      <c r="F1716" s="182">
        <v>9.4215</v>
      </c>
      <c r="G1716" s="182">
        <v>14.145099999999999</v>
      </c>
      <c r="H1716" s="182">
        <v>14.7287</v>
      </c>
      <c r="I1716" s="182">
        <v>9.4021000000000008</v>
      </c>
      <c r="J1716" s="182">
        <v>9.6515000000000004</v>
      </c>
      <c r="K1716" s="182">
        <v>5.5060000000000002</v>
      </c>
      <c r="L1716" s="182">
        <v>4.8125999999999998</v>
      </c>
      <c r="M1716" s="182">
        <v>5.6661999999999999</v>
      </c>
      <c r="N1716" s="182">
        <v>8.3204999999999991</v>
      </c>
      <c r="O1716" s="182">
        <v>8.0874000000000006</v>
      </c>
      <c r="P1716" s="182">
        <v>7.5711000000000004</v>
      </c>
      <c r="Q1716" s="182">
        <v>7.9920999999999998</v>
      </c>
      <c r="R1716" s="182">
        <v>8.6654</v>
      </c>
      <c r="S1716" s="120" t="s">
        <v>2023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78" t="s">
        <v>1394</v>
      </c>
      <c r="B1717" s="178" t="s">
        <v>1443</v>
      </c>
      <c r="C1717" s="178">
        <v>118796</v>
      </c>
      <c r="D1717" s="181">
        <v>44315</v>
      </c>
      <c r="E1717" s="182">
        <v>43.375599999999999</v>
      </c>
      <c r="F1717" s="182">
        <v>10.184799999999999</v>
      </c>
      <c r="G1717" s="182">
        <v>14.9407</v>
      </c>
      <c r="H1717" s="182">
        <v>15.5174</v>
      </c>
      <c r="I1717" s="182">
        <v>10.179500000000001</v>
      </c>
      <c r="J1717" s="182">
        <v>10.430899999999999</v>
      </c>
      <c r="K1717" s="182">
        <v>6.3067000000000002</v>
      </c>
      <c r="L1717" s="182">
        <v>5.6538000000000004</v>
      </c>
      <c r="M1717" s="182">
        <v>6.532</v>
      </c>
      <c r="N1717" s="182">
        <v>9.2133000000000003</v>
      </c>
      <c r="O1717" s="182">
        <v>8.9135000000000009</v>
      </c>
      <c r="P1717" s="182">
        <v>8.3236000000000008</v>
      </c>
      <c r="Q1717" s="182">
        <v>8.8429000000000002</v>
      </c>
      <c r="R1717" s="182">
        <v>9.5413999999999994</v>
      </c>
      <c r="S1717" s="120" t="s">
        <v>2023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78" t="s">
        <v>1394</v>
      </c>
      <c r="B1718" s="178" t="s">
        <v>1444</v>
      </c>
      <c r="C1718" s="178">
        <v>138256</v>
      </c>
      <c r="D1718" s="181">
        <v>44315</v>
      </c>
      <c r="E1718" s="182">
        <v>35.591099999999997</v>
      </c>
      <c r="F1718" s="182">
        <v>0.51280000000000003</v>
      </c>
      <c r="G1718" s="182">
        <v>16.8764</v>
      </c>
      <c r="H1718" s="182">
        <v>17.7286</v>
      </c>
      <c r="I1718" s="182">
        <v>11.2782</v>
      </c>
      <c r="J1718" s="182">
        <v>7.8357999999999999</v>
      </c>
      <c r="K1718" s="182">
        <v>2.9693999999999998</v>
      </c>
      <c r="L1718" s="182">
        <v>2.919</v>
      </c>
      <c r="M1718" s="182">
        <v>3.8902999999999999</v>
      </c>
      <c r="N1718" s="182">
        <v>6.9926000000000004</v>
      </c>
      <c r="O1718" s="182">
        <v>3.9013</v>
      </c>
      <c r="P1718" s="182">
        <v>5.3526999999999996</v>
      </c>
      <c r="Q1718" s="182">
        <v>7.1974</v>
      </c>
      <c r="R1718" s="182">
        <v>3.2675000000000001</v>
      </c>
      <c r="S1718" s="120" t="s">
        <v>2023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78" t="s">
        <v>1394</v>
      </c>
      <c r="B1719" s="178" t="s">
        <v>1445</v>
      </c>
      <c r="C1719" s="178">
        <v>138270</v>
      </c>
      <c r="D1719" s="181">
        <v>44315</v>
      </c>
      <c r="E1719" s="182">
        <v>38.149500000000003</v>
      </c>
      <c r="F1719" s="182">
        <v>1.3394999999999999</v>
      </c>
      <c r="G1719" s="182">
        <v>17.629899999999999</v>
      </c>
      <c r="H1719" s="182">
        <v>18.476099999999999</v>
      </c>
      <c r="I1719" s="182">
        <v>12.0008</v>
      </c>
      <c r="J1719" s="182">
        <v>8.5775000000000006</v>
      </c>
      <c r="K1719" s="182">
        <v>3.6966999999999999</v>
      </c>
      <c r="L1719" s="182">
        <v>3.6389999999999998</v>
      </c>
      <c r="M1719" s="182">
        <v>4.6059999999999999</v>
      </c>
      <c r="N1719" s="182">
        <v>7.8291000000000004</v>
      </c>
      <c r="O1719" s="182">
        <v>4.7542999999999997</v>
      </c>
      <c r="P1719" s="182">
        <v>6.2313999999999998</v>
      </c>
      <c r="Q1719" s="182">
        <v>7.7</v>
      </c>
      <c r="R1719" s="182">
        <v>4.0407999999999999</v>
      </c>
      <c r="S1719" s="120" t="s">
        <v>2023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78" t="s">
        <v>1394</v>
      </c>
      <c r="B1720" s="178" t="s">
        <v>1446</v>
      </c>
      <c r="C1720" s="178">
        <v>101465</v>
      </c>
      <c r="D1720" s="181">
        <v>44315</v>
      </c>
      <c r="E1720" s="182">
        <v>34.612000000000002</v>
      </c>
      <c r="F1720" s="182">
        <v>-1.3709</v>
      </c>
      <c r="G1720" s="182">
        <v>13.196099999999999</v>
      </c>
      <c r="H1720" s="182">
        <v>17.6251</v>
      </c>
      <c r="I1720" s="182">
        <v>13.294499999999999</v>
      </c>
      <c r="J1720" s="182">
        <v>9.6228999999999996</v>
      </c>
      <c r="K1720" s="182">
        <v>2.9327999999999999</v>
      </c>
      <c r="L1720" s="182">
        <v>3.1652999999999998</v>
      </c>
      <c r="M1720" s="182">
        <v>3.8037999999999998</v>
      </c>
      <c r="N1720" s="182">
        <v>7.7483000000000004</v>
      </c>
      <c r="O1720" s="182">
        <v>4.4099000000000004</v>
      </c>
      <c r="P1720" s="182">
        <v>5.3566000000000003</v>
      </c>
      <c r="Q1720" s="182">
        <v>7.1424000000000003</v>
      </c>
      <c r="R1720" s="182">
        <v>3.1402999999999999</v>
      </c>
      <c r="S1720" s="120" t="s">
        <v>2023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78" t="s">
        <v>1394</v>
      </c>
      <c r="B1721" s="178" t="s">
        <v>1447</v>
      </c>
      <c r="C1721" s="178">
        <v>119462</v>
      </c>
      <c r="D1721" s="181">
        <v>44315</v>
      </c>
      <c r="E1721" s="182">
        <v>36.608400000000003</v>
      </c>
      <c r="F1721" s="182">
        <v>-0.89729999999999999</v>
      </c>
      <c r="G1721" s="182">
        <v>13.6082</v>
      </c>
      <c r="H1721" s="182">
        <v>18.037400000000002</v>
      </c>
      <c r="I1721" s="182">
        <v>13.7098</v>
      </c>
      <c r="J1721" s="182">
        <v>10.037000000000001</v>
      </c>
      <c r="K1721" s="182">
        <v>3.3397000000000001</v>
      </c>
      <c r="L1721" s="182">
        <v>3.5809000000000002</v>
      </c>
      <c r="M1721" s="182">
        <v>4.2301000000000002</v>
      </c>
      <c r="N1721" s="182">
        <v>8.2006999999999994</v>
      </c>
      <c r="O1721" s="182">
        <v>4.9762000000000004</v>
      </c>
      <c r="P1721" s="182">
        <v>6.0498000000000003</v>
      </c>
      <c r="Q1721" s="182">
        <v>7.3913000000000002</v>
      </c>
      <c r="R1721" s="182">
        <v>3.5891999999999999</v>
      </c>
      <c r="S1721" s="120" t="s">
        <v>2023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78" t="s">
        <v>1394</v>
      </c>
      <c r="B1722" s="178" t="s">
        <v>1448</v>
      </c>
      <c r="C1722" s="178">
        <v>119816</v>
      </c>
      <c r="D1722" s="181">
        <v>44315</v>
      </c>
      <c r="E1722" s="182">
        <v>26.1934</v>
      </c>
      <c r="F1722" s="182">
        <v>3.0659000000000001</v>
      </c>
      <c r="G1722" s="182">
        <v>8.2736000000000001</v>
      </c>
      <c r="H1722" s="182">
        <v>9.5728000000000009</v>
      </c>
      <c r="I1722" s="182">
        <v>10.2323</v>
      </c>
      <c r="J1722" s="182">
        <v>7.6651999999999996</v>
      </c>
      <c r="K1722" s="182">
        <v>2.1166999999999998</v>
      </c>
      <c r="L1722" s="182">
        <v>3.2166999999999999</v>
      </c>
      <c r="M1722" s="182">
        <v>4.3018000000000001</v>
      </c>
      <c r="N1722" s="182">
        <v>7.6132999999999997</v>
      </c>
      <c r="O1722" s="182">
        <v>8.5520999999999994</v>
      </c>
      <c r="P1722" s="182">
        <v>8.1847999999999992</v>
      </c>
      <c r="Q1722" s="182">
        <v>8.5639000000000003</v>
      </c>
      <c r="R1722" s="182">
        <v>9.0229999999999997</v>
      </c>
      <c r="S1722" s="120" t="s">
        <v>2023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78" t="s">
        <v>1394</v>
      </c>
      <c r="B1723" s="178" t="s">
        <v>1449</v>
      </c>
      <c r="C1723" s="178">
        <v>106231</v>
      </c>
      <c r="D1723" s="181">
        <v>44315</v>
      </c>
      <c r="E1723" s="182">
        <v>25.170400000000001</v>
      </c>
      <c r="F1723" s="182">
        <v>2.6103999999999998</v>
      </c>
      <c r="G1723" s="182">
        <v>7.7873000000000001</v>
      </c>
      <c r="H1723" s="182">
        <v>9.0686</v>
      </c>
      <c r="I1723" s="182">
        <v>9.7311999999999994</v>
      </c>
      <c r="J1723" s="182">
        <v>7.1616</v>
      </c>
      <c r="K1723" s="182">
        <v>1.6128</v>
      </c>
      <c r="L1723" s="182">
        <v>2.7075999999999998</v>
      </c>
      <c r="M1723" s="182">
        <v>3.7854999999999999</v>
      </c>
      <c r="N1723" s="182">
        <v>7.0757000000000003</v>
      </c>
      <c r="O1723" s="182">
        <v>7.9798</v>
      </c>
      <c r="P1723" s="182">
        <v>7.5839999999999996</v>
      </c>
      <c r="Q1723" s="182">
        <v>6.9335000000000004</v>
      </c>
      <c r="R1723" s="182">
        <v>8.4787999999999997</v>
      </c>
      <c r="S1723" s="120" t="s">
        <v>2023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78" t="s">
        <v>1394</v>
      </c>
      <c r="B1724" s="178" t="s">
        <v>1450</v>
      </c>
      <c r="C1724" s="178">
        <v>101563</v>
      </c>
      <c r="D1724" s="181">
        <v>44315</v>
      </c>
      <c r="E1724" s="182">
        <v>32.520200000000003</v>
      </c>
      <c r="F1724" s="182">
        <v>1.7959000000000001</v>
      </c>
      <c r="G1724" s="182">
        <v>4.3040000000000003</v>
      </c>
      <c r="H1724" s="182">
        <v>9.1554000000000002</v>
      </c>
      <c r="I1724" s="182">
        <v>7.6787999999999998</v>
      </c>
      <c r="J1724" s="182">
        <v>6.2923</v>
      </c>
      <c r="K1724" s="182">
        <v>3.7214999999999998</v>
      </c>
      <c r="L1724" s="182">
        <v>3.2067000000000001</v>
      </c>
      <c r="M1724" s="182">
        <v>3.8414000000000001</v>
      </c>
      <c r="N1724" s="182">
        <v>7.6014999999999997</v>
      </c>
      <c r="O1724" s="182">
        <v>3.0512999999999999</v>
      </c>
      <c r="P1724" s="182">
        <v>4.4739000000000004</v>
      </c>
      <c r="Q1724" s="182">
        <v>6.5227000000000004</v>
      </c>
      <c r="R1724" s="182">
        <v>1.0376000000000001</v>
      </c>
      <c r="S1724" s="120" t="s">
        <v>2023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78" t="s">
        <v>1394</v>
      </c>
      <c r="B1725" s="178" t="s">
        <v>1451</v>
      </c>
      <c r="C1725" s="178">
        <v>119664</v>
      </c>
      <c r="D1725" s="181">
        <v>44315</v>
      </c>
      <c r="E1725" s="182">
        <v>34.779499999999999</v>
      </c>
      <c r="F1725" s="182">
        <v>2.5188999999999999</v>
      </c>
      <c r="G1725" s="182">
        <v>5.0395000000000003</v>
      </c>
      <c r="H1725" s="182">
        <v>9.8836999999999993</v>
      </c>
      <c r="I1725" s="182">
        <v>8.4153000000000002</v>
      </c>
      <c r="J1725" s="182">
        <v>6.7183000000000002</v>
      </c>
      <c r="K1725" s="182">
        <v>4.3418000000000001</v>
      </c>
      <c r="L1725" s="182">
        <v>3.8919999999999999</v>
      </c>
      <c r="M1725" s="182">
        <v>4.5552999999999999</v>
      </c>
      <c r="N1725" s="182">
        <v>8.3534000000000006</v>
      </c>
      <c r="O1725" s="182">
        <v>3.7860999999999998</v>
      </c>
      <c r="P1725" s="182">
        <v>5.3497000000000003</v>
      </c>
      <c r="Q1725" s="182">
        <v>7.1246999999999998</v>
      </c>
      <c r="R1725" s="182">
        <v>1.7176</v>
      </c>
      <c r="S1725" s="120" t="s">
        <v>2023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78" t="s">
        <v>1394</v>
      </c>
      <c r="B1726" s="178" t="s">
        <v>1452</v>
      </c>
      <c r="C1726" s="178">
        <v>101548</v>
      </c>
      <c r="D1726" s="181">
        <v>44315</v>
      </c>
      <c r="E1726" s="182">
        <v>38.109000000000002</v>
      </c>
      <c r="F1726" s="182">
        <v>-0.57469999999999999</v>
      </c>
      <c r="G1726" s="182">
        <v>11.1204</v>
      </c>
      <c r="H1726" s="182">
        <v>14.6953</v>
      </c>
      <c r="I1726" s="182">
        <v>11.6616</v>
      </c>
      <c r="J1726" s="182">
        <v>6.8521000000000001</v>
      </c>
      <c r="K1726" s="182">
        <v>1.9698</v>
      </c>
      <c r="L1726" s="182">
        <v>2.6057000000000001</v>
      </c>
      <c r="M1726" s="182">
        <v>3.6107999999999998</v>
      </c>
      <c r="N1726" s="182">
        <v>7.6093999999999999</v>
      </c>
      <c r="O1726" s="182">
        <v>5.7449000000000003</v>
      </c>
      <c r="P1726" s="182">
        <v>6.0784000000000002</v>
      </c>
      <c r="Q1726" s="182">
        <v>7.4013</v>
      </c>
      <c r="R1726" s="182">
        <v>8.2876999999999992</v>
      </c>
      <c r="S1726" s="120" t="s">
        <v>2023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78" t="s">
        <v>1394</v>
      </c>
      <c r="B1727" s="178" t="s">
        <v>1453</v>
      </c>
      <c r="C1727" s="178">
        <v>119949</v>
      </c>
      <c r="D1727" s="181">
        <v>44315</v>
      </c>
      <c r="E1727" s="182">
        <v>40.703699999999998</v>
      </c>
      <c r="F1727" s="182">
        <v>0.35870000000000002</v>
      </c>
      <c r="G1727" s="182">
        <v>12.117800000000001</v>
      </c>
      <c r="H1727" s="182">
        <v>15.649800000000001</v>
      </c>
      <c r="I1727" s="182">
        <v>12.6084</v>
      </c>
      <c r="J1727" s="182">
        <v>7.7756999999999996</v>
      </c>
      <c r="K1727" s="182">
        <v>2.8990999999999998</v>
      </c>
      <c r="L1727" s="182">
        <v>3.5750999999999999</v>
      </c>
      <c r="M1727" s="182">
        <v>4.5983999999999998</v>
      </c>
      <c r="N1727" s="182">
        <v>8.6385000000000005</v>
      </c>
      <c r="O1727" s="182">
        <v>6.7121000000000004</v>
      </c>
      <c r="P1727" s="182">
        <v>7.0134999999999996</v>
      </c>
      <c r="Q1727" s="182">
        <v>8.1722000000000001</v>
      </c>
      <c r="R1727" s="182">
        <v>9.3001000000000005</v>
      </c>
      <c r="S1727" s="120" t="s">
        <v>2023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78" t="s">
        <v>1394</v>
      </c>
      <c r="B1728" s="178" t="s">
        <v>1454</v>
      </c>
      <c r="C1728" s="178">
        <v>120718</v>
      </c>
      <c r="D1728" s="181">
        <v>44315</v>
      </c>
      <c r="E1728" s="182">
        <v>24.526599999999998</v>
      </c>
      <c r="F1728" s="182">
        <v>1.9347000000000001</v>
      </c>
      <c r="G1728" s="182">
        <v>8.4389000000000003</v>
      </c>
      <c r="H1728" s="182">
        <v>11.633699999999999</v>
      </c>
      <c r="I1728" s="182">
        <v>10.491199999999999</v>
      </c>
      <c r="J1728" s="182">
        <v>8.3679000000000006</v>
      </c>
      <c r="K1728" s="182">
        <v>4.3739999999999997</v>
      </c>
      <c r="L1728" s="182">
        <v>4.2569999999999997</v>
      </c>
      <c r="M1728" s="182">
        <v>5.1318000000000001</v>
      </c>
      <c r="N1728" s="182">
        <v>9.0701000000000001</v>
      </c>
      <c r="O1728" s="182">
        <v>4.2625999999999999</v>
      </c>
      <c r="P1728" s="182">
        <v>5.7222</v>
      </c>
      <c r="Q1728" s="182">
        <v>7.3010000000000002</v>
      </c>
      <c r="R1728" s="182">
        <v>2.8136000000000001</v>
      </c>
      <c r="S1728" s="120" t="s">
        <v>2023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78" t="s">
        <v>1394</v>
      </c>
      <c r="B1729" s="178" t="s">
        <v>1455</v>
      </c>
      <c r="C1729" s="178">
        <v>106624</v>
      </c>
      <c r="D1729" s="181">
        <v>44315</v>
      </c>
      <c r="E1729" s="182">
        <v>23.596299999999999</v>
      </c>
      <c r="F1729" s="182">
        <v>1.2375</v>
      </c>
      <c r="G1729" s="182">
        <v>7.7907999999999999</v>
      </c>
      <c r="H1729" s="182">
        <v>11.005800000000001</v>
      </c>
      <c r="I1729" s="182">
        <v>9.8707999999999991</v>
      </c>
      <c r="J1729" s="182">
        <v>7.7488000000000001</v>
      </c>
      <c r="K1729" s="182">
        <v>3.7536999999999998</v>
      </c>
      <c r="L1729" s="182">
        <v>3.6749000000000001</v>
      </c>
      <c r="M1729" s="182">
        <v>4.5575999999999999</v>
      </c>
      <c r="N1729" s="182">
        <v>8.5071999999999992</v>
      </c>
      <c r="O1729" s="182">
        <v>3.7707999999999999</v>
      </c>
      <c r="P1729" s="182">
        <v>5.2195</v>
      </c>
      <c r="Q1729" s="182">
        <v>6.5052000000000003</v>
      </c>
      <c r="R1729" s="182">
        <v>2.3435000000000001</v>
      </c>
      <c r="S1729" s="120" t="s">
        <v>2023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3" t="s">
        <v>27</v>
      </c>
      <c r="B1730" s="178"/>
      <c r="C1730" s="178"/>
      <c r="D1730" s="178"/>
      <c r="E1730" s="178"/>
      <c r="F1730" s="184">
        <v>2.332872222222222</v>
      </c>
      <c r="G1730" s="184">
        <v>11.17647222222222</v>
      </c>
      <c r="H1730" s="184">
        <v>13.785411111111111</v>
      </c>
      <c r="I1730" s="184">
        <v>10.988844444444444</v>
      </c>
      <c r="J1730" s="184">
        <v>8.5384981481481503</v>
      </c>
      <c r="K1730" s="184">
        <v>4.31438846153846</v>
      </c>
      <c r="L1730" s="184">
        <v>4.4978538461538475</v>
      </c>
      <c r="M1730" s="184">
        <v>4.9608403846153841</v>
      </c>
      <c r="N1730" s="184">
        <v>8.1044499999999982</v>
      </c>
      <c r="O1730" s="184">
        <v>6.6225619999999994</v>
      </c>
      <c r="P1730" s="184">
        <v>6.9084229166666686</v>
      </c>
      <c r="Q1730" s="184">
        <v>7.6822222222222205</v>
      </c>
      <c r="R1730" s="184">
        <v>6.3451096153846152</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3" t="s">
        <v>408</v>
      </c>
      <c r="B1731" s="178"/>
      <c r="C1731" s="178"/>
      <c r="D1731" s="178"/>
      <c r="E1731" s="178"/>
      <c r="F1731" s="184">
        <v>1.8508</v>
      </c>
      <c r="G1731" s="184">
        <v>11.027899999999999</v>
      </c>
      <c r="H1731" s="184">
        <v>13.95135</v>
      </c>
      <c r="I1731" s="184">
        <v>10.564299999999999</v>
      </c>
      <c r="J1731" s="184">
        <v>8.1794000000000011</v>
      </c>
      <c r="K1731" s="184">
        <v>3.83805</v>
      </c>
      <c r="L1731" s="184">
        <v>3.8495499999999998</v>
      </c>
      <c r="M1731" s="184">
        <v>4.7022999999999993</v>
      </c>
      <c r="N1731" s="184">
        <v>8.1115999999999993</v>
      </c>
      <c r="O1731" s="184">
        <v>7.8233499999999996</v>
      </c>
      <c r="P1731" s="184">
        <v>7.5002500000000003</v>
      </c>
      <c r="Q1731" s="184">
        <v>7.6937499999999996</v>
      </c>
      <c r="R1731" s="184">
        <v>8.3099999999999987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0"/>
      <c r="B1732" s="126"/>
      <c r="C1732" s="126"/>
      <c r="D1732" s="126"/>
      <c r="E1732" s="126"/>
      <c r="F1732" s="131"/>
      <c r="G1732" s="131"/>
      <c r="H1732" s="131"/>
      <c r="I1732" s="131"/>
      <c r="J1732" s="131"/>
      <c r="K1732" s="131"/>
      <c r="L1732" s="131"/>
      <c r="M1732" s="131"/>
      <c r="N1732" s="131"/>
      <c r="O1732" s="131"/>
      <c r="P1732" s="131"/>
      <c r="Q1732" s="131"/>
      <c r="R1732" s="131"/>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0" t="s">
        <v>1456</v>
      </c>
      <c r="B1733" s="180"/>
      <c r="C1733" s="180"/>
      <c r="D1733" s="180"/>
      <c r="E1733" s="180"/>
      <c r="F1733" s="180"/>
      <c r="G1733" s="180"/>
      <c r="H1733" s="180"/>
      <c r="I1733" s="180"/>
      <c r="J1733" s="180"/>
      <c r="K1733" s="180"/>
      <c r="L1733" s="180"/>
      <c r="M1733" s="180"/>
      <c r="N1733" s="180"/>
      <c r="O1733" s="180"/>
      <c r="P1733" s="180"/>
      <c r="Q1733" s="180"/>
      <c r="R1733" s="180"/>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78" t="s">
        <v>1457</v>
      </c>
      <c r="B1734" s="178" t="s">
        <v>1458</v>
      </c>
      <c r="C1734" s="178">
        <v>105804</v>
      </c>
      <c r="D1734" s="181">
        <v>44315</v>
      </c>
      <c r="E1734" s="182">
        <v>43.767099999999999</v>
      </c>
      <c r="F1734" s="182">
        <v>0.436</v>
      </c>
      <c r="G1734" s="182">
        <v>3.1204000000000001</v>
      </c>
      <c r="H1734" s="182">
        <v>3.4136000000000002</v>
      </c>
      <c r="I1734" s="182">
        <v>3.4419</v>
      </c>
      <c r="J1734" s="182">
        <v>4.6672000000000002</v>
      </c>
      <c r="K1734" s="182">
        <v>19.655100000000001</v>
      </c>
      <c r="L1734" s="182">
        <v>43.148099999999999</v>
      </c>
      <c r="M1734" s="182">
        <v>68.398499999999999</v>
      </c>
      <c r="N1734" s="182">
        <v>95.727900000000005</v>
      </c>
      <c r="O1734" s="182">
        <v>1.2948</v>
      </c>
      <c r="P1734" s="182">
        <v>11.6721</v>
      </c>
      <c r="Q1734" s="182">
        <v>11.090400000000001</v>
      </c>
      <c r="R1734" s="182">
        <v>12.3231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78" t="s">
        <v>1457</v>
      </c>
      <c r="B1735" s="178" t="s">
        <v>1459</v>
      </c>
      <c r="C1735" s="178">
        <v>119556</v>
      </c>
      <c r="D1735" s="181">
        <v>44315</v>
      </c>
      <c r="E1735" s="182">
        <v>47.578499999999998</v>
      </c>
      <c r="F1735" s="182">
        <v>0.43909999999999999</v>
      </c>
      <c r="G1735" s="182">
        <v>3.1297999999999999</v>
      </c>
      <c r="H1735" s="182">
        <v>3.4352999999999998</v>
      </c>
      <c r="I1735" s="182">
        <v>3.4851000000000001</v>
      </c>
      <c r="J1735" s="182">
        <v>4.7709999999999999</v>
      </c>
      <c r="K1735" s="182">
        <v>19.918800000000001</v>
      </c>
      <c r="L1735" s="182">
        <v>43.844299999999997</v>
      </c>
      <c r="M1735" s="182">
        <v>69.748000000000005</v>
      </c>
      <c r="N1735" s="182">
        <v>97.959199999999996</v>
      </c>
      <c r="O1735" s="182">
        <v>2.4676</v>
      </c>
      <c r="P1735" s="182">
        <v>12.9353</v>
      </c>
      <c r="Q1735" s="182">
        <v>16.568999999999999</v>
      </c>
      <c r="R1735" s="182">
        <v>13.6137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78" t="s">
        <v>1457</v>
      </c>
      <c r="B1736" s="178" t="s">
        <v>1460</v>
      </c>
      <c r="C1736" s="178">
        <v>125354</v>
      </c>
      <c r="D1736" s="181">
        <v>44315</v>
      </c>
      <c r="E1736" s="182">
        <v>50.27</v>
      </c>
      <c r="F1736" s="182">
        <v>0.66080000000000005</v>
      </c>
      <c r="G1736" s="182">
        <v>3.0333999999999999</v>
      </c>
      <c r="H1736" s="182">
        <v>4.2512999999999996</v>
      </c>
      <c r="I1736" s="182">
        <v>4.4245999999999999</v>
      </c>
      <c r="J1736" s="182">
        <v>7.3456999999999999</v>
      </c>
      <c r="K1736" s="182">
        <v>17.921700000000001</v>
      </c>
      <c r="L1736" s="182">
        <v>37.688299999999998</v>
      </c>
      <c r="M1736" s="182">
        <v>58.3307</v>
      </c>
      <c r="N1736" s="182">
        <v>74.912999999999997</v>
      </c>
      <c r="O1736" s="182">
        <v>18.958100000000002</v>
      </c>
      <c r="P1736" s="182">
        <v>19.754799999999999</v>
      </c>
      <c r="Q1736" s="182">
        <v>24.315799999999999</v>
      </c>
      <c r="R1736" s="182">
        <v>30.5046</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78" t="s">
        <v>1457</v>
      </c>
      <c r="B1737" s="178" t="s">
        <v>1461</v>
      </c>
      <c r="C1737" s="178">
        <v>125350</v>
      </c>
      <c r="D1737" s="181">
        <v>44315</v>
      </c>
      <c r="E1737" s="182">
        <v>45.87</v>
      </c>
      <c r="F1737" s="182">
        <v>0.63619999999999999</v>
      </c>
      <c r="G1737" s="182">
        <v>3.0091999999999999</v>
      </c>
      <c r="H1737" s="182">
        <v>4.2263000000000002</v>
      </c>
      <c r="I1737" s="182">
        <v>4.3449</v>
      </c>
      <c r="J1737" s="182">
        <v>7.1729000000000003</v>
      </c>
      <c r="K1737" s="182">
        <v>17.434699999999999</v>
      </c>
      <c r="L1737" s="182">
        <v>36.558500000000002</v>
      </c>
      <c r="M1737" s="182">
        <v>56.339500000000001</v>
      </c>
      <c r="N1737" s="182">
        <v>71.926500000000004</v>
      </c>
      <c r="O1737" s="182">
        <v>17.291</v>
      </c>
      <c r="P1737" s="182">
        <v>18.226199999999999</v>
      </c>
      <c r="Q1737" s="182">
        <v>22.790500000000002</v>
      </c>
      <c r="R1737" s="182">
        <v>28.461099999999998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78" t="s">
        <v>1457</v>
      </c>
      <c r="B1738" s="178" t="s">
        <v>1462</v>
      </c>
      <c r="C1738" s="178">
        <v>145678</v>
      </c>
      <c r="D1738" s="181">
        <v>44315</v>
      </c>
      <c r="E1738" s="182">
        <v>20.53</v>
      </c>
      <c r="F1738" s="182">
        <v>0.48949999999999999</v>
      </c>
      <c r="G1738" s="182">
        <v>4.1074999999999999</v>
      </c>
      <c r="H1738" s="182">
        <v>5.1203000000000003</v>
      </c>
      <c r="I1738" s="182">
        <v>6.9271000000000003</v>
      </c>
      <c r="J1738" s="182">
        <v>9.3184000000000005</v>
      </c>
      <c r="K1738" s="182">
        <v>23.823899999999998</v>
      </c>
      <c r="L1738" s="182">
        <v>45.9133</v>
      </c>
      <c r="M1738" s="182">
        <v>76.223200000000006</v>
      </c>
      <c r="N1738" s="182">
        <v>100.4883</v>
      </c>
      <c r="O1738" s="182"/>
      <c r="P1738" s="182"/>
      <c r="Q1738" s="182">
        <v>35.6051</v>
      </c>
      <c r="R1738" s="182">
        <v>39.3767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78" t="s">
        <v>1457</v>
      </c>
      <c r="B1739" s="178" t="s">
        <v>1463</v>
      </c>
      <c r="C1739" s="178">
        <v>145677</v>
      </c>
      <c r="D1739" s="181">
        <v>44315</v>
      </c>
      <c r="E1739" s="182">
        <v>19.649999999999999</v>
      </c>
      <c r="F1739" s="182">
        <v>0.51149999999999995</v>
      </c>
      <c r="G1739" s="182">
        <v>4.1334999999999997</v>
      </c>
      <c r="H1739" s="182">
        <v>5.0801999999999996</v>
      </c>
      <c r="I1739" s="182">
        <v>6.8514999999999997</v>
      </c>
      <c r="J1739" s="182">
        <v>9.1667000000000005</v>
      </c>
      <c r="K1739" s="182">
        <v>23.197500000000002</v>
      </c>
      <c r="L1739" s="182">
        <v>44.5916</v>
      </c>
      <c r="M1739" s="182">
        <v>73.740099999999998</v>
      </c>
      <c r="N1739" s="182">
        <v>96.893799999999999</v>
      </c>
      <c r="O1739" s="182"/>
      <c r="P1739" s="182"/>
      <c r="Q1739" s="182">
        <v>33.112699999999997</v>
      </c>
      <c r="R1739" s="182">
        <v>36.761200000000002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78" t="s">
        <v>1457</v>
      </c>
      <c r="B1740" s="178" t="s">
        <v>1464</v>
      </c>
      <c r="C1740" s="178">
        <v>146130</v>
      </c>
      <c r="D1740" s="181">
        <v>44315</v>
      </c>
      <c r="E1740" s="182">
        <v>16.98</v>
      </c>
      <c r="F1740" s="182">
        <v>0.59240000000000004</v>
      </c>
      <c r="G1740" s="182">
        <v>3.6629999999999998</v>
      </c>
      <c r="H1740" s="182">
        <v>5.4004000000000003</v>
      </c>
      <c r="I1740" s="182">
        <v>5.8602999999999996</v>
      </c>
      <c r="J1740" s="182">
        <v>8.0152999999999999</v>
      </c>
      <c r="K1740" s="182">
        <v>21.633199999999999</v>
      </c>
      <c r="L1740" s="182">
        <v>43.898299999999999</v>
      </c>
      <c r="M1740" s="182">
        <v>67.126000000000005</v>
      </c>
      <c r="N1740" s="182">
        <v>99.2958</v>
      </c>
      <c r="O1740" s="182"/>
      <c r="P1740" s="182"/>
      <c r="Q1740" s="182">
        <v>27.1707</v>
      </c>
      <c r="R1740" s="182">
        <v>27.667300000000001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78" t="s">
        <v>1457</v>
      </c>
      <c r="B1741" s="178" t="s">
        <v>1465</v>
      </c>
      <c r="C1741" s="178">
        <v>146127</v>
      </c>
      <c r="D1741" s="181">
        <v>44315</v>
      </c>
      <c r="E1741" s="182">
        <v>16.34</v>
      </c>
      <c r="F1741" s="182">
        <v>0.61580000000000001</v>
      </c>
      <c r="G1741" s="182">
        <v>3.6802000000000001</v>
      </c>
      <c r="H1741" s="182">
        <v>5.3513999999999999</v>
      </c>
      <c r="I1741" s="182">
        <v>5.7605000000000004</v>
      </c>
      <c r="J1741" s="182">
        <v>7.7835999999999999</v>
      </c>
      <c r="K1741" s="182">
        <v>21.126799999999999</v>
      </c>
      <c r="L1741" s="182">
        <v>42.7074</v>
      </c>
      <c r="M1741" s="182">
        <v>65.0505</v>
      </c>
      <c r="N1741" s="182">
        <v>95.688599999999994</v>
      </c>
      <c r="O1741" s="182"/>
      <c r="P1741" s="182"/>
      <c r="Q1741" s="182">
        <v>24.971800000000002</v>
      </c>
      <c r="R1741" s="182">
        <v>25.491800000000001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78" t="s">
        <v>1457</v>
      </c>
      <c r="B1742" s="178" t="s">
        <v>1466</v>
      </c>
      <c r="C1742" s="178">
        <v>119212</v>
      </c>
      <c r="D1742" s="181">
        <v>44315</v>
      </c>
      <c r="E1742" s="182">
        <v>87.739000000000004</v>
      </c>
      <c r="F1742" s="182">
        <v>0.2079</v>
      </c>
      <c r="G1742" s="182">
        <v>2.7160000000000002</v>
      </c>
      <c r="H1742" s="182">
        <v>4.0461999999999998</v>
      </c>
      <c r="I1742" s="182">
        <v>4.7366999999999999</v>
      </c>
      <c r="J1742" s="182">
        <v>6.6580000000000004</v>
      </c>
      <c r="K1742" s="182">
        <v>17.951000000000001</v>
      </c>
      <c r="L1742" s="182">
        <v>36.820700000000002</v>
      </c>
      <c r="M1742" s="182">
        <v>62.029499999999999</v>
      </c>
      <c r="N1742" s="182">
        <v>92.524100000000004</v>
      </c>
      <c r="O1742" s="182">
        <v>8.2925000000000004</v>
      </c>
      <c r="P1742" s="182">
        <v>14.9122</v>
      </c>
      <c r="Q1742" s="182">
        <v>21.328399999999998</v>
      </c>
      <c r="R1742" s="182">
        <v>23.371099999999998</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78" t="s">
        <v>1457</v>
      </c>
      <c r="B1743" s="178" t="s">
        <v>1467</v>
      </c>
      <c r="C1743" s="178">
        <v>105989</v>
      </c>
      <c r="D1743" s="181">
        <v>44315</v>
      </c>
      <c r="E1743" s="182">
        <v>82.888000000000005</v>
      </c>
      <c r="F1743" s="182">
        <v>0.20430000000000001</v>
      </c>
      <c r="G1743" s="182">
        <v>2.7086999999999999</v>
      </c>
      <c r="H1743" s="182">
        <v>4.0274000000000001</v>
      </c>
      <c r="I1743" s="182">
        <v>4.7001999999999997</v>
      </c>
      <c r="J1743" s="182">
        <v>6.5686</v>
      </c>
      <c r="K1743" s="182">
        <v>17.688500000000001</v>
      </c>
      <c r="L1743" s="182">
        <v>36.201300000000003</v>
      </c>
      <c r="M1743" s="182">
        <v>60.950699999999998</v>
      </c>
      <c r="N1743" s="182">
        <v>90.801500000000004</v>
      </c>
      <c r="O1743" s="182">
        <v>7.4340999999999999</v>
      </c>
      <c r="P1743" s="182">
        <v>14.1275</v>
      </c>
      <c r="Q1743" s="182">
        <v>16.4529</v>
      </c>
      <c r="R1743" s="182">
        <v>22.283899999999999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78" t="s">
        <v>1457</v>
      </c>
      <c r="B1744" s="178" t="s">
        <v>1468</v>
      </c>
      <c r="C1744" s="178">
        <v>146196</v>
      </c>
      <c r="D1744" s="181">
        <v>44315</v>
      </c>
      <c r="E1744" s="182">
        <v>18.712</v>
      </c>
      <c r="F1744" s="182">
        <v>0.25719999999999998</v>
      </c>
      <c r="G1744" s="182">
        <v>3.0283000000000002</v>
      </c>
      <c r="H1744" s="182">
        <v>4.6298000000000004</v>
      </c>
      <c r="I1744" s="182">
        <v>4.665</v>
      </c>
      <c r="J1744" s="182">
        <v>4.3438999999999997</v>
      </c>
      <c r="K1744" s="182">
        <v>19.8796</v>
      </c>
      <c r="L1744" s="182">
        <v>45.550699999999999</v>
      </c>
      <c r="M1744" s="182">
        <v>68.941900000000004</v>
      </c>
      <c r="N1744" s="182">
        <v>94.471000000000004</v>
      </c>
      <c r="O1744" s="182"/>
      <c r="P1744" s="182"/>
      <c r="Q1744" s="182">
        <v>32.531799999999997</v>
      </c>
      <c r="R1744" s="182">
        <v>29.908799999999999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78" t="s">
        <v>1457</v>
      </c>
      <c r="B1745" s="178" t="s">
        <v>1469</v>
      </c>
      <c r="C1745" s="178">
        <v>146193</v>
      </c>
      <c r="D1745" s="181">
        <v>44315</v>
      </c>
      <c r="E1745" s="182">
        <v>18.079999999999998</v>
      </c>
      <c r="F1745" s="182">
        <v>0.2495</v>
      </c>
      <c r="G1745" s="182">
        <v>3.0141</v>
      </c>
      <c r="H1745" s="182">
        <v>4.5933000000000002</v>
      </c>
      <c r="I1745" s="182">
        <v>4.5994000000000002</v>
      </c>
      <c r="J1745" s="182">
        <v>4.1894999999999998</v>
      </c>
      <c r="K1745" s="182">
        <v>19.402999999999999</v>
      </c>
      <c r="L1745" s="182">
        <v>44.420499999999997</v>
      </c>
      <c r="M1745" s="182">
        <v>66.959100000000007</v>
      </c>
      <c r="N1745" s="182">
        <v>91.444299999999998</v>
      </c>
      <c r="O1745" s="182"/>
      <c r="P1745" s="182"/>
      <c r="Q1745" s="182">
        <v>30.500599999999999</v>
      </c>
      <c r="R1745" s="182">
        <v>27.909500000000001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78" t="s">
        <v>1457</v>
      </c>
      <c r="B1746" s="178" t="s">
        <v>1470</v>
      </c>
      <c r="C1746" s="178">
        <v>103360</v>
      </c>
      <c r="D1746" s="181">
        <v>44315</v>
      </c>
      <c r="E1746" s="182">
        <v>68.665099999999995</v>
      </c>
      <c r="F1746" s="182">
        <v>0.34939999999999999</v>
      </c>
      <c r="G1746" s="182">
        <v>3.1297000000000001</v>
      </c>
      <c r="H1746" s="182">
        <v>4.8388999999999998</v>
      </c>
      <c r="I1746" s="182">
        <v>3.9344000000000001</v>
      </c>
      <c r="J1746" s="182">
        <v>3.7029999999999998</v>
      </c>
      <c r="K1746" s="182">
        <v>14.8019</v>
      </c>
      <c r="L1746" s="182">
        <v>43.808500000000002</v>
      </c>
      <c r="M1746" s="182">
        <v>65.6768</v>
      </c>
      <c r="N1746" s="182">
        <v>86.8352</v>
      </c>
      <c r="O1746" s="182">
        <v>3.6362999999999999</v>
      </c>
      <c r="P1746" s="182">
        <v>11.2281</v>
      </c>
      <c r="Q1746" s="182">
        <v>13.4185</v>
      </c>
      <c r="R1746" s="182">
        <v>12.443199999999999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78" t="s">
        <v>1457</v>
      </c>
      <c r="B1747" s="178" t="s">
        <v>1471</v>
      </c>
      <c r="C1747" s="178">
        <v>118525</v>
      </c>
      <c r="D1747" s="181">
        <v>44315</v>
      </c>
      <c r="E1747" s="182">
        <v>75.012200000000007</v>
      </c>
      <c r="F1747" s="182">
        <v>0.3518</v>
      </c>
      <c r="G1747" s="182">
        <v>3.1371000000000002</v>
      </c>
      <c r="H1747" s="182">
        <v>4.8560999999999996</v>
      </c>
      <c r="I1747" s="182">
        <v>3.9681999999999999</v>
      </c>
      <c r="J1747" s="182">
        <v>3.7839999999999998</v>
      </c>
      <c r="K1747" s="182">
        <v>15.039300000000001</v>
      </c>
      <c r="L1747" s="182">
        <v>44.403100000000002</v>
      </c>
      <c r="M1747" s="182">
        <v>66.713800000000006</v>
      </c>
      <c r="N1747" s="182">
        <v>88.412700000000001</v>
      </c>
      <c r="O1747" s="182">
        <v>4.6517999999999997</v>
      </c>
      <c r="P1747" s="182">
        <v>12.440099999999999</v>
      </c>
      <c r="Q1747" s="182">
        <v>19.341200000000001</v>
      </c>
      <c r="R1747" s="182">
        <v>13.4405</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78" t="s">
        <v>1457</v>
      </c>
      <c r="B1748" s="178" t="s">
        <v>1472</v>
      </c>
      <c r="C1748" s="178">
        <v>130503</v>
      </c>
      <c r="D1748" s="181">
        <v>44315</v>
      </c>
      <c r="E1748" s="182">
        <v>60.040999999999997</v>
      </c>
      <c r="F1748" s="182">
        <v>0.04</v>
      </c>
      <c r="G1748" s="182">
        <v>2.0828000000000002</v>
      </c>
      <c r="H1748" s="182">
        <v>2.7765</v>
      </c>
      <c r="I1748" s="182">
        <v>2.9632999999999998</v>
      </c>
      <c r="J1748" s="182">
        <v>6.2916999999999996</v>
      </c>
      <c r="K1748" s="182">
        <v>18.5855</v>
      </c>
      <c r="L1748" s="182">
        <v>45.8474</v>
      </c>
      <c r="M1748" s="182">
        <v>64.536500000000004</v>
      </c>
      <c r="N1748" s="182">
        <v>93.624399999999994</v>
      </c>
      <c r="O1748" s="182">
        <v>6.1420000000000003</v>
      </c>
      <c r="P1748" s="182">
        <v>17.548100000000002</v>
      </c>
      <c r="Q1748" s="182">
        <v>17.2883</v>
      </c>
      <c r="R1748" s="182">
        <v>13.357100000000001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78" t="s">
        <v>1457</v>
      </c>
      <c r="B1749" s="178" t="s">
        <v>1473</v>
      </c>
      <c r="C1749" s="178">
        <v>130502</v>
      </c>
      <c r="D1749" s="181">
        <v>44315</v>
      </c>
      <c r="E1749" s="182">
        <v>54.936</v>
      </c>
      <c r="F1749" s="182">
        <v>3.8199999999999998E-2</v>
      </c>
      <c r="G1749" s="182">
        <v>2.0754999999999999</v>
      </c>
      <c r="H1749" s="182">
        <v>2.7570999999999999</v>
      </c>
      <c r="I1749" s="182">
        <v>2.9264999999999999</v>
      </c>
      <c r="J1749" s="182">
        <v>6.2037000000000004</v>
      </c>
      <c r="K1749" s="182">
        <v>18.317499999999999</v>
      </c>
      <c r="L1749" s="182">
        <v>45.164400000000001</v>
      </c>
      <c r="M1749" s="182">
        <v>63.363900000000001</v>
      </c>
      <c r="N1749" s="182">
        <v>91.742000000000004</v>
      </c>
      <c r="O1749" s="182">
        <v>4.9168000000000003</v>
      </c>
      <c r="P1749" s="182">
        <v>16.1586</v>
      </c>
      <c r="Q1749" s="182">
        <v>13.911199999999999</v>
      </c>
      <c r="R1749" s="182">
        <v>12.22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78" t="s">
        <v>1457</v>
      </c>
      <c r="B1750" s="178" t="s">
        <v>1474</v>
      </c>
      <c r="C1750" s="178">
        <v>103006</v>
      </c>
      <c r="D1750" s="181">
        <v>44315</v>
      </c>
      <c r="E1750" s="182">
        <v>66.133300000000006</v>
      </c>
      <c r="F1750" s="182">
        <v>0.3574</v>
      </c>
      <c r="G1750" s="182">
        <v>3.0794000000000001</v>
      </c>
      <c r="H1750" s="182">
        <v>4.7172000000000001</v>
      </c>
      <c r="I1750" s="182">
        <v>5.5532000000000004</v>
      </c>
      <c r="J1750" s="182">
        <v>5.8525999999999998</v>
      </c>
      <c r="K1750" s="182">
        <v>18.441400000000002</v>
      </c>
      <c r="L1750" s="182">
        <v>39.796599999999998</v>
      </c>
      <c r="M1750" s="182">
        <v>62.667099999999998</v>
      </c>
      <c r="N1750" s="182">
        <v>93.871099999999998</v>
      </c>
      <c r="O1750" s="182">
        <v>1.3548</v>
      </c>
      <c r="P1750" s="182">
        <v>11.5465</v>
      </c>
      <c r="Q1750" s="182">
        <v>12.5686</v>
      </c>
      <c r="R1750" s="182">
        <v>15.759499999999999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78" t="s">
        <v>1457</v>
      </c>
      <c r="B1751" s="178" t="s">
        <v>1475</v>
      </c>
      <c r="C1751" s="178">
        <v>120069</v>
      </c>
      <c r="D1751" s="181">
        <v>44315</v>
      </c>
      <c r="E1751" s="182">
        <v>71.310299999999998</v>
      </c>
      <c r="F1751" s="182">
        <v>0.36109999999999998</v>
      </c>
      <c r="G1751" s="182">
        <v>3.0912999999999999</v>
      </c>
      <c r="H1751" s="182">
        <v>4.7454999999999998</v>
      </c>
      <c r="I1751" s="182">
        <v>5.6102999999999996</v>
      </c>
      <c r="J1751" s="182">
        <v>5.9938000000000002</v>
      </c>
      <c r="K1751" s="182">
        <v>18.860399999999998</v>
      </c>
      <c r="L1751" s="182">
        <v>40.7928</v>
      </c>
      <c r="M1751" s="182">
        <v>64.414400000000001</v>
      </c>
      <c r="N1751" s="182">
        <v>96.642099999999999</v>
      </c>
      <c r="O1751" s="182">
        <v>2.5575000000000001</v>
      </c>
      <c r="P1751" s="182">
        <v>12.671200000000001</v>
      </c>
      <c r="Q1751" s="182">
        <v>16.0197</v>
      </c>
      <c r="R1751" s="182">
        <v>17.384499999999999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78" t="s">
        <v>1457</v>
      </c>
      <c r="B1752" s="178" t="s">
        <v>1476</v>
      </c>
      <c r="C1752" s="178">
        <v>106823</v>
      </c>
      <c r="D1752" s="181">
        <v>44315</v>
      </c>
      <c r="E1752" s="182">
        <v>37.22</v>
      </c>
      <c r="F1752" s="182">
        <v>0.37759999999999999</v>
      </c>
      <c r="G1752" s="182">
        <v>3.2740999999999998</v>
      </c>
      <c r="H1752" s="182">
        <v>4.3160999999999996</v>
      </c>
      <c r="I1752" s="182">
        <v>4.2285000000000004</v>
      </c>
      <c r="J1752" s="182">
        <v>3.0453999999999999</v>
      </c>
      <c r="K1752" s="182">
        <v>16.094799999999999</v>
      </c>
      <c r="L1752" s="182">
        <v>43.429699999999997</v>
      </c>
      <c r="M1752" s="182">
        <v>65.422200000000004</v>
      </c>
      <c r="N1752" s="182">
        <v>97.768299999999996</v>
      </c>
      <c r="O1752" s="182">
        <v>8.6120999999999999</v>
      </c>
      <c r="P1752" s="182">
        <v>14.0047</v>
      </c>
      <c r="Q1752" s="182">
        <v>10.1934</v>
      </c>
      <c r="R1752" s="182">
        <v>22.249500000000001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78" t="s">
        <v>1457</v>
      </c>
      <c r="B1753" s="178" t="s">
        <v>1477</v>
      </c>
      <c r="C1753" s="178">
        <v>120591</v>
      </c>
      <c r="D1753" s="181">
        <v>44315</v>
      </c>
      <c r="E1753" s="182">
        <v>39.729999999999997</v>
      </c>
      <c r="F1753" s="182">
        <v>0.40429999999999999</v>
      </c>
      <c r="G1753" s="182">
        <v>3.3020999999999998</v>
      </c>
      <c r="H1753" s="182">
        <v>4.3604000000000003</v>
      </c>
      <c r="I1753" s="182">
        <v>4.3056000000000001</v>
      </c>
      <c r="J1753" s="182">
        <v>3.1947999999999999</v>
      </c>
      <c r="K1753" s="182">
        <v>16.510300000000001</v>
      </c>
      <c r="L1753" s="182">
        <v>44.472700000000003</v>
      </c>
      <c r="M1753" s="182">
        <v>67.284199999999998</v>
      </c>
      <c r="N1753" s="182">
        <v>100.8595</v>
      </c>
      <c r="O1753" s="182">
        <v>9.9710000000000001</v>
      </c>
      <c r="P1753" s="182">
        <v>15.0761</v>
      </c>
      <c r="Q1753" s="182">
        <v>15.1335</v>
      </c>
      <c r="R1753" s="182">
        <v>23.9955</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78" t="s">
        <v>1457</v>
      </c>
      <c r="B1754" s="178" t="s">
        <v>1478</v>
      </c>
      <c r="C1754" s="178">
        <v>141462</v>
      </c>
      <c r="D1754" s="181">
        <v>44315</v>
      </c>
      <c r="E1754" s="182">
        <v>13.07</v>
      </c>
      <c r="F1754" s="182">
        <v>0.69340000000000002</v>
      </c>
      <c r="G1754" s="182">
        <v>2.9944999999999999</v>
      </c>
      <c r="H1754" s="182">
        <v>3.7302</v>
      </c>
      <c r="I1754" s="182">
        <v>5.1487999999999996</v>
      </c>
      <c r="J1754" s="182">
        <v>8.0165000000000006</v>
      </c>
      <c r="K1754" s="182">
        <v>21.581399999999999</v>
      </c>
      <c r="L1754" s="182">
        <v>45.707900000000002</v>
      </c>
      <c r="M1754" s="182">
        <v>63.784500000000001</v>
      </c>
      <c r="N1754" s="182">
        <v>82.797200000000004</v>
      </c>
      <c r="O1754" s="182">
        <v>5.6444000000000001</v>
      </c>
      <c r="P1754" s="182"/>
      <c r="Q1754" s="182">
        <v>7.1871</v>
      </c>
      <c r="R1754" s="182">
        <v>17.748200000000001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78" t="s">
        <v>1457</v>
      </c>
      <c r="B1755" s="178" t="s">
        <v>1479</v>
      </c>
      <c r="C1755" s="178">
        <v>141475</v>
      </c>
      <c r="D1755" s="181">
        <v>44315</v>
      </c>
      <c r="E1755" s="182">
        <v>13.99</v>
      </c>
      <c r="F1755" s="182">
        <v>0.64749999999999996</v>
      </c>
      <c r="G1755" s="182">
        <v>2.9432999999999998</v>
      </c>
      <c r="H1755" s="182">
        <v>3.7063999999999999</v>
      </c>
      <c r="I1755" s="182">
        <v>5.1879999999999997</v>
      </c>
      <c r="J1755" s="182">
        <v>8.0309000000000008</v>
      </c>
      <c r="K1755" s="182">
        <v>21.758099999999999</v>
      </c>
      <c r="L1755" s="182">
        <v>46.338900000000002</v>
      </c>
      <c r="M1755" s="182">
        <v>64.7821</v>
      </c>
      <c r="N1755" s="182">
        <v>84.3215</v>
      </c>
      <c r="O1755" s="182">
        <v>7.1990999999999996</v>
      </c>
      <c r="P1755" s="182"/>
      <c r="Q1755" s="182">
        <v>9.0939999999999994</v>
      </c>
      <c r="R1755" s="182">
        <v>18.942599999999999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78" t="s">
        <v>1457</v>
      </c>
      <c r="B1756" s="178" t="s">
        <v>1480</v>
      </c>
      <c r="C1756" s="178">
        <v>147946</v>
      </c>
      <c r="D1756" s="181">
        <v>44315</v>
      </c>
      <c r="E1756" s="182">
        <v>17.48</v>
      </c>
      <c r="F1756" s="182">
        <v>0.51749999999999996</v>
      </c>
      <c r="G1756" s="182">
        <v>3.6772999999999998</v>
      </c>
      <c r="H1756" s="182">
        <v>4.9219999999999997</v>
      </c>
      <c r="I1756" s="182">
        <v>5.3011999999999997</v>
      </c>
      <c r="J1756" s="182">
        <v>7.7018000000000004</v>
      </c>
      <c r="K1756" s="182">
        <v>14.9244</v>
      </c>
      <c r="L1756" s="182">
        <v>38.840299999999999</v>
      </c>
      <c r="M1756" s="182">
        <v>63.977499999999999</v>
      </c>
      <c r="N1756" s="182">
        <v>88.565299999999993</v>
      </c>
      <c r="O1756" s="182"/>
      <c r="P1756" s="182"/>
      <c r="Q1756" s="182">
        <v>60.826700000000002</v>
      </c>
      <c r="R1756" s="182"/>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78" t="s">
        <v>1457</v>
      </c>
      <c r="B1757" s="178" t="s">
        <v>1481</v>
      </c>
      <c r="C1757" s="178">
        <v>147944</v>
      </c>
      <c r="D1757" s="181">
        <v>44315</v>
      </c>
      <c r="E1757" s="182">
        <v>17.09</v>
      </c>
      <c r="F1757" s="182">
        <v>0.58860000000000001</v>
      </c>
      <c r="G1757" s="182">
        <v>3.7014999999999998</v>
      </c>
      <c r="H1757" s="182">
        <v>4.9109999999999996</v>
      </c>
      <c r="I1757" s="182">
        <v>5.234</v>
      </c>
      <c r="J1757" s="182">
        <v>7.5518999999999998</v>
      </c>
      <c r="K1757" s="182">
        <v>14.3909</v>
      </c>
      <c r="L1757" s="182">
        <v>37.489899999999999</v>
      </c>
      <c r="M1757" s="182">
        <v>61.531199999999998</v>
      </c>
      <c r="N1757" s="182">
        <v>84.956699999999998</v>
      </c>
      <c r="O1757" s="182"/>
      <c r="P1757" s="182"/>
      <c r="Q1757" s="182">
        <v>57.768599999999999</v>
      </c>
      <c r="R1757" s="182"/>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78" t="s">
        <v>1457</v>
      </c>
      <c r="B1758" s="178" t="s">
        <v>1482</v>
      </c>
      <c r="C1758" s="178">
        <v>145137</v>
      </c>
      <c r="D1758" s="181">
        <v>44315</v>
      </c>
      <c r="E1758" s="182">
        <v>16.3</v>
      </c>
      <c r="F1758" s="182">
        <v>0.43130000000000002</v>
      </c>
      <c r="G1758" s="182">
        <v>2.3868999999999998</v>
      </c>
      <c r="H1758" s="182">
        <v>3.5577999999999999</v>
      </c>
      <c r="I1758" s="182">
        <v>2.6448</v>
      </c>
      <c r="J1758" s="182">
        <v>3.8877999999999999</v>
      </c>
      <c r="K1758" s="182">
        <v>15.766999999999999</v>
      </c>
      <c r="L1758" s="182">
        <v>43.107999999999997</v>
      </c>
      <c r="M1758" s="182">
        <v>55.238100000000003</v>
      </c>
      <c r="N1758" s="182">
        <v>75.646600000000007</v>
      </c>
      <c r="O1758" s="182"/>
      <c r="P1758" s="182"/>
      <c r="Q1758" s="182">
        <v>21.596599999999999</v>
      </c>
      <c r="R1758" s="182">
        <v>23.686199999999999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78" t="s">
        <v>1457</v>
      </c>
      <c r="B1759" s="178" t="s">
        <v>1483</v>
      </c>
      <c r="C1759" s="178">
        <v>145139</v>
      </c>
      <c r="D1759" s="181">
        <v>44315</v>
      </c>
      <c r="E1759" s="182">
        <v>15.65</v>
      </c>
      <c r="F1759" s="182">
        <v>0.44929999999999998</v>
      </c>
      <c r="G1759" s="182">
        <v>2.4215</v>
      </c>
      <c r="H1759" s="182">
        <v>3.5737999999999999</v>
      </c>
      <c r="I1759" s="182">
        <v>2.5556999999999999</v>
      </c>
      <c r="J1759" s="182">
        <v>3.7111000000000001</v>
      </c>
      <c r="K1759" s="182">
        <v>15.3279</v>
      </c>
      <c r="L1759" s="182">
        <v>42.014499999999998</v>
      </c>
      <c r="M1759" s="182">
        <v>53.281100000000002</v>
      </c>
      <c r="N1759" s="182">
        <v>72.737300000000005</v>
      </c>
      <c r="O1759" s="182"/>
      <c r="P1759" s="182"/>
      <c r="Q1759" s="182">
        <v>19.632300000000001</v>
      </c>
      <c r="R1759" s="182">
        <v>21.722000000000001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78" t="s">
        <v>1457</v>
      </c>
      <c r="B1760" s="178" t="s">
        <v>1484</v>
      </c>
      <c r="C1760" s="178">
        <v>147919</v>
      </c>
      <c r="D1760" s="181">
        <v>44315</v>
      </c>
      <c r="E1760" s="182">
        <v>13.296099999999999</v>
      </c>
      <c r="F1760" s="182">
        <v>0.43890000000000001</v>
      </c>
      <c r="G1760" s="182">
        <v>2.1032999999999999</v>
      </c>
      <c r="H1760" s="182">
        <v>3.6854</v>
      </c>
      <c r="I1760" s="182">
        <v>4.5339999999999998</v>
      </c>
      <c r="J1760" s="182">
        <v>5.0643000000000002</v>
      </c>
      <c r="K1760" s="182">
        <v>12.9535</v>
      </c>
      <c r="L1760" s="182">
        <v>40.556699999999999</v>
      </c>
      <c r="M1760" s="182">
        <v>55.002299999999998</v>
      </c>
      <c r="N1760" s="182">
        <v>80.068799999999996</v>
      </c>
      <c r="O1760" s="182"/>
      <c r="P1760" s="182"/>
      <c r="Q1760" s="182">
        <v>26.8643</v>
      </c>
      <c r="R1760" s="182"/>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78" t="s">
        <v>1457</v>
      </c>
      <c r="B1761" s="178" t="s">
        <v>1485</v>
      </c>
      <c r="C1761" s="178">
        <v>147920</v>
      </c>
      <c r="D1761" s="181">
        <v>44315</v>
      </c>
      <c r="E1761" s="182">
        <v>12.9503</v>
      </c>
      <c r="F1761" s="182">
        <v>0.4335</v>
      </c>
      <c r="G1761" s="182">
        <v>2.0842000000000001</v>
      </c>
      <c r="H1761" s="182">
        <v>3.6414</v>
      </c>
      <c r="I1761" s="182">
        <v>4.4446000000000003</v>
      </c>
      <c r="J1761" s="182">
        <v>4.8453999999999997</v>
      </c>
      <c r="K1761" s="182">
        <v>12.3505</v>
      </c>
      <c r="L1761" s="182">
        <v>39.044199999999996</v>
      </c>
      <c r="M1761" s="182">
        <v>52.480200000000004</v>
      </c>
      <c r="N1761" s="182">
        <v>76.146600000000007</v>
      </c>
      <c r="O1761" s="182"/>
      <c r="P1761" s="182"/>
      <c r="Q1761" s="182">
        <v>24.102499999999999</v>
      </c>
      <c r="R1761" s="182"/>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78" t="s">
        <v>1457</v>
      </c>
      <c r="B1762" s="178" t="s">
        <v>1486</v>
      </c>
      <c r="C1762" s="178">
        <v>102875</v>
      </c>
      <c r="D1762" s="181">
        <v>44315</v>
      </c>
      <c r="E1762" s="182">
        <v>123.402</v>
      </c>
      <c r="F1762" s="182">
        <v>0.55740000000000001</v>
      </c>
      <c r="G1762" s="182">
        <v>3.3603999999999998</v>
      </c>
      <c r="H1762" s="182">
        <v>4.0910000000000002</v>
      </c>
      <c r="I1762" s="182">
        <v>3.9026000000000001</v>
      </c>
      <c r="J1762" s="182">
        <v>5.2630999999999997</v>
      </c>
      <c r="K1762" s="182">
        <v>22.0533</v>
      </c>
      <c r="L1762" s="182">
        <v>52.710099999999997</v>
      </c>
      <c r="M1762" s="182">
        <v>82.687899999999999</v>
      </c>
      <c r="N1762" s="182">
        <v>112.98609999999999</v>
      </c>
      <c r="O1762" s="182">
        <v>14.5213</v>
      </c>
      <c r="P1762" s="182">
        <v>18.2318</v>
      </c>
      <c r="Q1762" s="182">
        <v>16.794599999999999</v>
      </c>
      <c r="R1762" s="182">
        <v>31.626799999999999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78" t="s">
        <v>1457</v>
      </c>
      <c r="B1763" s="178" t="s">
        <v>1487</v>
      </c>
      <c r="C1763" s="178">
        <v>120164</v>
      </c>
      <c r="D1763" s="181">
        <v>44315</v>
      </c>
      <c r="E1763" s="182">
        <v>137.17599999999999</v>
      </c>
      <c r="F1763" s="182">
        <v>0.56079999999999997</v>
      </c>
      <c r="G1763" s="182">
        <v>3.3715000000000002</v>
      </c>
      <c r="H1763" s="182">
        <v>4.1176000000000004</v>
      </c>
      <c r="I1763" s="182">
        <v>3.9550999999999998</v>
      </c>
      <c r="J1763" s="182">
        <v>5.4057000000000004</v>
      </c>
      <c r="K1763" s="182">
        <v>22.499400000000001</v>
      </c>
      <c r="L1763" s="182">
        <v>53.831299999999999</v>
      </c>
      <c r="M1763" s="182">
        <v>84.709000000000003</v>
      </c>
      <c r="N1763" s="182">
        <v>116.1001</v>
      </c>
      <c r="O1763" s="182">
        <v>16.076000000000001</v>
      </c>
      <c r="P1763" s="182">
        <v>19.918500000000002</v>
      </c>
      <c r="Q1763" s="182">
        <v>19.8203</v>
      </c>
      <c r="R1763" s="182">
        <v>33.5075</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78" t="s">
        <v>1457</v>
      </c>
      <c r="B1764" s="178" t="s">
        <v>1488</v>
      </c>
      <c r="C1764" s="178">
        <v>129220</v>
      </c>
      <c r="D1764" s="181">
        <v>44315</v>
      </c>
      <c r="E1764" s="182">
        <v>34.124000000000002</v>
      </c>
      <c r="F1764" s="182">
        <v>0.4652</v>
      </c>
      <c r="G1764" s="182">
        <v>2.7522000000000002</v>
      </c>
      <c r="H1764" s="182">
        <v>4.24</v>
      </c>
      <c r="I1764" s="182">
        <v>4.8613999999999997</v>
      </c>
      <c r="J1764" s="182">
        <v>8.6094000000000008</v>
      </c>
      <c r="K1764" s="182">
        <v>22.607099999999999</v>
      </c>
      <c r="L1764" s="182">
        <v>46.889899999999997</v>
      </c>
      <c r="M1764" s="182">
        <v>69.982600000000005</v>
      </c>
      <c r="N1764" s="182">
        <v>95.452200000000005</v>
      </c>
      <c r="O1764" s="182">
        <v>5.1935000000000002</v>
      </c>
      <c r="P1764" s="182">
        <v>18.283899999999999</v>
      </c>
      <c r="Q1764" s="182">
        <v>19.2561</v>
      </c>
      <c r="R1764" s="182">
        <v>15.8782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78" t="s">
        <v>1457</v>
      </c>
      <c r="B1765" s="178" t="s">
        <v>1489</v>
      </c>
      <c r="C1765" s="178">
        <v>129223</v>
      </c>
      <c r="D1765" s="181">
        <v>44315</v>
      </c>
      <c r="E1765" s="182">
        <v>32.091999999999999</v>
      </c>
      <c r="F1765" s="182">
        <v>0.4602</v>
      </c>
      <c r="G1765" s="182">
        <v>2.7437</v>
      </c>
      <c r="H1765" s="182">
        <v>4.2184999999999997</v>
      </c>
      <c r="I1765" s="182">
        <v>4.8175999999999997</v>
      </c>
      <c r="J1765" s="182">
        <v>8.5031999999999996</v>
      </c>
      <c r="K1765" s="182">
        <v>22.2925</v>
      </c>
      <c r="L1765" s="182">
        <v>46.125100000000003</v>
      </c>
      <c r="M1765" s="182">
        <v>68.638999999999996</v>
      </c>
      <c r="N1765" s="182">
        <v>93.383499999999998</v>
      </c>
      <c r="O1765" s="182">
        <v>4.0625</v>
      </c>
      <c r="P1765" s="182">
        <v>17.138300000000001</v>
      </c>
      <c r="Q1765" s="182">
        <v>18.2103</v>
      </c>
      <c r="R1765" s="182">
        <v>14.603199999999999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78" t="s">
        <v>1457</v>
      </c>
      <c r="B1766" s="178" t="s">
        <v>1490</v>
      </c>
      <c r="C1766" s="178">
        <v>113177</v>
      </c>
      <c r="D1766" s="181">
        <v>44315</v>
      </c>
      <c r="E1766" s="182">
        <v>62.115099999999998</v>
      </c>
      <c r="F1766" s="182">
        <v>0.37280000000000002</v>
      </c>
      <c r="G1766" s="182">
        <v>2.7248000000000001</v>
      </c>
      <c r="H1766" s="182">
        <v>4.0292000000000003</v>
      </c>
      <c r="I1766" s="182">
        <v>5.2512999999999996</v>
      </c>
      <c r="J1766" s="182">
        <v>7.3186999999999998</v>
      </c>
      <c r="K1766" s="182">
        <v>24.1602</v>
      </c>
      <c r="L1766" s="182">
        <v>50.177199999999999</v>
      </c>
      <c r="M1766" s="182">
        <v>71.523799999999994</v>
      </c>
      <c r="N1766" s="182">
        <v>100.337</v>
      </c>
      <c r="O1766" s="182">
        <v>10.0472</v>
      </c>
      <c r="P1766" s="182">
        <v>19.4879</v>
      </c>
      <c r="Q1766" s="182">
        <v>18.7562</v>
      </c>
      <c r="R1766" s="182">
        <v>24.3979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78" t="s">
        <v>1457</v>
      </c>
      <c r="B1767" s="178" t="s">
        <v>1491</v>
      </c>
      <c r="C1767" s="178">
        <v>118778</v>
      </c>
      <c r="D1767" s="181">
        <v>44315</v>
      </c>
      <c r="E1767" s="182">
        <v>67.182900000000004</v>
      </c>
      <c r="F1767" s="182">
        <v>0.37519999999999998</v>
      </c>
      <c r="G1767" s="182">
        <v>2.7323</v>
      </c>
      <c r="H1767" s="182">
        <v>4.0472999999999999</v>
      </c>
      <c r="I1767" s="182">
        <v>5.2888000000000002</v>
      </c>
      <c r="J1767" s="182">
        <v>7.4082999999999997</v>
      </c>
      <c r="K1767" s="182">
        <v>24.433299999999999</v>
      </c>
      <c r="L1767" s="182">
        <v>50.832099999999997</v>
      </c>
      <c r="M1767" s="182">
        <v>72.626800000000003</v>
      </c>
      <c r="N1767" s="182">
        <v>102.0964</v>
      </c>
      <c r="O1767" s="182">
        <v>11.092599999999999</v>
      </c>
      <c r="P1767" s="182">
        <v>20.746700000000001</v>
      </c>
      <c r="Q1767" s="182">
        <v>24.276</v>
      </c>
      <c r="R1767" s="182">
        <v>25.467099999999999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78" t="s">
        <v>1457</v>
      </c>
      <c r="B1768" s="178" t="s">
        <v>1492</v>
      </c>
      <c r="C1768" s="178">
        <v>147131</v>
      </c>
      <c r="D1768" s="181">
        <v>44315</v>
      </c>
      <c r="E1768" s="182">
        <v>17.59</v>
      </c>
      <c r="F1768" s="182">
        <v>0.80230000000000001</v>
      </c>
      <c r="G1768" s="182">
        <v>3.4706000000000001</v>
      </c>
      <c r="H1768" s="182">
        <v>4.8897000000000004</v>
      </c>
      <c r="I1768" s="182">
        <v>5.9638999999999998</v>
      </c>
      <c r="J1768" s="182">
        <v>8.1130999999999993</v>
      </c>
      <c r="K1768" s="182">
        <v>18.4512</v>
      </c>
      <c r="L1768" s="182">
        <v>44.773699999999998</v>
      </c>
      <c r="M1768" s="182">
        <v>63.4758</v>
      </c>
      <c r="N1768" s="182">
        <v>96.536299999999997</v>
      </c>
      <c r="O1768" s="182"/>
      <c r="P1768" s="182"/>
      <c r="Q1768" s="182">
        <v>33.308100000000003</v>
      </c>
      <c r="R1768" s="182"/>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78" t="s">
        <v>1457</v>
      </c>
      <c r="B1769" s="178" t="s">
        <v>1493</v>
      </c>
      <c r="C1769" s="178">
        <v>147129</v>
      </c>
      <c r="D1769" s="181">
        <v>44315</v>
      </c>
      <c r="E1769" s="182">
        <v>16.989999999999998</v>
      </c>
      <c r="F1769" s="182">
        <v>0.83089999999999997</v>
      </c>
      <c r="G1769" s="182">
        <v>3.4714</v>
      </c>
      <c r="H1769" s="182">
        <v>4.8765000000000001</v>
      </c>
      <c r="I1769" s="182">
        <v>5.9226999999999999</v>
      </c>
      <c r="J1769" s="182">
        <v>7.9416000000000002</v>
      </c>
      <c r="K1769" s="182">
        <v>17.9861</v>
      </c>
      <c r="L1769" s="182">
        <v>43.496600000000001</v>
      </c>
      <c r="M1769" s="182">
        <v>61.348500000000001</v>
      </c>
      <c r="N1769" s="182">
        <v>93.287800000000004</v>
      </c>
      <c r="O1769" s="182"/>
      <c r="P1769" s="182"/>
      <c r="Q1769" s="182">
        <v>30.973500000000001</v>
      </c>
      <c r="R1769" s="182"/>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78" t="s">
        <v>1457</v>
      </c>
      <c r="B1770" s="178" t="s">
        <v>1494</v>
      </c>
      <c r="C1770" s="178">
        <v>100177</v>
      </c>
      <c r="D1770" s="181">
        <v>44315</v>
      </c>
      <c r="E1770" s="182">
        <v>107.637771696104</v>
      </c>
      <c r="F1770" s="182">
        <v>4.0399999999999998E-2</v>
      </c>
      <c r="G1770" s="182">
        <v>4.4265999999999996</v>
      </c>
      <c r="H1770" s="182">
        <v>5.3819999999999997</v>
      </c>
      <c r="I1770" s="182">
        <v>8.7355999999999998</v>
      </c>
      <c r="J1770" s="182">
        <v>17.369199999999999</v>
      </c>
      <c r="K1770" s="182">
        <v>33.6173</v>
      </c>
      <c r="L1770" s="182">
        <v>57.375900000000001</v>
      </c>
      <c r="M1770" s="182">
        <v>97.430499999999995</v>
      </c>
      <c r="N1770" s="182">
        <v>169.9075</v>
      </c>
      <c r="O1770" s="182">
        <v>23.533200000000001</v>
      </c>
      <c r="P1770" s="182">
        <v>16.090900000000001</v>
      </c>
      <c r="Q1770" s="182">
        <v>10.162599999999999</v>
      </c>
      <c r="R1770" s="182">
        <v>38.729799999999997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78" t="s">
        <v>1457</v>
      </c>
      <c r="B1771" s="178" t="s">
        <v>1495</v>
      </c>
      <c r="C1771" s="178">
        <v>120828</v>
      </c>
      <c r="D1771" s="181">
        <v>44315</v>
      </c>
      <c r="E1771" s="182">
        <v>98.593299999999999</v>
      </c>
      <c r="F1771" s="182">
        <v>4.0599999999999997E-2</v>
      </c>
      <c r="G1771" s="182">
        <v>4.4343000000000004</v>
      </c>
      <c r="H1771" s="182">
        <v>5.4233000000000002</v>
      </c>
      <c r="I1771" s="182">
        <v>8.8104999999999993</v>
      </c>
      <c r="J1771" s="182">
        <v>17.5825</v>
      </c>
      <c r="K1771" s="182">
        <v>34.296399999999998</v>
      </c>
      <c r="L1771" s="182">
        <v>58.748800000000003</v>
      </c>
      <c r="M1771" s="182">
        <v>99.386600000000001</v>
      </c>
      <c r="N1771" s="182">
        <v>173.16159999999999</v>
      </c>
      <c r="O1771" s="182">
        <v>24.2928</v>
      </c>
      <c r="P1771" s="182">
        <v>16.561199999999999</v>
      </c>
      <c r="Q1771" s="182">
        <v>13.6203</v>
      </c>
      <c r="R1771" s="182">
        <v>39.683199999999999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78" t="s">
        <v>1457</v>
      </c>
      <c r="B1772" s="178" t="s">
        <v>1496</v>
      </c>
      <c r="C1772" s="178">
        <v>125497</v>
      </c>
      <c r="D1772" s="181">
        <v>44315</v>
      </c>
      <c r="E1772" s="182">
        <v>90.6173</v>
      </c>
      <c r="F1772" s="182">
        <v>0.31580000000000003</v>
      </c>
      <c r="G1772" s="182">
        <v>2.3279000000000001</v>
      </c>
      <c r="H1772" s="182">
        <v>3.2475999999999998</v>
      </c>
      <c r="I1772" s="182">
        <v>4.0072999999999999</v>
      </c>
      <c r="J1772" s="182">
        <v>5.9744000000000002</v>
      </c>
      <c r="K1772" s="182">
        <v>16.394300000000001</v>
      </c>
      <c r="L1772" s="182">
        <v>41.869300000000003</v>
      </c>
      <c r="M1772" s="182">
        <v>64.370500000000007</v>
      </c>
      <c r="N1772" s="182">
        <v>85.254599999999996</v>
      </c>
      <c r="O1772" s="182">
        <v>12.787599999999999</v>
      </c>
      <c r="P1772" s="182">
        <v>21.5504</v>
      </c>
      <c r="Q1772" s="182">
        <v>26.5137</v>
      </c>
      <c r="R1772" s="182">
        <v>27.816099999999999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78" t="s">
        <v>1457</v>
      </c>
      <c r="B1773" s="178" t="s">
        <v>1497</v>
      </c>
      <c r="C1773" s="178">
        <v>125494</v>
      </c>
      <c r="D1773" s="181">
        <v>44315</v>
      </c>
      <c r="E1773" s="182">
        <v>82.570700000000002</v>
      </c>
      <c r="F1773" s="182">
        <v>0.3125</v>
      </c>
      <c r="G1773" s="182">
        <v>2.3176000000000001</v>
      </c>
      <c r="H1773" s="182">
        <v>3.2233999999999998</v>
      </c>
      <c r="I1773" s="182">
        <v>3.9586000000000001</v>
      </c>
      <c r="J1773" s="182">
        <v>5.8592000000000004</v>
      </c>
      <c r="K1773" s="182">
        <v>16.084199999999999</v>
      </c>
      <c r="L1773" s="182">
        <v>41.125500000000002</v>
      </c>
      <c r="M1773" s="182">
        <v>63.122599999999998</v>
      </c>
      <c r="N1773" s="182">
        <v>83.233900000000006</v>
      </c>
      <c r="O1773" s="182">
        <v>11.446099999999999</v>
      </c>
      <c r="P1773" s="182">
        <v>20.166</v>
      </c>
      <c r="Q1773" s="182">
        <v>19.8779</v>
      </c>
      <c r="R1773" s="182">
        <v>26.338799999999999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78" t="s">
        <v>1457</v>
      </c>
      <c r="B1774" s="178" t="s">
        <v>1498</v>
      </c>
      <c r="C1774" s="178">
        <v>100795</v>
      </c>
      <c r="D1774" s="181">
        <v>44315</v>
      </c>
      <c r="E1774" s="182">
        <v>112.4196</v>
      </c>
      <c r="F1774" s="182">
        <v>0.35799999999999998</v>
      </c>
      <c r="G1774" s="182">
        <v>2.7509999999999999</v>
      </c>
      <c r="H1774" s="182">
        <v>4.2221000000000002</v>
      </c>
      <c r="I1774" s="182">
        <v>5.0869</v>
      </c>
      <c r="J1774" s="182">
        <v>7.6570999999999998</v>
      </c>
      <c r="K1774" s="182">
        <v>19.7224</v>
      </c>
      <c r="L1774" s="182">
        <v>42.888599999999997</v>
      </c>
      <c r="M1774" s="182">
        <v>67.983000000000004</v>
      </c>
      <c r="N1774" s="182">
        <v>91.985799999999998</v>
      </c>
      <c r="O1774" s="182">
        <v>1.8512999999999999</v>
      </c>
      <c r="P1774" s="182">
        <v>10.889699999999999</v>
      </c>
      <c r="Q1774" s="182">
        <v>16.0975</v>
      </c>
      <c r="R1774" s="182">
        <v>16.6051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78" t="s">
        <v>1457</v>
      </c>
      <c r="B1775" s="178" t="s">
        <v>1499</v>
      </c>
      <c r="C1775" s="178">
        <v>119589</v>
      </c>
      <c r="D1775" s="181">
        <v>44315</v>
      </c>
      <c r="E1775" s="182">
        <v>118.73860000000001</v>
      </c>
      <c r="F1775" s="182">
        <v>0.36070000000000002</v>
      </c>
      <c r="G1775" s="182">
        <v>2.7597999999999998</v>
      </c>
      <c r="H1775" s="182">
        <v>4.2426000000000004</v>
      </c>
      <c r="I1775" s="182">
        <v>5.1288</v>
      </c>
      <c r="J1775" s="182">
        <v>7.7596999999999996</v>
      </c>
      <c r="K1775" s="182">
        <v>20.021000000000001</v>
      </c>
      <c r="L1775" s="182">
        <v>43.604799999999997</v>
      </c>
      <c r="M1775" s="182">
        <v>69.254199999999997</v>
      </c>
      <c r="N1775" s="182">
        <v>93.900999999999996</v>
      </c>
      <c r="O1775" s="182">
        <v>2.7871000000000001</v>
      </c>
      <c r="P1775" s="182">
        <v>11.747199999999999</v>
      </c>
      <c r="Q1775" s="182">
        <v>15.9931</v>
      </c>
      <c r="R1775" s="182">
        <v>17.741599999999998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78" t="s">
        <v>1457</v>
      </c>
      <c r="B1776" s="178" t="s">
        <v>1500</v>
      </c>
      <c r="C1776" s="178">
        <v>145206</v>
      </c>
      <c r="D1776" s="181">
        <v>44315</v>
      </c>
      <c r="E1776" s="182">
        <v>16.582100000000001</v>
      </c>
      <c r="F1776" s="182">
        <v>0.52439999999999998</v>
      </c>
      <c r="G1776" s="182">
        <v>3.3984000000000001</v>
      </c>
      <c r="H1776" s="182">
        <v>4.7544000000000004</v>
      </c>
      <c r="I1776" s="182">
        <v>4.9878999999999998</v>
      </c>
      <c r="J1776" s="182">
        <v>6.0236999999999998</v>
      </c>
      <c r="K1776" s="182">
        <v>23.109400000000001</v>
      </c>
      <c r="L1776" s="182">
        <v>45.297699999999999</v>
      </c>
      <c r="M1776" s="182">
        <v>61.218200000000003</v>
      </c>
      <c r="N1776" s="182">
        <v>92.365499999999997</v>
      </c>
      <c r="O1776" s="182"/>
      <c r="P1776" s="182"/>
      <c r="Q1776" s="182">
        <v>22.793399999999998</v>
      </c>
      <c r="R1776" s="182">
        <v>24.8232</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78" t="s">
        <v>1457</v>
      </c>
      <c r="B1777" s="178" t="s">
        <v>1501</v>
      </c>
      <c r="C1777" s="178">
        <v>145208</v>
      </c>
      <c r="D1777" s="181">
        <v>44315</v>
      </c>
      <c r="E1777" s="182">
        <v>15.816800000000001</v>
      </c>
      <c r="F1777" s="182">
        <v>0.51990000000000003</v>
      </c>
      <c r="G1777" s="182">
        <v>3.3832</v>
      </c>
      <c r="H1777" s="182">
        <v>4.72</v>
      </c>
      <c r="I1777" s="182">
        <v>4.9172000000000002</v>
      </c>
      <c r="J1777" s="182">
        <v>5.8433000000000002</v>
      </c>
      <c r="K1777" s="182">
        <v>22.5823</v>
      </c>
      <c r="L1777" s="182">
        <v>43.956600000000002</v>
      </c>
      <c r="M1777" s="182">
        <v>59.097099999999998</v>
      </c>
      <c r="N1777" s="182">
        <v>89.044700000000006</v>
      </c>
      <c r="O1777" s="182"/>
      <c r="P1777" s="182"/>
      <c r="Q1777" s="182">
        <v>20.4602</v>
      </c>
      <c r="R1777" s="182">
        <v>22.583100000000002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78" t="s">
        <v>1457</v>
      </c>
      <c r="B1778" s="178" t="s">
        <v>1502</v>
      </c>
      <c r="C1778" s="178">
        <v>129649</v>
      </c>
      <c r="D1778" s="181">
        <v>44315</v>
      </c>
      <c r="E1778" s="182">
        <v>23.69</v>
      </c>
      <c r="F1778" s="182">
        <v>0.76559999999999995</v>
      </c>
      <c r="G1778" s="182">
        <v>3.7214999999999998</v>
      </c>
      <c r="H1778" s="182">
        <v>4.9622999999999999</v>
      </c>
      <c r="I1778" s="182">
        <v>5.9008000000000003</v>
      </c>
      <c r="J1778" s="182">
        <v>8.5701000000000001</v>
      </c>
      <c r="K1778" s="182">
        <v>21.611899999999999</v>
      </c>
      <c r="L1778" s="182">
        <v>42.111600000000003</v>
      </c>
      <c r="M1778" s="182">
        <v>68.852500000000006</v>
      </c>
      <c r="N1778" s="182">
        <v>90.128399999999999</v>
      </c>
      <c r="O1778" s="182">
        <v>11.0578</v>
      </c>
      <c r="P1778" s="182">
        <v>14.948499999999999</v>
      </c>
      <c r="Q1778" s="182">
        <v>13.334</v>
      </c>
      <c r="R1778" s="182">
        <v>27.868500000000001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78" t="s">
        <v>1457</v>
      </c>
      <c r="B1779" s="178" t="s">
        <v>1503</v>
      </c>
      <c r="C1779" s="178">
        <v>129647</v>
      </c>
      <c r="D1779" s="181">
        <v>44315</v>
      </c>
      <c r="E1779" s="182">
        <v>22.43</v>
      </c>
      <c r="F1779" s="182">
        <v>0.71850000000000003</v>
      </c>
      <c r="G1779" s="182">
        <v>3.6505999999999998</v>
      </c>
      <c r="H1779" s="182">
        <v>4.9111000000000002</v>
      </c>
      <c r="I1779" s="182">
        <v>5.8018999999999998</v>
      </c>
      <c r="J1779" s="182">
        <v>8.4623000000000008</v>
      </c>
      <c r="K1779" s="182">
        <v>21.308800000000002</v>
      </c>
      <c r="L1779" s="182">
        <v>41.603499999999997</v>
      </c>
      <c r="M1779" s="182">
        <v>67.889200000000002</v>
      </c>
      <c r="N1779" s="182">
        <v>88.645899999999997</v>
      </c>
      <c r="O1779" s="182">
        <v>10.303100000000001</v>
      </c>
      <c r="P1779" s="182">
        <v>14.0299</v>
      </c>
      <c r="Q1779" s="182">
        <v>12.438599999999999</v>
      </c>
      <c r="R1779" s="182">
        <v>26.9556</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78" t="s">
        <v>1457</v>
      </c>
      <c r="B1780" s="178" t="s">
        <v>1976</v>
      </c>
      <c r="C1780" s="178">
        <v>148618</v>
      </c>
      <c r="D1780" s="181">
        <v>44315</v>
      </c>
      <c r="E1780" s="182">
        <v>11.515499999999999</v>
      </c>
      <c r="F1780" s="182">
        <v>0.50270000000000004</v>
      </c>
      <c r="G1780" s="182">
        <v>2.7482000000000002</v>
      </c>
      <c r="H1780" s="182">
        <v>3.9146000000000001</v>
      </c>
      <c r="I1780" s="182">
        <v>4.1947999999999999</v>
      </c>
      <c r="J1780" s="182">
        <v>5.6913999999999998</v>
      </c>
      <c r="K1780" s="182">
        <v>15.653499999999999</v>
      </c>
      <c r="L1780" s="182"/>
      <c r="M1780" s="182"/>
      <c r="N1780" s="182"/>
      <c r="O1780" s="182"/>
      <c r="P1780" s="182"/>
      <c r="Q1780" s="182">
        <v>15.154999999999999</v>
      </c>
      <c r="R1780" s="182"/>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78" t="s">
        <v>1457</v>
      </c>
      <c r="B1781" s="178" t="s">
        <v>1977</v>
      </c>
      <c r="C1781" s="178">
        <v>148617</v>
      </c>
      <c r="D1781" s="181">
        <v>44315</v>
      </c>
      <c r="E1781" s="182">
        <v>11.430999999999999</v>
      </c>
      <c r="F1781" s="182">
        <v>0.49759999999999999</v>
      </c>
      <c r="G1781" s="182">
        <v>2.7321</v>
      </c>
      <c r="H1781" s="182">
        <v>3.8757000000000001</v>
      </c>
      <c r="I1781" s="182">
        <v>4.1188000000000002</v>
      </c>
      <c r="J1781" s="182">
        <v>5.4530000000000003</v>
      </c>
      <c r="K1781" s="182">
        <v>15.0463</v>
      </c>
      <c r="L1781" s="182"/>
      <c r="M1781" s="182"/>
      <c r="N1781" s="182"/>
      <c r="O1781" s="182"/>
      <c r="P1781" s="182"/>
      <c r="Q1781" s="182">
        <v>14.31</v>
      </c>
      <c r="R1781" s="182"/>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3" t="s">
        <v>27</v>
      </c>
      <c r="B1782" s="178"/>
      <c r="C1782" s="178"/>
      <c r="D1782" s="178"/>
      <c r="E1782" s="178"/>
      <c r="F1782" s="184">
        <v>0.44086458333333334</v>
      </c>
      <c r="G1782" s="184">
        <v>3.0855562499999998</v>
      </c>
      <c r="H1782" s="184">
        <v>4.2929208333333353</v>
      </c>
      <c r="I1782" s="184">
        <v>4.8739749999999988</v>
      </c>
      <c r="J1782" s="184">
        <v>6.826843750000001</v>
      </c>
      <c r="K1782" s="184">
        <v>19.568114583333333</v>
      </c>
      <c r="L1782" s="184">
        <v>44.121236956521749</v>
      </c>
      <c r="M1782" s="184">
        <v>66.904160869565217</v>
      </c>
      <c r="N1782" s="184">
        <v>94.889947826086981</v>
      </c>
      <c r="O1782" s="184">
        <v>8.9825333333333326</v>
      </c>
      <c r="P1782" s="184">
        <v>15.789014285714288</v>
      </c>
      <c r="Q1782" s="184">
        <v>21.323699999999988</v>
      </c>
      <c r="R1782" s="184">
        <v>23.631182500000001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3" t="s">
        <v>408</v>
      </c>
      <c r="B1783" s="178"/>
      <c r="C1783" s="178"/>
      <c r="D1783" s="178"/>
      <c r="E1783" s="178"/>
      <c r="F1783" s="184">
        <v>0.439</v>
      </c>
      <c r="G1783" s="184">
        <v>3.0564</v>
      </c>
      <c r="H1783" s="184">
        <v>4.2413000000000007</v>
      </c>
      <c r="I1783" s="184">
        <v>4.7771499999999998</v>
      </c>
      <c r="J1783" s="184">
        <v>6.4301499999999994</v>
      </c>
      <c r="K1783" s="184">
        <v>19.131699999999999</v>
      </c>
      <c r="L1783" s="184">
        <v>43.8264</v>
      </c>
      <c r="M1783" s="184">
        <v>65.236350000000002</v>
      </c>
      <c r="N1783" s="184">
        <v>92.905950000000004</v>
      </c>
      <c r="O1783" s="184">
        <v>7.8633000000000006</v>
      </c>
      <c r="P1783" s="184">
        <v>15.583500000000001</v>
      </c>
      <c r="Q1783" s="184">
        <v>19.298650000000002</v>
      </c>
      <c r="R1783" s="184">
        <v>23.84085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6"/>
      <c r="B1784" s="126"/>
      <c r="C1784" s="126"/>
      <c r="D1784" s="128"/>
      <c r="E1784" s="129"/>
      <c r="F1784" s="129"/>
      <c r="G1784" s="129"/>
      <c r="H1784" s="129"/>
      <c r="I1784" s="129"/>
      <c r="J1784" s="129"/>
      <c r="K1784" s="129"/>
      <c r="L1784" s="129"/>
      <c r="M1784" s="129"/>
      <c r="N1784" s="129"/>
      <c r="O1784" s="129"/>
      <c r="P1784" s="129"/>
      <c r="Q1784" s="129"/>
      <c r="R1784" s="129"/>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0" t="s">
        <v>386</v>
      </c>
      <c r="B1785" s="180"/>
      <c r="C1785" s="180"/>
      <c r="D1785" s="180"/>
      <c r="E1785" s="180"/>
      <c r="F1785" s="180"/>
      <c r="G1785" s="180"/>
      <c r="H1785" s="180"/>
      <c r="I1785" s="180"/>
      <c r="J1785" s="180"/>
      <c r="K1785" s="180"/>
      <c r="L1785" s="180"/>
      <c r="M1785" s="180"/>
      <c r="N1785" s="180"/>
      <c r="O1785" s="180"/>
      <c r="P1785" s="180"/>
      <c r="Q1785" s="180"/>
      <c r="R1785" s="180"/>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78" t="s">
        <v>378</v>
      </c>
      <c r="B1786" s="178" t="s">
        <v>1978</v>
      </c>
      <c r="C1786" s="178">
        <v>148637</v>
      </c>
      <c r="D1786" s="181">
        <v>44315</v>
      </c>
      <c r="E1786" s="182">
        <v>10.6</v>
      </c>
      <c r="F1786" s="182">
        <v>-0.28220000000000001</v>
      </c>
      <c r="G1786" s="182">
        <v>2.7132000000000001</v>
      </c>
      <c r="H1786" s="182">
        <v>3.3138000000000001</v>
      </c>
      <c r="I1786" s="182">
        <v>2.0211999999999999</v>
      </c>
      <c r="J1786" s="182">
        <v>1.5326</v>
      </c>
      <c r="K1786" s="182">
        <v>7.9429999999999996</v>
      </c>
      <c r="L1786" s="182"/>
      <c r="M1786" s="182"/>
      <c r="N1786" s="182"/>
      <c r="O1786" s="182"/>
      <c r="P1786" s="182"/>
      <c r="Q1786" s="182">
        <v>6</v>
      </c>
      <c r="R1786" s="182"/>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78" t="s">
        <v>378</v>
      </c>
      <c r="B1787" s="178" t="s">
        <v>1979</v>
      </c>
      <c r="C1787" s="178">
        <v>148635</v>
      </c>
      <c r="D1787" s="181">
        <v>44315</v>
      </c>
      <c r="E1787" s="182">
        <v>10.53</v>
      </c>
      <c r="F1787" s="182">
        <v>-0.28410000000000002</v>
      </c>
      <c r="G1787" s="182">
        <v>2.7317</v>
      </c>
      <c r="H1787" s="182">
        <v>3.3365999999999998</v>
      </c>
      <c r="I1787" s="182">
        <v>1.9360999999999999</v>
      </c>
      <c r="J1787" s="182">
        <v>1.3473999999999999</v>
      </c>
      <c r="K1787" s="182">
        <v>7.4489999999999998</v>
      </c>
      <c r="L1787" s="182"/>
      <c r="M1787" s="182"/>
      <c r="N1787" s="182"/>
      <c r="O1787" s="182"/>
      <c r="P1787" s="182"/>
      <c r="Q1787" s="182">
        <v>5.3</v>
      </c>
      <c r="R1787" s="182"/>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78" t="s">
        <v>378</v>
      </c>
      <c r="B1788" s="178" t="s">
        <v>377</v>
      </c>
      <c r="C1788" s="178">
        <v>147928</v>
      </c>
      <c r="D1788" s="181">
        <v>44315</v>
      </c>
      <c r="E1788" s="182">
        <v>14.35</v>
      </c>
      <c r="F1788" s="182">
        <v>-0.20860000000000001</v>
      </c>
      <c r="G1788" s="182">
        <v>1.7729999999999999</v>
      </c>
      <c r="H1788" s="182">
        <v>2.6465999999999998</v>
      </c>
      <c r="I1788" s="182">
        <v>2.4268000000000001</v>
      </c>
      <c r="J1788" s="182">
        <v>4.9744000000000002</v>
      </c>
      <c r="K1788" s="182">
        <v>8.6297999999999995</v>
      </c>
      <c r="L1788" s="182">
        <v>27.669</v>
      </c>
      <c r="M1788" s="182">
        <v>34.363300000000002</v>
      </c>
      <c r="N1788" s="182">
        <v>48.397100000000002</v>
      </c>
      <c r="O1788" s="182"/>
      <c r="P1788" s="182"/>
      <c r="Q1788" s="182">
        <v>34.749499999999998</v>
      </c>
      <c r="R1788" s="182"/>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78" t="s">
        <v>378</v>
      </c>
      <c r="B1789" s="178" t="s">
        <v>379</v>
      </c>
      <c r="C1789" s="178">
        <v>147929</v>
      </c>
      <c r="D1789" s="181">
        <v>44315</v>
      </c>
      <c r="E1789" s="182">
        <v>14.07</v>
      </c>
      <c r="F1789" s="182">
        <v>-0.21279999999999999</v>
      </c>
      <c r="G1789" s="182">
        <v>1.8089999999999999</v>
      </c>
      <c r="H1789" s="182">
        <v>2.6257999999999999</v>
      </c>
      <c r="I1789" s="182">
        <v>2.3273000000000001</v>
      </c>
      <c r="J1789" s="182">
        <v>4.8434999999999997</v>
      </c>
      <c r="K1789" s="182">
        <v>8.2308000000000003</v>
      </c>
      <c r="L1789" s="182">
        <v>26.642700000000001</v>
      </c>
      <c r="M1789" s="182">
        <v>32.735799999999998</v>
      </c>
      <c r="N1789" s="182">
        <v>45.9544</v>
      </c>
      <c r="O1789" s="182"/>
      <c r="P1789" s="182"/>
      <c r="Q1789" s="182">
        <v>32.5745</v>
      </c>
      <c r="R1789" s="182"/>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78" t="s">
        <v>378</v>
      </c>
      <c r="B1790" s="178" t="s">
        <v>1980</v>
      </c>
      <c r="C1790" s="178">
        <v>148517</v>
      </c>
      <c r="D1790" s="181">
        <v>44315</v>
      </c>
      <c r="E1790" s="182">
        <v>11.82</v>
      </c>
      <c r="F1790" s="182">
        <v>0</v>
      </c>
      <c r="G1790" s="182">
        <v>1.4592000000000001</v>
      </c>
      <c r="H1790" s="182">
        <v>2.0724999999999998</v>
      </c>
      <c r="I1790" s="182">
        <v>1.1986000000000001</v>
      </c>
      <c r="J1790" s="182">
        <v>2.8721000000000001</v>
      </c>
      <c r="K1790" s="182">
        <v>6.7751000000000001</v>
      </c>
      <c r="L1790" s="182">
        <v>18.081900000000001</v>
      </c>
      <c r="M1790" s="182"/>
      <c r="N1790" s="182"/>
      <c r="O1790" s="182"/>
      <c r="P1790" s="182"/>
      <c r="Q1790" s="182">
        <v>18.2</v>
      </c>
      <c r="R1790" s="182"/>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78" t="s">
        <v>378</v>
      </c>
      <c r="B1791" s="178" t="s">
        <v>1981</v>
      </c>
      <c r="C1791" s="178">
        <v>148516</v>
      </c>
      <c r="D1791" s="181">
        <v>44315</v>
      </c>
      <c r="E1791" s="182">
        <v>11.93</v>
      </c>
      <c r="F1791" s="182">
        <v>-8.3799999999999999E-2</v>
      </c>
      <c r="G1791" s="182">
        <v>1.4456</v>
      </c>
      <c r="H1791" s="182">
        <v>2.0529999999999999</v>
      </c>
      <c r="I1791" s="182">
        <v>1.1874</v>
      </c>
      <c r="J1791" s="182">
        <v>3.0225</v>
      </c>
      <c r="K1791" s="182">
        <v>7.2842000000000002</v>
      </c>
      <c r="L1791" s="182">
        <v>19.061900000000001</v>
      </c>
      <c r="M1791" s="182"/>
      <c r="N1791" s="182"/>
      <c r="O1791" s="182"/>
      <c r="P1791" s="182"/>
      <c r="Q1791" s="182">
        <v>19.3</v>
      </c>
      <c r="R1791" s="182"/>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78" t="s">
        <v>378</v>
      </c>
      <c r="B1792" s="178" t="s">
        <v>1982</v>
      </c>
      <c r="C1792" s="178">
        <v>148751</v>
      </c>
      <c r="D1792" s="181">
        <v>44315</v>
      </c>
      <c r="E1792" s="182">
        <v>10.16</v>
      </c>
      <c r="F1792" s="182">
        <v>9.8500000000000004E-2</v>
      </c>
      <c r="G1792" s="182">
        <v>1.8036000000000001</v>
      </c>
      <c r="H1792" s="182">
        <v>2.73</v>
      </c>
      <c r="I1792" s="182">
        <v>2.3161999999999998</v>
      </c>
      <c r="J1792" s="182">
        <v>2.3161999999999998</v>
      </c>
      <c r="K1792" s="182"/>
      <c r="L1792" s="182"/>
      <c r="M1792" s="182"/>
      <c r="N1792" s="182"/>
      <c r="O1792" s="182"/>
      <c r="P1792" s="182"/>
      <c r="Q1792" s="182">
        <v>1.6</v>
      </c>
      <c r="R1792" s="182"/>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78" t="s">
        <v>378</v>
      </c>
      <c r="B1793" s="178" t="s">
        <v>1983</v>
      </c>
      <c r="C1793" s="178">
        <v>148753</v>
      </c>
      <c r="D1793" s="181">
        <v>44315</v>
      </c>
      <c r="E1793" s="182">
        <v>10.14</v>
      </c>
      <c r="F1793" s="182">
        <v>9.8699999999999996E-2</v>
      </c>
      <c r="G1793" s="182">
        <v>1.8071999999999999</v>
      </c>
      <c r="H1793" s="182">
        <v>2.7355999999999998</v>
      </c>
      <c r="I1793" s="182">
        <v>2.3209</v>
      </c>
      <c r="J1793" s="182">
        <v>2.1147999999999998</v>
      </c>
      <c r="K1793" s="182"/>
      <c r="L1793" s="182"/>
      <c r="M1793" s="182"/>
      <c r="N1793" s="182"/>
      <c r="O1793" s="182"/>
      <c r="P1793" s="182"/>
      <c r="Q1793" s="182">
        <v>1.4</v>
      </c>
      <c r="R1793" s="182"/>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78" t="s">
        <v>378</v>
      </c>
      <c r="B1794" s="178" t="s">
        <v>1984</v>
      </c>
      <c r="C1794" s="178">
        <v>148606</v>
      </c>
      <c r="D1794" s="181">
        <v>44315</v>
      </c>
      <c r="E1794" s="182">
        <v>10.741</v>
      </c>
      <c r="F1794" s="182">
        <v>-0.12089999999999999</v>
      </c>
      <c r="G1794" s="182">
        <v>1.7428999999999999</v>
      </c>
      <c r="H1794" s="182">
        <v>2.0813999999999999</v>
      </c>
      <c r="I1794" s="182">
        <v>1.5121</v>
      </c>
      <c r="J1794" s="182">
        <v>3.8380000000000001</v>
      </c>
      <c r="K1794" s="182">
        <v>8.1781000000000006</v>
      </c>
      <c r="L1794" s="182"/>
      <c r="M1794" s="182"/>
      <c r="N1794" s="182"/>
      <c r="O1794" s="182"/>
      <c r="P1794" s="182"/>
      <c r="Q1794" s="182">
        <v>7.41</v>
      </c>
      <c r="R1794" s="182"/>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78" t="s">
        <v>378</v>
      </c>
      <c r="B1795" s="178" t="s">
        <v>1985</v>
      </c>
      <c r="C1795" s="178">
        <v>148602</v>
      </c>
      <c r="D1795" s="181">
        <v>44315</v>
      </c>
      <c r="E1795" s="182">
        <v>10.666</v>
      </c>
      <c r="F1795" s="182">
        <v>-0.13109999999999999</v>
      </c>
      <c r="G1795" s="182">
        <v>1.7262999999999999</v>
      </c>
      <c r="H1795" s="182">
        <v>2.0474999999999999</v>
      </c>
      <c r="I1795" s="182">
        <v>1.4553</v>
      </c>
      <c r="J1795" s="182">
        <v>3.6640999999999999</v>
      </c>
      <c r="K1795" s="182">
        <v>7.6939000000000002</v>
      </c>
      <c r="L1795" s="182"/>
      <c r="M1795" s="182"/>
      <c r="N1795" s="182"/>
      <c r="O1795" s="182"/>
      <c r="P1795" s="182"/>
      <c r="Q1795" s="182">
        <v>6.66</v>
      </c>
      <c r="R1795" s="182"/>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78" t="s">
        <v>378</v>
      </c>
      <c r="B1796" s="178" t="s">
        <v>1986</v>
      </c>
      <c r="C1796" s="178">
        <v>148572</v>
      </c>
      <c r="D1796" s="181">
        <v>44315</v>
      </c>
      <c r="E1796" s="182">
        <v>25.347999999999999</v>
      </c>
      <c r="F1796" s="182">
        <v>-3.8999999999999998E-3</v>
      </c>
      <c r="G1796" s="182">
        <v>2.2303000000000002</v>
      </c>
      <c r="H1796" s="182">
        <v>2.5735999999999999</v>
      </c>
      <c r="I1796" s="182">
        <v>1.0082</v>
      </c>
      <c r="J1796" s="182">
        <v>2.5569999999999999</v>
      </c>
      <c r="K1796" s="182">
        <v>8.1906999999999996</v>
      </c>
      <c r="L1796" s="182"/>
      <c r="M1796" s="182"/>
      <c r="N1796" s="182"/>
      <c r="O1796" s="182"/>
      <c r="P1796" s="182"/>
      <c r="Q1796" s="182">
        <v>13.6427</v>
      </c>
      <c r="R1796" s="182"/>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78" t="s">
        <v>378</v>
      </c>
      <c r="B1797" s="178" t="s">
        <v>1987</v>
      </c>
      <c r="C1797" s="178">
        <v>148564</v>
      </c>
      <c r="D1797" s="181">
        <v>44315</v>
      </c>
      <c r="E1797" s="182">
        <v>14.241400000000001</v>
      </c>
      <c r="F1797" s="182">
        <v>-8.14E-2</v>
      </c>
      <c r="G1797" s="182">
        <v>1.9982</v>
      </c>
      <c r="H1797" s="182">
        <v>2.3574000000000002</v>
      </c>
      <c r="I1797" s="182">
        <v>4.2967000000000004</v>
      </c>
      <c r="J1797" s="182">
        <v>8.6574000000000009</v>
      </c>
      <c r="K1797" s="182">
        <v>19.4498</v>
      </c>
      <c r="L1797" s="182"/>
      <c r="M1797" s="182"/>
      <c r="N1797" s="182"/>
      <c r="O1797" s="182"/>
      <c r="P1797" s="182"/>
      <c r="Q1797" s="182">
        <v>42.414000000000001</v>
      </c>
      <c r="R1797" s="182"/>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78" t="s">
        <v>378</v>
      </c>
      <c r="B1798" s="178" t="s">
        <v>1988</v>
      </c>
      <c r="C1798" s="178">
        <v>148560</v>
      </c>
      <c r="D1798" s="181">
        <v>44315</v>
      </c>
      <c r="E1798" s="182">
        <v>14.1516</v>
      </c>
      <c r="F1798" s="182">
        <v>-7.2700000000000001E-2</v>
      </c>
      <c r="G1798" s="182">
        <v>1.9986999999999999</v>
      </c>
      <c r="H1798" s="182">
        <v>2.3454000000000002</v>
      </c>
      <c r="I1798" s="182">
        <v>4.2636000000000003</v>
      </c>
      <c r="J1798" s="182">
        <v>8.5287000000000006</v>
      </c>
      <c r="K1798" s="182">
        <v>19.106200000000001</v>
      </c>
      <c r="L1798" s="182"/>
      <c r="M1798" s="182"/>
      <c r="N1798" s="182"/>
      <c r="O1798" s="182"/>
      <c r="P1798" s="182"/>
      <c r="Q1798" s="182">
        <v>41.515999999999998</v>
      </c>
      <c r="R1798" s="182"/>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78" t="s">
        <v>378</v>
      </c>
      <c r="B1799" s="178" t="s">
        <v>49</v>
      </c>
      <c r="C1799" s="178">
        <v>147372</v>
      </c>
      <c r="D1799" s="181">
        <v>44315</v>
      </c>
      <c r="E1799" s="182">
        <v>14.71</v>
      </c>
      <c r="F1799" s="182">
        <v>-0.54090000000000005</v>
      </c>
      <c r="G1799" s="182">
        <v>1.5183</v>
      </c>
      <c r="H1799" s="182">
        <v>2.2238000000000002</v>
      </c>
      <c r="I1799" s="182">
        <v>1.5183</v>
      </c>
      <c r="J1799" s="182">
        <v>2.7235</v>
      </c>
      <c r="K1799" s="182">
        <v>9.8581000000000003</v>
      </c>
      <c r="L1799" s="182">
        <v>30.061900000000001</v>
      </c>
      <c r="M1799" s="182">
        <v>40.900399999999998</v>
      </c>
      <c r="N1799" s="182">
        <v>68.306600000000003</v>
      </c>
      <c r="O1799" s="182"/>
      <c r="P1799" s="182"/>
      <c r="Q1799" s="182">
        <v>23.913399999999999</v>
      </c>
      <c r="R1799" s="182"/>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78" t="s">
        <v>378</v>
      </c>
      <c r="B1800" s="178" t="s">
        <v>51</v>
      </c>
      <c r="C1800" s="178">
        <v>147371</v>
      </c>
      <c r="D1800" s="181">
        <v>44315</v>
      </c>
      <c r="E1800" s="182">
        <v>14.54</v>
      </c>
      <c r="F1800" s="182">
        <v>-0.54720000000000002</v>
      </c>
      <c r="G1800" s="182">
        <v>1.4655</v>
      </c>
      <c r="H1800" s="182">
        <v>2.1785000000000001</v>
      </c>
      <c r="I1800" s="182">
        <v>1.4655</v>
      </c>
      <c r="J1800" s="182">
        <v>2.6112000000000002</v>
      </c>
      <c r="K1800" s="182">
        <v>9.5704999999999991</v>
      </c>
      <c r="L1800" s="182">
        <v>29.474599999999999</v>
      </c>
      <c r="M1800" s="182">
        <v>40.077100000000002</v>
      </c>
      <c r="N1800" s="182">
        <v>66.934600000000003</v>
      </c>
      <c r="O1800" s="182"/>
      <c r="P1800" s="182"/>
      <c r="Q1800" s="182">
        <v>23.1157</v>
      </c>
      <c r="R1800" s="182"/>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78" t="s">
        <v>378</v>
      </c>
      <c r="B1801" s="178" t="s">
        <v>50</v>
      </c>
      <c r="C1801" s="178">
        <v>119709</v>
      </c>
      <c r="D1801" s="181">
        <v>44315</v>
      </c>
      <c r="E1801" s="182">
        <v>146.00110000000001</v>
      </c>
      <c r="F1801" s="182">
        <v>7.4999999999999997E-3</v>
      </c>
      <c r="G1801" s="182">
        <v>2.3313000000000001</v>
      </c>
      <c r="H1801" s="182">
        <v>2.9039999999999999</v>
      </c>
      <c r="I1801" s="182">
        <v>2.0972</v>
      </c>
      <c r="J1801" s="182">
        <v>2.5535999999999999</v>
      </c>
      <c r="K1801" s="182">
        <v>7.6329000000000002</v>
      </c>
      <c r="L1801" s="182">
        <v>28.058399999999999</v>
      </c>
      <c r="M1801" s="182">
        <v>32.899799999999999</v>
      </c>
      <c r="N1801" s="182">
        <v>55.749299999999998</v>
      </c>
      <c r="O1801" s="182">
        <v>12.8643</v>
      </c>
      <c r="P1801" s="182">
        <v>14.0749</v>
      </c>
      <c r="Q1801" s="182">
        <v>14.223699999999999</v>
      </c>
      <c r="R1801" s="182">
        <v>14.6213</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78" t="s">
        <v>378</v>
      </c>
      <c r="B1802" s="178" t="s">
        <v>52</v>
      </c>
      <c r="C1802" s="178">
        <v>104523</v>
      </c>
      <c r="D1802" s="181">
        <v>44315</v>
      </c>
      <c r="E1802" s="182">
        <v>604.53593282268696</v>
      </c>
      <c r="F1802" s="182">
        <v>5.3E-3</v>
      </c>
      <c r="G1802" s="182">
        <v>2.3247</v>
      </c>
      <c r="H1802" s="182">
        <v>2.8879999999999999</v>
      </c>
      <c r="I1802" s="182">
        <v>2.0651000000000002</v>
      </c>
      <c r="J1802" s="182">
        <v>2.4775</v>
      </c>
      <c r="K1802" s="182">
        <v>7.4146999999999998</v>
      </c>
      <c r="L1802" s="182">
        <v>27.543700000000001</v>
      </c>
      <c r="M1802" s="182">
        <v>32.127000000000002</v>
      </c>
      <c r="N1802" s="182">
        <v>54.526000000000003</v>
      </c>
      <c r="O1802" s="182">
        <v>11.9138</v>
      </c>
      <c r="P1802" s="182">
        <v>13.127000000000001</v>
      </c>
      <c r="Q1802" s="182">
        <v>14.473599999999999</v>
      </c>
      <c r="R1802" s="182">
        <v>13.750299999999999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3" t="s">
        <v>27</v>
      </c>
      <c r="B1803" s="178"/>
      <c r="C1803" s="178"/>
      <c r="D1803" s="178"/>
      <c r="E1803" s="178"/>
      <c r="F1803" s="184">
        <v>-0.13880000000000003</v>
      </c>
      <c r="G1803" s="184">
        <v>1.934041176470588</v>
      </c>
      <c r="H1803" s="184">
        <v>2.5360882352941174</v>
      </c>
      <c r="I1803" s="184">
        <v>2.0833235294117647</v>
      </c>
      <c r="J1803" s="184">
        <v>3.5667352941176476</v>
      </c>
      <c r="K1803" s="184">
        <v>9.560453333333335</v>
      </c>
      <c r="L1803" s="184">
        <v>25.824262500000003</v>
      </c>
      <c r="M1803" s="184">
        <v>35.51723333333333</v>
      </c>
      <c r="N1803" s="184">
        <v>56.644666666666666</v>
      </c>
      <c r="O1803" s="184">
        <v>12.389050000000001</v>
      </c>
      <c r="P1803" s="184">
        <v>13.600950000000001</v>
      </c>
      <c r="Q1803" s="184">
        <v>18.029005882352941</v>
      </c>
      <c r="R1803" s="184">
        <v>14.1858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3" t="s">
        <v>408</v>
      </c>
      <c r="B1804" s="178"/>
      <c r="C1804" s="178"/>
      <c r="D1804" s="178"/>
      <c r="E1804" s="178"/>
      <c r="F1804" s="184">
        <v>-8.3799999999999999E-2</v>
      </c>
      <c r="G1804" s="184">
        <v>1.8071999999999999</v>
      </c>
      <c r="H1804" s="184">
        <v>2.5735999999999999</v>
      </c>
      <c r="I1804" s="184">
        <v>2.0211999999999999</v>
      </c>
      <c r="J1804" s="184">
        <v>2.7235</v>
      </c>
      <c r="K1804" s="184">
        <v>8.1781000000000006</v>
      </c>
      <c r="L1804" s="184">
        <v>27.606349999999999</v>
      </c>
      <c r="M1804" s="184">
        <v>33.631550000000004</v>
      </c>
      <c r="N1804" s="184">
        <v>55.137650000000001</v>
      </c>
      <c r="O1804" s="184">
        <v>12.389050000000001</v>
      </c>
      <c r="P1804" s="184">
        <v>13.600950000000001</v>
      </c>
      <c r="Q1804" s="184">
        <v>14.473599999999999</v>
      </c>
      <c r="R1804" s="184">
        <v>14.1858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6"/>
      <c r="B1805" s="126"/>
      <c r="C1805" s="126"/>
      <c r="D1805" s="128"/>
      <c r="E1805" s="129"/>
      <c r="F1805" s="129"/>
      <c r="G1805" s="129"/>
      <c r="H1805" s="129"/>
      <c r="I1805" s="129"/>
      <c r="J1805" s="129"/>
      <c r="K1805" s="129"/>
      <c r="L1805" s="129"/>
      <c r="M1805" s="129"/>
      <c r="N1805" s="129"/>
      <c r="O1805" s="129"/>
      <c r="P1805" s="129"/>
      <c r="Q1805" s="129"/>
      <c r="R1805" s="129"/>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0" t="s">
        <v>1504</v>
      </c>
      <c r="B1806" s="180"/>
      <c r="C1806" s="180"/>
      <c r="D1806" s="180"/>
      <c r="E1806" s="180"/>
      <c r="F1806" s="180"/>
      <c r="G1806" s="180"/>
      <c r="H1806" s="180"/>
      <c r="I1806" s="180"/>
      <c r="J1806" s="180"/>
      <c r="K1806" s="180"/>
      <c r="L1806" s="180"/>
      <c r="M1806" s="180"/>
      <c r="N1806" s="180"/>
      <c r="O1806" s="180"/>
      <c r="P1806" s="180"/>
      <c r="Q1806" s="180"/>
      <c r="R1806" s="180"/>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78" t="s">
        <v>1505</v>
      </c>
      <c r="B1807" s="178" t="s">
        <v>1989</v>
      </c>
      <c r="C1807" s="178">
        <v>112016</v>
      </c>
      <c r="D1807" s="181">
        <v>44315</v>
      </c>
      <c r="E1807" s="182">
        <v>245.22900000000001</v>
      </c>
      <c r="F1807" s="182">
        <v>1.548</v>
      </c>
      <c r="G1807" s="182">
        <v>6.3737000000000004</v>
      </c>
      <c r="H1807" s="182">
        <v>6.6489000000000003</v>
      </c>
      <c r="I1807" s="182">
        <v>5.9897</v>
      </c>
      <c r="J1807" s="182">
        <v>5.4196</v>
      </c>
      <c r="K1807" s="182">
        <v>4.7488999999999999</v>
      </c>
      <c r="L1807" s="182">
        <v>4.1859999999999999</v>
      </c>
      <c r="M1807" s="182">
        <v>4.8951000000000002</v>
      </c>
      <c r="N1807" s="182">
        <v>6.7115</v>
      </c>
      <c r="O1807" s="182">
        <v>7.7245999999999997</v>
      </c>
      <c r="P1807" s="182">
        <v>7.7210000000000001</v>
      </c>
      <c r="Q1807" s="182">
        <v>7.8571999999999997</v>
      </c>
      <c r="R1807" s="182">
        <v>7.2506000000000004</v>
      </c>
      <c r="S1807" s="120" t="s">
        <v>2022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78" t="s">
        <v>1505</v>
      </c>
      <c r="B1808" s="178" t="s">
        <v>1506</v>
      </c>
      <c r="C1808" s="178">
        <v>119501</v>
      </c>
      <c r="D1808" s="181">
        <v>44315</v>
      </c>
      <c r="E1808" s="182">
        <v>428.55739999999997</v>
      </c>
      <c r="F1808" s="182">
        <v>1.9845999999999999</v>
      </c>
      <c r="G1808" s="182">
        <v>6.5815000000000001</v>
      </c>
      <c r="H1808" s="182">
        <v>6.8419999999999996</v>
      </c>
      <c r="I1808" s="182">
        <v>6.1906999999999996</v>
      </c>
      <c r="J1808" s="182">
        <v>5.5937999999999999</v>
      </c>
      <c r="K1808" s="182">
        <v>4.6943999999999999</v>
      </c>
      <c r="L1808" s="182">
        <v>4.2404000000000002</v>
      </c>
      <c r="M1808" s="182">
        <v>4.8714000000000004</v>
      </c>
      <c r="N1808" s="182">
        <v>6.6623000000000001</v>
      </c>
      <c r="O1808" s="182">
        <v>7.5072999999999999</v>
      </c>
      <c r="P1808" s="182">
        <v>7.6540999999999997</v>
      </c>
      <c r="Q1808" s="182">
        <v>8.3854000000000006</v>
      </c>
      <c r="R1808" s="182">
        <v>7.0827</v>
      </c>
      <c r="S1808" s="120" t="s">
        <v>2022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78" t="s">
        <v>1505</v>
      </c>
      <c r="B1809" s="178" t="s">
        <v>1507</v>
      </c>
      <c r="C1809" s="178">
        <v>101317</v>
      </c>
      <c r="D1809" s="181">
        <v>44315</v>
      </c>
      <c r="E1809" s="182">
        <v>424.35340000000002</v>
      </c>
      <c r="F1809" s="182">
        <v>1.8149999999999999</v>
      </c>
      <c r="G1809" s="182">
        <v>6.4114000000000004</v>
      </c>
      <c r="H1809" s="182">
        <v>6.6721000000000004</v>
      </c>
      <c r="I1809" s="182">
        <v>6.0206999999999997</v>
      </c>
      <c r="J1809" s="182">
        <v>5.4230999999999998</v>
      </c>
      <c r="K1809" s="182">
        <v>4.5254000000000003</v>
      </c>
      <c r="L1809" s="182">
        <v>4.0815000000000001</v>
      </c>
      <c r="M1809" s="182">
        <v>4.7171000000000003</v>
      </c>
      <c r="N1809" s="182">
        <v>6.508</v>
      </c>
      <c r="O1809" s="182">
        <v>7.3684000000000003</v>
      </c>
      <c r="P1809" s="182">
        <v>7.5144000000000002</v>
      </c>
      <c r="Q1809" s="182">
        <v>7.6841999999999997</v>
      </c>
      <c r="R1809" s="182">
        <v>6.9391999999999996</v>
      </c>
      <c r="S1809" s="120" t="s">
        <v>2022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78" t="s">
        <v>1505</v>
      </c>
      <c r="B1810" s="178" t="s">
        <v>1508</v>
      </c>
      <c r="C1810" s="178">
        <v>144754</v>
      </c>
      <c r="D1810" s="181">
        <v>44315</v>
      </c>
      <c r="E1810" s="182">
        <v>12.0085</v>
      </c>
      <c r="F1810" s="182">
        <v>6.9922000000000004</v>
      </c>
      <c r="G1810" s="182">
        <v>5.3722000000000003</v>
      </c>
      <c r="H1810" s="182">
        <v>5.4768999999999997</v>
      </c>
      <c r="I1810" s="182">
        <v>4.9158999999999997</v>
      </c>
      <c r="J1810" s="182">
        <v>4.9846000000000004</v>
      </c>
      <c r="K1810" s="182">
        <v>4.5869</v>
      </c>
      <c r="L1810" s="182">
        <v>4.2847999999999997</v>
      </c>
      <c r="M1810" s="182">
        <v>4.7374999999999998</v>
      </c>
      <c r="N1810" s="182">
        <v>5.7030000000000003</v>
      </c>
      <c r="O1810" s="182"/>
      <c r="P1810" s="182"/>
      <c r="Q1810" s="182">
        <v>7.1913</v>
      </c>
      <c r="R1810" s="182">
        <v>6.6388999999999996</v>
      </c>
      <c r="S1810" s="120" t="s">
        <v>2021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78" t="s">
        <v>1505</v>
      </c>
      <c r="B1811" s="178" t="s">
        <v>1509</v>
      </c>
      <c r="C1811" s="178">
        <v>144759</v>
      </c>
      <c r="D1811" s="181">
        <v>44315</v>
      </c>
      <c r="E1811" s="182">
        <v>11.7301</v>
      </c>
      <c r="F1811" s="182">
        <v>5.9131</v>
      </c>
      <c r="G1811" s="182">
        <v>4.4617000000000004</v>
      </c>
      <c r="H1811" s="182">
        <v>4.5826000000000002</v>
      </c>
      <c r="I1811" s="182">
        <v>4.0290999999999997</v>
      </c>
      <c r="J1811" s="182">
        <v>4.0880999999999998</v>
      </c>
      <c r="K1811" s="182">
        <v>3.6877</v>
      </c>
      <c r="L1811" s="182">
        <v>3.3778999999999999</v>
      </c>
      <c r="M1811" s="182">
        <v>3.8163999999999998</v>
      </c>
      <c r="N1811" s="182">
        <v>4.7591999999999999</v>
      </c>
      <c r="O1811" s="182"/>
      <c r="P1811" s="182"/>
      <c r="Q1811" s="182">
        <v>6.2415000000000003</v>
      </c>
      <c r="R1811" s="182">
        <v>5.6790000000000003</v>
      </c>
      <c r="S1811" s="120" t="s">
        <v>2021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78" t="s">
        <v>1505</v>
      </c>
      <c r="B1812" s="178" t="s">
        <v>1510</v>
      </c>
      <c r="C1812" s="178">
        <v>143464</v>
      </c>
      <c r="D1812" s="181">
        <v>44315</v>
      </c>
      <c r="E1812" s="182">
        <v>1199.8639000000001</v>
      </c>
      <c r="F1812" s="182">
        <v>5.0991</v>
      </c>
      <c r="G1812" s="182">
        <v>4.9969999999999999</v>
      </c>
      <c r="H1812" s="182">
        <v>6.0937000000000001</v>
      </c>
      <c r="I1812" s="182">
        <v>5.2465000000000002</v>
      </c>
      <c r="J1812" s="182">
        <v>4.8750999999999998</v>
      </c>
      <c r="K1812" s="182">
        <v>4.2430000000000003</v>
      </c>
      <c r="L1812" s="182">
        <v>3.6118999999999999</v>
      </c>
      <c r="M1812" s="182">
        <v>3.7603</v>
      </c>
      <c r="N1812" s="182">
        <v>4.3673000000000002</v>
      </c>
      <c r="O1812" s="182"/>
      <c r="P1812" s="182"/>
      <c r="Q1812" s="182">
        <v>6.4562999999999997</v>
      </c>
      <c r="R1812" s="182">
        <v>5.6729000000000003</v>
      </c>
      <c r="S1812" s="120" t="s">
        <v>2022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78" t="s">
        <v>1505</v>
      </c>
      <c r="B1813" s="178" t="s">
        <v>1511</v>
      </c>
      <c r="C1813" s="178">
        <v>143508</v>
      </c>
      <c r="D1813" s="181">
        <v>44315</v>
      </c>
      <c r="E1813" s="182">
        <v>1206.4119000000001</v>
      </c>
      <c r="F1813" s="182">
        <v>5.2892999999999999</v>
      </c>
      <c r="G1813" s="182">
        <v>5.1868999999999996</v>
      </c>
      <c r="H1813" s="182">
        <v>6.2842000000000002</v>
      </c>
      <c r="I1813" s="182">
        <v>5.4368999999999996</v>
      </c>
      <c r="J1813" s="182">
        <v>5.0660999999999996</v>
      </c>
      <c r="K1813" s="182">
        <v>4.4348999999999998</v>
      </c>
      <c r="L1813" s="182">
        <v>3.806</v>
      </c>
      <c r="M1813" s="182">
        <v>3.9529999999999998</v>
      </c>
      <c r="N1813" s="182">
        <v>4.5609999999999999</v>
      </c>
      <c r="O1813" s="182"/>
      <c r="P1813" s="182"/>
      <c r="Q1813" s="182">
        <v>6.6554000000000002</v>
      </c>
      <c r="R1813" s="182">
        <v>5.8658999999999999</v>
      </c>
      <c r="S1813" s="120" t="s">
        <v>2022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78" t="s">
        <v>1505</v>
      </c>
      <c r="B1814" s="178" t="s">
        <v>1512</v>
      </c>
      <c r="C1814" s="178">
        <v>119379</v>
      </c>
      <c r="D1814" s="181">
        <v>44315</v>
      </c>
      <c r="E1814" s="182">
        <v>2577.3562000000002</v>
      </c>
      <c r="F1814" s="182">
        <v>6.2861000000000002</v>
      </c>
      <c r="G1814" s="182">
        <v>6.0647000000000002</v>
      </c>
      <c r="H1814" s="182">
        <v>5.1961000000000004</v>
      </c>
      <c r="I1814" s="182">
        <v>4.9058999999999999</v>
      </c>
      <c r="J1814" s="182">
        <v>3.9369000000000001</v>
      </c>
      <c r="K1814" s="182">
        <v>3.8111999999999999</v>
      </c>
      <c r="L1814" s="182">
        <v>3.3485999999999998</v>
      </c>
      <c r="M1814" s="182">
        <v>3.6457000000000002</v>
      </c>
      <c r="N1814" s="182">
        <v>4.4766000000000004</v>
      </c>
      <c r="O1814" s="182">
        <v>6.4458000000000002</v>
      </c>
      <c r="P1814" s="182">
        <v>7.2327000000000004</v>
      </c>
      <c r="Q1814" s="182">
        <v>8.0836000000000006</v>
      </c>
      <c r="R1814" s="182">
        <v>5.7221000000000002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78" t="s">
        <v>1505</v>
      </c>
      <c r="B1815" s="178" t="s">
        <v>1513</v>
      </c>
      <c r="C1815" s="178">
        <v>109269</v>
      </c>
      <c r="D1815" s="181">
        <v>44315</v>
      </c>
      <c r="E1815" s="182">
        <v>2528.4915999999998</v>
      </c>
      <c r="F1815" s="182">
        <v>6.0450999999999997</v>
      </c>
      <c r="G1815" s="182">
        <v>5.8216999999999999</v>
      </c>
      <c r="H1815" s="182">
        <v>4.9504999999999999</v>
      </c>
      <c r="I1815" s="182">
        <v>4.6608999999999998</v>
      </c>
      <c r="J1815" s="182">
        <v>3.6920000000000002</v>
      </c>
      <c r="K1815" s="182">
        <v>3.5647000000000002</v>
      </c>
      <c r="L1815" s="182">
        <v>3.1032000000000002</v>
      </c>
      <c r="M1815" s="182">
        <v>3.3992</v>
      </c>
      <c r="N1815" s="182">
        <v>4.2267999999999999</v>
      </c>
      <c r="O1815" s="182">
        <v>6.2049000000000003</v>
      </c>
      <c r="P1815" s="182">
        <v>7.0157999999999996</v>
      </c>
      <c r="Q1815" s="182">
        <v>7.5194999999999999</v>
      </c>
      <c r="R1815" s="182">
        <v>5.4705000000000004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78" t="s">
        <v>1505</v>
      </c>
      <c r="B1816" s="178" t="s">
        <v>1514</v>
      </c>
      <c r="C1816" s="178">
        <v>118317</v>
      </c>
      <c r="D1816" s="181">
        <v>44315</v>
      </c>
      <c r="E1816" s="182">
        <v>3174.5868999999998</v>
      </c>
      <c r="F1816" s="182">
        <v>4.1936</v>
      </c>
      <c r="G1816" s="182">
        <v>5.0728999999999997</v>
      </c>
      <c r="H1816" s="182">
        <v>4.4053000000000004</v>
      </c>
      <c r="I1816" s="182">
        <v>4.4890999999999996</v>
      </c>
      <c r="J1816" s="182">
        <v>3.7543000000000002</v>
      </c>
      <c r="K1816" s="182">
        <v>3.5507</v>
      </c>
      <c r="L1816" s="182">
        <v>3.2494999999999998</v>
      </c>
      <c r="M1816" s="182">
        <v>3.3588</v>
      </c>
      <c r="N1816" s="182">
        <v>4.3162000000000003</v>
      </c>
      <c r="O1816" s="182">
        <v>5.9413999999999998</v>
      </c>
      <c r="P1816" s="182">
        <v>6.3118999999999996</v>
      </c>
      <c r="Q1816" s="182">
        <v>7.4412000000000003</v>
      </c>
      <c r="R1816" s="182">
        <v>5.4953000000000003</v>
      </c>
      <c r="S1816" s="120" t="s">
        <v>2021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78" t="s">
        <v>1505</v>
      </c>
      <c r="B1817" s="178" t="s">
        <v>1515</v>
      </c>
      <c r="C1817" s="178">
        <v>109371</v>
      </c>
      <c r="D1817" s="181">
        <v>44315</v>
      </c>
      <c r="E1817" s="182">
        <v>3053.5535</v>
      </c>
      <c r="F1817" s="182">
        <v>3.6269999999999998</v>
      </c>
      <c r="G1817" s="182">
        <v>4.5053000000000001</v>
      </c>
      <c r="H1817" s="182">
        <v>3.8410000000000002</v>
      </c>
      <c r="I1817" s="182">
        <v>3.9251</v>
      </c>
      <c r="J1817" s="182">
        <v>3.2187999999999999</v>
      </c>
      <c r="K1817" s="182">
        <v>3.0004</v>
      </c>
      <c r="L1817" s="182">
        <v>2.6633</v>
      </c>
      <c r="M1817" s="182">
        <v>2.7673999999999999</v>
      </c>
      <c r="N1817" s="182">
        <v>3.7136</v>
      </c>
      <c r="O1817" s="182">
        <v>5.3658999999999999</v>
      </c>
      <c r="P1817" s="182">
        <v>5.6694000000000004</v>
      </c>
      <c r="Q1817" s="182">
        <v>7.2847</v>
      </c>
      <c r="R1817" s="182">
        <v>4.8914</v>
      </c>
      <c r="S1817" s="120" t="s">
        <v>2021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78" t="s">
        <v>1505</v>
      </c>
      <c r="B1818" s="178" t="s">
        <v>1516</v>
      </c>
      <c r="C1818" s="178">
        <v>119205</v>
      </c>
      <c r="D1818" s="181">
        <v>44315</v>
      </c>
      <c r="E1818" s="182">
        <v>2863.2793999999999</v>
      </c>
      <c r="F1818" s="182">
        <v>6.7191999999999998</v>
      </c>
      <c r="G1818" s="182">
        <v>5.5111999999999997</v>
      </c>
      <c r="H1818" s="182">
        <v>4.6448</v>
      </c>
      <c r="I1818" s="182">
        <v>4.8304</v>
      </c>
      <c r="J1818" s="182">
        <v>4.2469000000000001</v>
      </c>
      <c r="K1818" s="182">
        <v>4.1262999999999996</v>
      </c>
      <c r="L1818" s="182">
        <v>3.6507999999999998</v>
      </c>
      <c r="M1818" s="182">
        <v>3.8719999999999999</v>
      </c>
      <c r="N1818" s="182">
        <v>4.6166</v>
      </c>
      <c r="O1818" s="182">
        <v>6.0490000000000004</v>
      </c>
      <c r="P1818" s="182">
        <v>6.5759999999999996</v>
      </c>
      <c r="Q1818" s="182">
        <v>7.5712000000000002</v>
      </c>
      <c r="R1818" s="182">
        <v>6.0110999999999999</v>
      </c>
      <c r="S1818" s="120" t="s">
        <v>2022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78" t="s">
        <v>1505</v>
      </c>
      <c r="B1819" s="178" t="s">
        <v>1517</v>
      </c>
      <c r="C1819" s="178">
        <v>104138</v>
      </c>
      <c r="D1819" s="181">
        <v>44315</v>
      </c>
      <c r="E1819" s="182">
        <v>2713.2276000000002</v>
      </c>
      <c r="F1819" s="182">
        <v>6.0103</v>
      </c>
      <c r="G1819" s="182">
        <v>4.8018000000000001</v>
      </c>
      <c r="H1819" s="182">
        <v>3.9342000000000001</v>
      </c>
      <c r="I1819" s="182">
        <v>4.1191000000000004</v>
      </c>
      <c r="J1819" s="182">
        <v>3.5400999999999998</v>
      </c>
      <c r="K1819" s="182">
        <v>3.4203000000000001</v>
      </c>
      <c r="L1819" s="182">
        <v>2.9277000000000002</v>
      </c>
      <c r="M1819" s="182">
        <v>3.1492</v>
      </c>
      <c r="N1819" s="182">
        <v>3.8843000000000001</v>
      </c>
      <c r="O1819" s="182">
        <v>5.2789000000000001</v>
      </c>
      <c r="P1819" s="182">
        <v>5.7973999999999997</v>
      </c>
      <c r="Q1819" s="182">
        <v>6.9981999999999998</v>
      </c>
      <c r="R1819" s="182">
        <v>5.2563000000000004</v>
      </c>
      <c r="S1819" s="120" t="s">
        <v>2022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78" t="s">
        <v>1505</v>
      </c>
      <c r="B1820" s="178" t="s">
        <v>1518</v>
      </c>
      <c r="C1820" s="178">
        <v>119186</v>
      </c>
      <c r="D1820" s="181">
        <v>44315</v>
      </c>
      <c r="E1820" s="182">
        <v>2317.6075999999998</v>
      </c>
      <c r="F1820" s="182">
        <v>5.5098000000000003</v>
      </c>
      <c r="G1820" s="182">
        <v>4.0965999999999996</v>
      </c>
      <c r="H1820" s="182">
        <v>3.6486999999999998</v>
      </c>
      <c r="I1820" s="182">
        <v>3.3742999999999999</v>
      </c>
      <c r="J1820" s="182">
        <v>3.3285</v>
      </c>
      <c r="K1820" s="182">
        <v>2.9344000000000001</v>
      </c>
      <c r="L1820" s="182">
        <v>2.7431999999999999</v>
      </c>
      <c r="M1820" s="182">
        <v>2.9371999999999998</v>
      </c>
      <c r="N1820" s="182">
        <v>3.7414999999999998</v>
      </c>
      <c r="O1820" s="182">
        <v>5.9066999999999998</v>
      </c>
      <c r="P1820" s="182">
        <v>6.4676</v>
      </c>
      <c r="Q1820" s="182">
        <v>7.5176999999999996</v>
      </c>
      <c r="R1820" s="182">
        <v>5.0199999999999996</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78" t="s">
        <v>1505</v>
      </c>
      <c r="B1821" s="178" t="s">
        <v>1519</v>
      </c>
      <c r="C1821" s="178">
        <v>112408</v>
      </c>
      <c r="D1821" s="181">
        <v>44315</v>
      </c>
      <c r="E1821" s="182">
        <v>2197.8557999999998</v>
      </c>
      <c r="F1821" s="182">
        <v>4.5907999999999998</v>
      </c>
      <c r="G1821" s="182">
        <v>3.1778</v>
      </c>
      <c r="H1821" s="182">
        <v>2.7290000000000001</v>
      </c>
      <c r="I1821" s="182">
        <v>2.4540000000000002</v>
      </c>
      <c r="J1821" s="182">
        <v>2.4074</v>
      </c>
      <c r="K1821" s="182">
        <v>2.0099999999999998</v>
      </c>
      <c r="L1821" s="182">
        <v>1.8138000000000001</v>
      </c>
      <c r="M1821" s="182">
        <v>2.0019</v>
      </c>
      <c r="N1821" s="182">
        <v>2.8008999999999999</v>
      </c>
      <c r="O1821" s="182">
        <v>5.0663999999999998</v>
      </c>
      <c r="P1821" s="182">
        <v>5.68</v>
      </c>
      <c r="Q1821" s="182">
        <v>7.2859999999999996</v>
      </c>
      <c r="R1821" s="182">
        <v>4.1963999999999997</v>
      </c>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78" t="s">
        <v>1505</v>
      </c>
      <c r="B1822" s="178" t="s">
        <v>1520</v>
      </c>
      <c r="C1822" s="178">
        <v>147970</v>
      </c>
      <c r="D1822" s="181"/>
      <c r="E1822" s="182"/>
      <c r="F1822" s="182"/>
      <c r="G1822" s="182"/>
      <c r="H1822" s="182"/>
      <c r="I1822" s="182"/>
      <c r="J1822" s="182"/>
      <c r="K1822" s="182"/>
      <c r="L1822" s="182"/>
      <c r="M1822" s="182"/>
      <c r="N1822" s="182"/>
      <c r="O1822" s="182"/>
      <c r="P1822" s="182"/>
      <c r="Q1822" s="182"/>
      <c r="R1822" s="182"/>
      <c r="S1822" s="120" t="s">
        <v>2022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78" t="s">
        <v>1505</v>
      </c>
      <c r="B1823" s="178" t="s">
        <v>1521</v>
      </c>
      <c r="C1823" s="178">
        <v>147973</v>
      </c>
      <c r="D1823" s="181"/>
      <c r="E1823" s="182"/>
      <c r="F1823" s="182"/>
      <c r="G1823" s="182"/>
      <c r="H1823" s="182"/>
      <c r="I1823" s="182"/>
      <c r="J1823" s="182"/>
      <c r="K1823" s="182"/>
      <c r="L1823" s="182"/>
      <c r="M1823" s="182"/>
      <c r="N1823" s="182"/>
      <c r="O1823" s="182"/>
      <c r="P1823" s="182"/>
      <c r="Q1823" s="182"/>
      <c r="R1823" s="182"/>
      <c r="S1823" s="120" t="s">
        <v>2022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78" t="s">
        <v>1505</v>
      </c>
      <c r="B1824" s="178" t="s">
        <v>1522</v>
      </c>
      <c r="C1824" s="178">
        <v>107249</v>
      </c>
      <c r="D1824" s="181">
        <v>44315</v>
      </c>
      <c r="E1824" s="182">
        <v>30.063199999999998</v>
      </c>
      <c r="F1824" s="182">
        <v>10.0799</v>
      </c>
      <c r="G1824" s="182">
        <v>33.195</v>
      </c>
      <c r="H1824" s="182">
        <v>19.6906</v>
      </c>
      <c r="I1824" s="182">
        <v>19.017099999999999</v>
      </c>
      <c r="J1824" s="182">
        <v>13.5784</v>
      </c>
      <c r="K1824" s="182">
        <v>10.1028</v>
      </c>
      <c r="L1824" s="182">
        <v>8.1348000000000003</v>
      </c>
      <c r="M1824" s="182">
        <v>8.3560999999999996</v>
      </c>
      <c r="N1824" s="182">
        <v>9.0507000000000009</v>
      </c>
      <c r="O1824" s="182">
        <v>7.5449999999999999</v>
      </c>
      <c r="P1824" s="182">
        <v>7.9782000000000002</v>
      </c>
      <c r="Q1824" s="182">
        <v>8.5793999999999997</v>
      </c>
      <c r="R1824" s="182">
        <v>6.6417000000000002</v>
      </c>
      <c r="S1824" s="120" t="s">
        <v>2022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78" t="s">
        <v>1505</v>
      </c>
      <c r="B1825" s="178" t="s">
        <v>1523</v>
      </c>
      <c r="C1825" s="178">
        <v>118560</v>
      </c>
      <c r="D1825" s="181">
        <v>44315</v>
      </c>
      <c r="E1825" s="182">
        <v>30.2498</v>
      </c>
      <c r="F1825" s="182">
        <v>10.0177</v>
      </c>
      <c r="G1825" s="182">
        <v>33.191899999999997</v>
      </c>
      <c r="H1825" s="182">
        <v>19.672899999999998</v>
      </c>
      <c r="I1825" s="182">
        <v>19.012599999999999</v>
      </c>
      <c r="J1825" s="182">
        <v>13.577199999999999</v>
      </c>
      <c r="K1825" s="182">
        <v>10.1347</v>
      </c>
      <c r="L1825" s="182">
        <v>8.1974</v>
      </c>
      <c r="M1825" s="182">
        <v>8.4306999999999999</v>
      </c>
      <c r="N1825" s="182">
        <v>9.1329999999999991</v>
      </c>
      <c r="O1825" s="182">
        <v>7.6337000000000002</v>
      </c>
      <c r="P1825" s="182">
        <v>8.0635999999999992</v>
      </c>
      <c r="Q1825" s="182">
        <v>8.8240999999999996</v>
      </c>
      <c r="R1825" s="182">
        <v>6.7348999999999997</v>
      </c>
      <c r="S1825" s="120" t="s">
        <v>2022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78" t="s">
        <v>1505</v>
      </c>
      <c r="B1826" s="178" t="s">
        <v>1524</v>
      </c>
      <c r="C1826" s="178">
        <v>145034</v>
      </c>
      <c r="D1826" s="181">
        <v>44315</v>
      </c>
      <c r="E1826" s="182">
        <v>11.983499999999999</v>
      </c>
      <c r="F1826" s="182">
        <v>3.96</v>
      </c>
      <c r="G1826" s="182">
        <v>5.9931000000000001</v>
      </c>
      <c r="H1826" s="182">
        <v>6.2297000000000002</v>
      </c>
      <c r="I1826" s="182">
        <v>5.7126000000000001</v>
      </c>
      <c r="J1826" s="182">
        <v>4.9497999999999998</v>
      </c>
      <c r="K1826" s="182">
        <v>4.5792999999999999</v>
      </c>
      <c r="L1826" s="182">
        <v>4.0549999999999997</v>
      </c>
      <c r="M1826" s="182">
        <v>4.4977999999999998</v>
      </c>
      <c r="N1826" s="182">
        <v>5.9642999999999997</v>
      </c>
      <c r="O1826" s="182"/>
      <c r="P1826" s="182"/>
      <c r="Q1826" s="182">
        <v>7.2152000000000003</v>
      </c>
      <c r="R1826" s="182">
        <v>6.6536999999999997</v>
      </c>
      <c r="S1826" s="120" t="s">
        <v>2022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78" t="s">
        <v>1505</v>
      </c>
      <c r="B1827" s="178" t="s">
        <v>1525</v>
      </c>
      <c r="C1827" s="178">
        <v>145040</v>
      </c>
      <c r="D1827" s="181">
        <v>44315</v>
      </c>
      <c r="E1827" s="182">
        <v>11.886200000000001</v>
      </c>
      <c r="F1827" s="182">
        <v>3.3782000000000001</v>
      </c>
      <c r="G1827" s="182">
        <v>5.5298999999999996</v>
      </c>
      <c r="H1827" s="182">
        <v>5.8410000000000002</v>
      </c>
      <c r="I1827" s="182">
        <v>5.2968999999999999</v>
      </c>
      <c r="J1827" s="182">
        <v>4.5532000000000004</v>
      </c>
      <c r="K1827" s="182">
        <v>4.2092999999999998</v>
      </c>
      <c r="L1827" s="182">
        <v>3.7172000000000001</v>
      </c>
      <c r="M1827" s="182">
        <v>4.1654</v>
      </c>
      <c r="N1827" s="182">
        <v>5.6298000000000004</v>
      </c>
      <c r="O1827" s="182"/>
      <c r="P1827" s="182"/>
      <c r="Q1827" s="182">
        <v>6.8792</v>
      </c>
      <c r="R1827" s="182">
        <v>6.3221999999999996</v>
      </c>
      <c r="S1827" s="120" t="s">
        <v>2022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78" t="s">
        <v>1505</v>
      </c>
      <c r="B1828" s="178" t="s">
        <v>1526</v>
      </c>
      <c r="C1828" s="178">
        <v>147908</v>
      </c>
      <c r="D1828" s="181">
        <v>44315</v>
      </c>
      <c r="E1828" s="182">
        <v>1064.5296000000001</v>
      </c>
      <c r="F1828" s="182">
        <v>4.0258000000000003</v>
      </c>
      <c r="G1828" s="182">
        <v>5.4370000000000003</v>
      </c>
      <c r="H1828" s="182">
        <v>4.5617999999999999</v>
      </c>
      <c r="I1828" s="182">
        <v>5.0118999999999998</v>
      </c>
      <c r="J1828" s="182">
        <v>4.1437999999999997</v>
      </c>
      <c r="K1828" s="182">
        <v>4.2031000000000001</v>
      </c>
      <c r="L1828" s="182">
        <v>3.7134</v>
      </c>
      <c r="M1828" s="182">
        <v>3.9607000000000001</v>
      </c>
      <c r="N1828" s="182">
        <v>4.9199000000000002</v>
      </c>
      <c r="O1828" s="182"/>
      <c r="P1828" s="182"/>
      <c r="Q1828" s="182">
        <v>5.1327999999999996</v>
      </c>
      <c r="R1828" s="182"/>
      <c r="S1828" s="120" t="s">
        <v>2021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78" t="s">
        <v>1505</v>
      </c>
      <c r="B1829" s="178" t="s">
        <v>1527</v>
      </c>
      <c r="C1829" s="178">
        <v>147907</v>
      </c>
      <c r="D1829" s="181">
        <v>44315</v>
      </c>
      <c r="E1829" s="182">
        <v>1061.0741</v>
      </c>
      <c r="F1829" s="182">
        <v>3.7671000000000001</v>
      </c>
      <c r="G1829" s="182">
        <v>5.1769999999999996</v>
      </c>
      <c r="H1829" s="182">
        <v>4.3025000000000002</v>
      </c>
      <c r="I1829" s="182">
        <v>4.7523</v>
      </c>
      <c r="J1829" s="182">
        <v>3.8822000000000001</v>
      </c>
      <c r="K1829" s="182">
        <v>3.9338000000000002</v>
      </c>
      <c r="L1829" s="182">
        <v>3.4411</v>
      </c>
      <c r="M1829" s="182">
        <v>3.6876000000000002</v>
      </c>
      <c r="N1829" s="182">
        <v>4.6452</v>
      </c>
      <c r="O1829" s="182"/>
      <c r="P1829" s="182"/>
      <c r="Q1829" s="182">
        <v>4.8594999999999997</v>
      </c>
      <c r="R1829" s="182"/>
      <c r="S1829" s="120" t="s">
        <v>2021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78" t="s">
        <v>1505</v>
      </c>
      <c r="B1830" s="178" t="s">
        <v>1528</v>
      </c>
      <c r="C1830" s="178">
        <v>115092</v>
      </c>
      <c r="D1830" s="181">
        <v>44315</v>
      </c>
      <c r="E1830" s="182">
        <v>21.645900000000001</v>
      </c>
      <c r="F1830" s="182">
        <v>6.0713999999999997</v>
      </c>
      <c r="G1830" s="182">
        <v>3.8233000000000001</v>
      </c>
      <c r="H1830" s="182">
        <v>5.1119000000000003</v>
      </c>
      <c r="I1830" s="182">
        <v>4.8872</v>
      </c>
      <c r="J1830" s="182">
        <v>4.9474999999999998</v>
      </c>
      <c r="K1830" s="182">
        <v>4.7042000000000002</v>
      </c>
      <c r="L1830" s="182">
        <v>4.2278000000000002</v>
      </c>
      <c r="M1830" s="182">
        <v>4.9214000000000002</v>
      </c>
      <c r="N1830" s="182">
        <v>6.3606999999999996</v>
      </c>
      <c r="O1830" s="182">
        <v>7.1387</v>
      </c>
      <c r="P1830" s="182">
        <v>7.4551999999999996</v>
      </c>
      <c r="Q1830" s="182">
        <v>8.0305999999999997</v>
      </c>
      <c r="R1830" s="182">
        <v>6.8052000000000001</v>
      </c>
      <c r="S1830" s="120" t="s">
        <v>2021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78" t="s">
        <v>1505</v>
      </c>
      <c r="B1831" s="178" t="s">
        <v>1529</v>
      </c>
      <c r="C1831" s="178">
        <v>120676</v>
      </c>
      <c r="D1831" s="181">
        <v>44315</v>
      </c>
      <c r="E1831" s="182">
        <v>22.972300000000001</v>
      </c>
      <c r="F1831" s="182">
        <v>6.6745000000000001</v>
      </c>
      <c r="G1831" s="182">
        <v>4.3445</v>
      </c>
      <c r="H1831" s="182">
        <v>5.6806999999999999</v>
      </c>
      <c r="I1831" s="182">
        <v>5.4703999999999997</v>
      </c>
      <c r="J1831" s="182">
        <v>5.5286</v>
      </c>
      <c r="K1831" s="182">
        <v>5.2901999999999996</v>
      </c>
      <c r="L1831" s="182">
        <v>4.8204000000000002</v>
      </c>
      <c r="M1831" s="182">
        <v>5.5290999999999997</v>
      </c>
      <c r="N1831" s="182">
        <v>7.0022000000000002</v>
      </c>
      <c r="O1831" s="182">
        <v>7.7625000000000002</v>
      </c>
      <c r="P1831" s="182">
        <v>8.2012</v>
      </c>
      <c r="Q1831" s="182">
        <v>8.7921999999999993</v>
      </c>
      <c r="R1831" s="182">
        <v>7.4302000000000001</v>
      </c>
      <c r="S1831" s="120" t="s">
        <v>2021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78" t="s">
        <v>1505</v>
      </c>
      <c r="B1832" s="178" t="s">
        <v>1530</v>
      </c>
      <c r="C1832" s="178">
        <v>113251</v>
      </c>
      <c r="D1832" s="181">
        <v>44315</v>
      </c>
      <c r="E1832" s="182">
        <v>2172.1817999999998</v>
      </c>
      <c r="F1832" s="182">
        <v>1.0032000000000001</v>
      </c>
      <c r="G1832" s="182">
        <v>-1.1341000000000001</v>
      </c>
      <c r="H1832" s="182">
        <v>1.4306000000000001</v>
      </c>
      <c r="I1832" s="182">
        <v>1.5752999999999999</v>
      </c>
      <c r="J1832" s="182">
        <v>3.1362999999999999</v>
      </c>
      <c r="K1832" s="182">
        <v>3.0188999999999999</v>
      </c>
      <c r="L1832" s="182">
        <v>3.8170000000000002</v>
      </c>
      <c r="M1832" s="182">
        <v>4.0914000000000001</v>
      </c>
      <c r="N1832" s="182">
        <v>5.3201999999999998</v>
      </c>
      <c r="O1832" s="182">
        <v>5.9412000000000003</v>
      </c>
      <c r="P1832" s="182">
        <v>6.1749000000000001</v>
      </c>
      <c r="Q1832" s="182">
        <v>7.5481999999999996</v>
      </c>
      <c r="R1832" s="182">
        <v>5.2899000000000003</v>
      </c>
      <c r="S1832" s="120" t="s">
        <v>2022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78" t="s">
        <v>1505</v>
      </c>
      <c r="B1833" s="178" t="s">
        <v>1531</v>
      </c>
      <c r="C1833" s="178">
        <v>118350</v>
      </c>
      <c r="D1833" s="181">
        <v>44315</v>
      </c>
      <c r="E1833" s="182">
        <v>2273.2449000000001</v>
      </c>
      <c r="F1833" s="182">
        <v>1.3230999999999999</v>
      </c>
      <c r="G1833" s="182">
        <v>-0.8145</v>
      </c>
      <c r="H1833" s="182">
        <v>1.7506999999999999</v>
      </c>
      <c r="I1833" s="182">
        <v>1.8955</v>
      </c>
      <c r="J1833" s="182">
        <v>3.4573999999999998</v>
      </c>
      <c r="K1833" s="182">
        <v>3.3418999999999999</v>
      </c>
      <c r="L1833" s="182">
        <v>4.1451000000000002</v>
      </c>
      <c r="M1833" s="182">
        <v>4.4505999999999997</v>
      </c>
      <c r="N1833" s="182">
        <v>5.7027999999999999</v>
      </c>
      <c r="O1833" s="182">
        <v>6.4447999999999999</v>
      </c>
      <c r="P1833" s="182">
        <v>6.8570000000000002</v>
      </c>
      <c r="Q1833" s="182">
        <v>7.6908000000000003</v>
      </c>
      <c r="R1833" s="182">
        <v>5.72</v>
      </c>
      <c r="S1833" s="120" t="s">
        <v>2022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78" t="s">
        <v>1505</v>
      </c>
      <c r="B1834" s="178" t="s">
        <v>1532</v>
      </c>
      <c r="C1834" s="178">
        <v>144173</v>
      </c>
      <c r="D1834" s="181">
        <v>44315</v>
      </c>
      <c r="E1834" s="182">
        <v>12.0084</v>
      </c>
      <c r="F1834" s="182">
        <v>3.9518</v>
      </c>
      <c r="G1834" s="182">
        <v>4.3582000000000001</v>
      </c>
      <c r="H1834" s="182">
        <v>4.6067999999999998</v>
      </c>
      <c r="I1834" s="182">
        <v>4.5891000000000002</v>
      </c>
      <c r="J1834" s="182">
        <v>4.1371000000000002</v>
      </c>
      <c r="K1834" s="182">
        <v>3.7906</v>
      </c>
      <c r="L1834" s="182">
        <v>3.4175</v>
      </c>
      <c r="M1834" s="182">
        <v>3.6213000000000002</v>
      </c>
      <c r="N1834" s="182">
        <v>4.6912000000000003</v>
      </c>
      <c r="O1834" s="182"/>
      <c r="P1834" s="182"/>
      <c r="Q1834" s="182">
        <v>6.7961</v>
      </c>
      <c r="R1834" s="182">
        <v>6.1414999999999997</v>
      </c>
      <c r="S1834" s="120" t="s">
        <v>2021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78" t="s">
        <v>1505</v>
      </c>
      <c r="B1835" s="178" t="s">
        <v>1533</v>
      </c>
      <c r="C1835" s="178">
        <v>144171</v>
      </c>
      <c r="D1835" s="181">
        <v>44315</v>
      </c>
      <c r="E1835" s="182">
        <v>11.954499999999999</v>
      </c>
      <c r="F1835" s="182">
        <v>3.6642999999999999</v>
      </c>
      <c r="G1835" s="182">
        <v>4.1741999999999999</v>
      </c>
      <c r="H1835" s="182">
        <v>4.4090999999999996</v>
      </c>
      <c r="I1835" s="182">
        <v>4.4347000000000003</v>
      </c>
      <c r="J1835" s="182">
        <v>3.9839000000000002</v>
      </c>
      <c r="K1835" s="182">
        <v>3.6282000000000001</v>
      </c>
      <c r="L1835" s="182">
        <v>3.2545000000000002</v>
      </c>
      <c r="M1835" s="182">
        <v>3.4582999999999999</v>
      </c>
      <c r="N1835" s="182">
        <v>4.5256999999999996</v>
      </c>
      <c r="O1835" s="182"/>
      <c r="P1835" s="182"/>
      <c r="Q1835" s="182">
        <v>6.6235999999999997</v>
      </c>
      <c r="R1835" s="182">
        <v>5.9805000000000001</v>
      </c>
      <c r="S1835" s="120" t="s">
        <v>2021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78" t="s">
        <v>1505</v>
      </c>
      <c r="B1836" s="178" t="s">
        <v>1534</v>
      </c>
      <c r="C1836" s="178">
        <v>116424</v>
      </c>
      <c r="D1836" s="181"/>
      <c r="E1836" s="182"/>
      <c r="F1836" s="182"/>
      <c r="G1836" s="182"/>
      <c r="H1836" s="182"/>
      <c r="I1836" s="182"/>
      <c r="J1836" s="182"/>
      <c r="K1836" s="182"/>
      <c r="L1836" s="182"/>
      <c r="M1836" s="182"/>
      <c r="N1836" s="182"/>
      <c r="O1836" s="182"/>
      <c r="P1836" s="182"/>
      <c r="Q1836" s="182"/>
      <c r="R1836" s="182"/>
      <c r="S1836" s="120" t="s">
        <v>2022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78" t="s">
        <v>1505</v>
      </c>
      <c r="B1837" s="178" t="s">
        <v>1535</v>
      </c>
      <c r="C1837" s="178">
        <v>119143</v>
      </c>
      <c r="D1837" s="181"/>
      <c r="E1837" s="182"/>
      <c r="F1837" s="182"/>
      <c r="G1837" s="182"/>
      <c r="H1837" s="182"/>
      <c r="I1837" s="182"/>
      <c r="J1837" s="182"/>
      <c r="K1837" s="182"/>
      <c r="L1837" s="182"/>
      <c r="M1837" s="182"/>
      <c r="N1837" s="182"/>
      <c r="O1837" s="182"/>
      <c r="P1837" s="182"/>
      <c r="Q1837" s="182"/>
      <c r="R1837" s="182"/>
      <c r="S1837" s="120" t="s">
        <v>2022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78" t="s">
        <v>1505</v>
      </c>
      <c r="B1838" s="178" t="s">
        <v>1536</v>
      </c>
      <c r="C1838" s="178">
        <v>114359</v>
      </c>
      <c r="D1838" s="181">
        <v>44315</v>
      </c>
      <c r="E1838" s="182">
        <v>2136.2037</v>
      </c>
      <c r="F1838" s="182">
        <v>6.2375999999999996</v>
      </c>
      <c r="G1838" s="182">
        <v>5.0949999999999998</v>
      </c>
      <c r="H1838" s="182">
        <v>4.5959000000000003</v>
      </c>
      <c r="I1838" s="182">
        <v>4.4463999999999997</v>
      </c>
      <c r="J1838" s="182">
        <v>3.7692000000000001</v>
      </c>
      <c r="K1838" s="182">
        <v>3.5787</v>
      </c>
      <c r="L1838" s="182">
        <v>3.0909</v>
      </c>
      <c r="M1838" s="182">
        <v>3.2139000000000002</v>
      </c>
      <c r="N1838" s="182">
        <v>4.2708000000000004</v>
      </c>
      <c r="O1838" s="182">
        <v>6.2481999999999998</v>
      </c>
      <c r="P1838" s="182">
        <v>6.8083</v>
      </c>
      <c r="Q1838" s="182">
        <v>7.6192000000000002</v>
      </c>
      <c r="R1838" s="182">
        <v>5.5471000000000004</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78" t="s">
        <v>1505</v>
      </c>
      <c r="B1839" s="178" t="s">
        <v>1537</v>
      </c>
      <c r="C1839" s="178">
        <v>120541</v>
      </c>
      <c r="D1839" s="181">
        <v>44315</v>
      </c>
      <c r="E1839" s="182">
        <v>2230.0637999999999</v>
      </c>
      <c r="F1839" s="182">
        <v>6.8886000000000003</v>
      </c>
      <c r="G1839" s="182">
        <v>5.7460000000000004</v>
      </c>
      <c r="H1839" s="182">
        <v>5.2468000000000004</v>
      </c>
      <c r="I1839" s="182">
        <v>5.0978000000000003</v>
      </c>
      <c r="J1839" s="182">
        <v>4.4218999999999999</v>
      </c>
      <c r="K1839" s="182">
        <v>4.2347000000000001</v>
      </c>
      <c r="L1839" s="182">
        <v>3.7515999999999998</v>
      </c>
      <c r="M1839" s="182">
        <v>3.8807</v>
      </c>
      <c r="N1839" s="182">
        <v>4.9501999999999997</v>
      </c>
      <c r="O1839" s="182">
        <v>6.8460999999999999</v>
      </c>
      <c r="P1839" s="182">
        <v>7.3361999999999998</v>
      </c>
      <c r="Q1839" s="182">
        <v>7.9523000000000001</v>
      </c>
      <c r="R1839" s="182">
        <v>6.1738</v>
      </c>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78" t="s">
        <v>1505</v>
      </c>
      <c r="B1840" s="178" t="s">
        <v>1538</v>
      </c>
      <c r="C1840" s="178">
        <v>104271</v>
      </c>
      <c r="D1840" s="181"/>
      <c r="E1840" s="182"/>
      <c r="F1840" s="182"/>
      <c r="G1840" s="182"/>
      <c r="H1840" s="182"/>
      <c r="I1840" s="182"/>
      <c r="J1840" s="182"/>
      <c r="K1840" s="182"/>
      <c r="L1840" s="182"/>
      <c r="M1840" s="182"/>
      <c r="N1840" s="182"/>
      <c r="O1840" s="182"/>
      <c r="P1840" s="182"/>
      <c r="Q1840" s="182"/>
      <c r="R1840" s="182"/>
      <c r="S1840" s="120" t="s">
        <v>2022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78" t="s">
        <v>1505</v>
      </c>
      <c r="B1841" s="178" t="s">
        <v>1539</v>
      </c>
      <c r="C1841" s="178">
        <v>120458</v>
      </c>
      <c r="D1841" s="181"/>
      <c r="E1841" s="182"/>
      <c r="F1841" s="182"/>
      <c r="G1841" s="182"/>
      <c r="H1841" s="182"/>
      <c r="I1841" s="182"/>
      <c r="J1841" s="182"/>
      <c r="K1841" s="182"/>
      <c r="L1841" s="182"/>
      <c r="M1841" s="182"/>
      <c r="N1841" s="182"/>
      <c r="O1841" s="182"/>
      <c r="P1841" s="182"/>
      <c r="Q1841" s="182"/>
      <c r="R1841" s="182"/>
      <c r="S1841" s="120" t="s">
        <v>2022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78" t="s">
        <v>1505</v>
      </c>
      <c r="B1842" s="178" t="s">
        <v>1540</v>
      </c>
      <c r="C1842" s="178">
        <v>102591</v>
      </c>
      <c r="D1842" s="181">
        <v>44315</v>
      </c>
      <c r="E1842" s="182">
        <v>33.826500000000003</v>
      </c>
      <c r="F1842" s="182">
        <v>6.0435999999999996</v>
      </c>
      <c r="G1842" s="182">
        <v>4.3536999999999999</v>
      </c>
      <c r="H1842" s="182">
        <v>4.258</v>
      </c>
      <c r="I1842" s="182">
        <v>4.3620000000000001</v>
      </c>
      <c r="J1842" s="182">
        <v>3.8315000000000001</v>
      </c>
      <c r="K1842" s="182">
        <v>3.6265000000000001</v>
      </c>
      <c r="L1842" s="182">
        <v>3.3153000000000001</v>
      </c>
      <c r="M1842" s="182">
        <v>3.6427999999999998</v>
      </c>
      <c r="N1842" s="182">
        <v>4.9345999999999997</v>
      </c>
      <c r="O1842" s="182">
        <v>6.6029999999999998</v>
      </c>
      <c r="P1842" s="182">
        <v>6.8429000000000002</v>
      </c>
      <c r="Q1842" s="182">
        <v>7.5606</v>
      </c>
      <c r="R1842" s="182">
        <v>6.0012999999999996</v>
      </c>
      <c r="S1842" s="120" t="s">
        <v>2022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78" t="s">
        <v>1505</v>
      </c>
      <c r="B1843" s="178" t="s">
        <v>1541</v>
      </c>
      <c r="C1843" s="178">
        <v>119750</v>
      </c>
      <c r="D1843" s="181">
        <v>44315</v>
      </c>
      <c r="E1843" s="182">
        <v>34.793599999999998</v>
      </c>
      <c r="F1843" s="182">
        <v>6.6101999999999999</v>
      </c>
      <c r="G1843" s="182">
        <v>4.7925000000000004</v>
      </c>
      <c r="H1843" s="182">
        <v>4.71</v>
      </c>
      <c r="I1843" s="182">
        <v>4.8120000000000003</v>
      </c>
      <c r="J1843" s="182">
        <v>4.2747999999999999</v>
      </c>
      <c r="K1843" s="182">
        <v>4.0711000000000004</v>
      </c>
      <c r="L1843" s="182">
        <v>3.7629000000000001</v>
      </c>
      <c r="M1843" s="182">
        <v>4.0959000000000003</v>
      </c>
      <c r="N1843" s="182">
        <v>5.3983999999999996</v>
      </c>
      <c r="O1843" s="182">
        <v>7.0407000000000002</v>
      </c>
      <c r="P1843" s="182">
        <v>7.2557</v>
      </c>
      <c r="Q1843" s="182">
        <v>8.0313999999999997</v>
      </c>
      <c r="R1843" s="182">
        <v>6.4623999999999997</v>
      </c>
      <c r="S1843" s="120" t="s">
        <v>2022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78" t="s">
        <v>1505</v>
      </c>
      <c r="B1844" s="178" t="s">
        <v>1542</v>
      </c>
      <c r="C1844" s="178">
        <v>112423</v>
      </c>
      <c r="D1844" s="181">
        <v>44315</v>
      </c>
      <c r="E1844" s="182">
        <v>34.331699999999998</v>
      </c>
      <c r="F1844" s="182">
        <v>5.742</v>
      </c>
      <c r="G1844" s="182">
        <v>5.5663999999999998</v>
      </c>
      <c r="H1844" s="182">
        <v>4.1344000000000003</v>
      </c>
      <c r="I1844" s="182">
        <v>4.7092000000000001</v>
      </c>
      <c r="J1844" s="182">
        <v>3.8222</v>
      </c>
      <c r="K1844" s="182">
        <v>3.7772000000000001</v>
      </c>
      <c r="L1844" s="182">
        <v>3.343</v>
      </c>
      <c r="M1844" s="182">
        <v>3.4394</v>
      </c>
      <c r="N1844" s="182">
        <v>4.5315000000000003</v>
      </c>
      <c r="O1844" s="182">
        <v>6.4370000000000003</v>
      </c>
      <c r="P1844" s="182">
        <v>6.7651000000000003</v>
      </c>
      <c r="Q1844" s="182">
        <v>3.8460000000000001</v>
      </c>
      <c r="R1844" s="182">
        <v>5.7995999999999999</v>
      </c>
      <c r="S1844" s="120" t="s">
        <v>2022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78" t="s">
        <v>1505</v>
      </c>
      <c r="B1845" s="178" t="s">
        <v>1543</v>
      </c>
      <c r="C1845" s="178">
        <v>119849</v>
      </c>
      <c r="D1845" s="181">
        <v>44315</v>
      </c>
      <c r="E1845" s="182">
        <v>35.2027</v>
      </c>
      <c r="F1845" s="182">
        <v>6.0147000000000004</v>
      </c>
      <c r="G1845" s="182">
        <v>5.74</v>
      </c>
      <c r="H1845" s="182">
        <v>4.3139000000000003</v>
      </c>
      <c r="I1845" s="182">
        <v>4.8749000000000002</v>
      </c>
      <c r="J1845" s="182">
        <v>3.9822000000000002</v>
      </c>
      <c r="K1845" s="182">
        <v>3.9399000000000002</v>
      </c>
      <c r="L1845" s="182">
        <v>3.5051999999999999</v>
      </c>
      <c r="M1845" s="182">
        <v>3.6246999999999998</v>
      </c>
      <c r="N1845" s="182">
        <v>4.7515000000000001</v>
      </c>
      <c r="O1845" s="182">
        <v>6.7378</v>
      </c>
      <c r="P1845" s="182">
        <v>7.0959000000000003</v>
      </c>
      <c r="Q1845" s="182">
        <v>7.9760999999999997</v>
      </c>
      <c r="R1845" s="182">
        <v>6.0754999999999999</v>
      </c>
      <c r="S1845" s="120" t="s">
        <v>2022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78" t="s">
        <v>1505</v>
      </c>
      <c r="B1846" s="178" t="s">
        <v>1544</v>
      </c>
      <c r="C1846" s="178">
        <v>147772</v>
      </c>
      <c r="D1846" s="181">
        <v>44315</v>
      </c>
      <c r="E1846" s="182">
        <v>1062.5315000000001</v>
      </c>
      <c r="F1846" s="182">
        <v>5.0366999999999997</v>
      </c>
      <c r="G1846" s="182">
        <v>5.7153999999999998</v>
      </c>
      <c r="H1846" s="182">
        <v>4.1136999999999997</v>
      </c>
      <c r="I1846" s="182">
        <v>4.1283000000000003</v>
      </c>
      <c r="J1846" s="182">
        <v>3.9203999999999999</v>
      </c>
      <c r="K1846" s="182">
        <v>3.4739</v>
      </c>
      <c r="L1846" s="182">
        <v>3.4155000000000002</v>
      </c>
      <c r="M1846" s="182">
        <v>3.5518000000000001</v>
      </c>
      <c r="N1846" s="182">
        <v>4.2203999999999997</v>
      </c>
      <c r="O1846" s="182"/>
      <c r="P1846" s="182"/>
      <c r="Q1846" s="182">
        <v>4.3579999999999997</v>
      </c>
      <c r="R1846" s="182"/>
      <c r="S1846" s="120" t="s">
        <v>2022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78" t="s">
        <v>1505</v>
      </c>
      <c r="B1847" s="178" t="s">
        <v>1545</v>
      </c>
      <c r="C1847" s="178">
        <v>147770</v>
      </c>
      <c r="D1847" s="181">
        <v>44315</v>
      </c>
      <c r="E1847" s="182">
        <v>1058.9262000000001</v>
      </c>
      <c r="F1847" s="182">
        <v>4.8331999999999997</v>
      </c>
      <c r="G1847" s="182">
        <v>5.5129000000000001</v>
      </c>
      <c r="H1847" s="182">
        <v>3.8649</v>
      </c>
      <c r="I1847" s="182">
        <v>3.8881999999999999</v>
      </c>
      <c r="J1847" s="182">
        <v>3.7768999999999999</v>
      </c>
      <c r="K1847" s="182">
        <v>3.2932999999999999</v>
      </c>
      <c r="L1847" s="182">
        <v>3.2223999999999999</v>
      </c>
      <c r="M1847" s="182">
        <v>3.3531</v>
      </c>
      <c r="N1847" s="182">
        <v>3.9996</v>
      </c>
      <c r="O1847" s="182"/>
      <c r="P1847" s="182"/>
      <c r="Q1847" s="182">
        <v>4.1087999999999996</v>
      </c>
      <c r="R1847" s="182"/>
      <c r="S1847" s="120" t="s">
        <v>2022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78" t="s">
        <v>1505</v>
      </c>
      <c r="B1848" s="178" t="s">
        <v>1546</v>
      </c>
      <c r="C1848" s="178">
        <v>147731</v>
      </c>
      <c r="D1848" s="181">
        <v>44315</v>
      </c>
      <c r="E1848" s="182">
        <v>1091.0420999999999</v>
      </c>
      <c r="F1848" s="182">
        <v>6.0228000000000002</v>
      </c>
      <c r="G1848" s="182">
        <v>6.258</v>
      </c>
      <c r="H1848" s="182">
        <v>5.3860000000000001</v>
      </c>
      <c r="I1848" s="182">
        <v>4.6112000000000002</v>
      </c>
      <c r="J1848" s="182">
        <v>4.4290000000000003</v>
      </c>
      <c r="K1848" s="182">
        <v>4.0773999999999999</v>
      </c>
      <c r="L1848" s="182">
        <v>3.6684999999999999</v>
      </c>
      <c r="M1848" s="182">
        <v>4.0399000000000003</v>
      </c>
      <c r="N1848" s="182">
        <v>5.2148000000000003</v>
      </c>
      <c r="O1848" s="182"/>
      <c r="P1848" s="182"/>
      <c r="Q1848" s="182">
        <v>5.8436000000000003</v>
      </c>
      <c r="R1848" s="182"/>
      <c r="S1848" s="120" t="s">
        <v>2022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78" t="s">
        <v>1505</v>
      </c>
      <c r="B1849" s="178" t="s">
        <v>1547</v>
      </c>
      <c r="C1849" s="178">
        <v>147734</v>
      </c>
      <c r="D1849" s="181">
        <v>44315</v>
      </c>
      <c r="E1849" s="182">
        <v>1084.0053</v>
      </c>
      <c r="F1849" s="182">
        <v>5.6003999999999996</v>
      </c>
      <c r="G1849" s="182">
        <v>5.8380999999999998</v>
      </c>
      <c r="H1849" s="182">
        <v>4.9654999999999996</v>
      </c>
      <c r="I1849" s="182">
        <v>4.1905999999999999</v>
      </c>
      <c r="J1849" s="182">
        <v>4.0072999999999999</v>
      </c>
      <c r="K1849" s="182">
        <v>3.6533000000000002</v>
      </c>
      <c r="L1849" s="182">
        <v>3.2412000000000001</v>
      </c>
      <c r="M1849" s="182">
        <v>3.6078999999999999</v>
      </c>
      <c r="N1849" s="182">
        <v>4.7742000000000004</v>
      </c>
      <c r="O1849" s="182"/>
      <c r="P1849" s="182"/>
      <c r="Q1849" s="182">
        <v>5.3981000000000003</v>
      </c>
      <c r="R1849" s="182"/>
      <c r="S1849" s="120" t="s">
        <v>2022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78" t="s">
        <v>1505</v>
      </c>
      <c r="B1850" s="178" t="s">
        <v>1990</v>
      </c>
      <c r="C1850" s="178">
        <v>148529</v>
      </c>
      <c r="D1850" s="181">
        <v>44315</v>
      </c>
      <c r="E1850" s="182">
        <v>1020.8581</v>
      </c>
      <c r="F1850" s="182">
        <v>4.1980000000000004</v>
      </c>
      <c r="G1850" s="182">
        <v>5.3392999999999997</v>
      </c>
      <c r="H1850" s="182">
        <v>4.9797000000000002</v>
      </c>
      <c r="I1850" s="182">
        <v>4.6566000000000001</v>
      </c>
      <c r="J1850" s="182">
        <v>4.1985999999999999</v>
      </c>
      <c r="K1850" s="182">
        <v>3.8993000000000002</v>
      </c>
      <c r="L1850" s="182">
        <v>3.609</v>
      </c>
      <c r="M1850" s="182"/>
      <c r="N1850" s="182"/>
      <c r="O1850" s="182"/>
      <c r="P1850" s="182"/>
      <c r="Q1850" s="182">
        <v>3.7320000000000002</v>
      </c>
      <c r="R1850" s="182"/>
      <c r="S1850" s="120" t="s">
        <v>2021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78" t="s">
        <v>1505</v>
      </c>
      <c r="B1851" s="178" t="s">
        <v>1991</v>
      </c>
      <c r="C1851" s="178">
        <v>148530</v>
      </c>
      <c r="D1851" s="181">
        <v>44315</v>
      </c>
      <c r="E1851" s="182">
        <v>1019.3319</v>
      </c>
      <c r="F1851" s="182">
        <v>3.9571999999999998</v>
      </c>
      <c r="G1851" s="182">
        <v>5.0987999999999998</v>
      </c>
      <c r="H1851" s="182">
        <v>4.7407000000000004</v>
      </c>
      <c r="I1851" s="182">
        <v>4.4158999999999997</v>
      </c>
      <c r="J1851" s="182">
        <v>3.9927000000000001</v>
      </c>
      <c r="K1851" s="182">
        <v>3.7075999999999998</v>
      </c>
      <c r="L1851" s="182">
        <v>3.3485</v>
      </c>
      <c r="M1851" s="182"/>
      <c r="N1851" s="182"/>
      <c r="O1851" s="182"/>
      <c r="P1851" s="182"/>
      <c r="Q1851" s="182">
        <v>3.4588999999999999</v>
      </c>
      <c r="R1851" s="182"/>
      <c r="S1851" s="120" t="s">
        <v>2021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78" t="s">
        <v>1505</v>
      </c>
      <c r="B1852" s="178" t="s">
        <v>1548</v>
      </c>
      <c r="C1852" s="178">
        <v>124234</v>
      </c>
      <c r="D1852" s="181">
        <v>44315</v>
      </c>
      <c r="E1852" s="182">
        <v>13.984999999999999</v>
      </c>
      <c r="F1852" s="182">
        <v>2.6101000000000001</v>
      </c>
      <c r="G1852" s="182">
        <v>3.0457000000000001</v>
      </c>
      <c r="H1852" s="182">
        <v>3.2831000000000001</v>
      </c>
      <c r="I1852" s="182">
        <v>3.2477999999999998</v>
      </c>
      <c r="J1852" s="182">
        <v>3.1642999999999999</v>
      </c>
      <c r="K1852" s="182">
        <v>3.3184</v>
      </c>
      <c r="L1852" s="182">
        <v>3.1741999999999999</v>
      </c>
      <c r="M1852" s="182">
        <v>3.2643</v>
      </c>
      <c r="N1852" s="182">
        <v>3.3277999999999999</v>
      </c>
      <c r="O1852" s="182">
        <v>0.39019999999999999</v>
      </c>
      <c r="P1852" s="182">
        <v>2.7302</v>
      </c>
      <c r="Q1852" s="182">
        <v>4.4823000000000004</v>
      </c>
      <c r="R1852" s="182">
        <v>4.6986999999999997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78" t="s">
        <v>1505</v>
      </c>
      <c r="B1853" s="178" t="s">
        <v>1549</v>
      </c>
      <c r="C1853" s="178">
        <v>124233</v>
      </c>
      <c r="D1853" s="181">
        <v>44315</v>
      </c>
      <c r="E1853" s="182">
        <v>13.562799999999999</v>
      </c>
      <c r="F1853" s="182">
        <v>1.8838999999999999</v>
      </c>
      <c r="G1853" s="182">
        <v>2.2431000000000001</v>
      </c>
      <c r="H1853" s="182">
        <v>2.4617</v>
      </c>
      <c r="I1853" s="182">
        <v>2.4436</v>
      </c>
      <c r="J1853" s="182">
        <v>2.3559999999999999</v>
      </c>
      <c r="K1853" s="182">
        <v>2.5152999999999999</v>
      </c>
      <c r="L1853" s="182">
        <v>2.6291000000000002</v>
      </c>
      <c r="M1853" s="182">
        <v>2.8982999999999999</v>
      </c>
      <c r="N1853" s="182">
        <v>3.0514000000000001</v>
      </c>
      <c r="O1853" s="182">
        <v>0.2334</v>
      </c>
      <c r="P1853" s="182">
        <v>2.4439000000000002</v>
      </c>
      <c r="Q1853" s="182">
        <v>4.0644</v>
      </c>
      <c r="R1853" s="182">
        <v>4.5594000000000001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78" t="s">
        <v>1505</v>
      </c>
      <c r="B1854" s="178" t="s">
        <v>1550</v>
      </c>
      <c r="C1854" s="178">
        <v>143493</v>
      </c>
      <c r="D1854" s="181">
        <v>44315</v>
      </c>
      <c r="E1854" s="182">
        <v>3057.1720999999998</v>
      </c>
      <c r="F1854" s="182">
        <v>8.3867999999999991</v>
      </c>
      <c r="G1854" s="182">
        <v>5.2858000000000001</v>
      </c>
      <c r="H1854" s="182">
        <v>5.4409000000000001</v>
      </c>
      <c r="I1854" s="182">
        <v>5.22</v>
      </c>
      <c r="J1854" s="182">
        <v>5.1173999999999999</v>
      </c>
      <c r="K1854" s="182">
        <v>5.1360000000000001</v>
      </c>
      <c r="L1854" s="182">
        <v>4.9676999999999998</v>
      </c>
      <c r="M1854" s="182">
        <v>6.2481999999999998</v>
      </c>
      <c r="N1854" s="182">
        <v>5.4364999999999997</v>
      </c>
      <c r="O1854" s="182">
        <v>4.1330999999999998</v>
      </c>
      <c r="P1854" s="182">
        <v>4.9099000000000004</v>
      </c>
      <c r="Q1854" s="182">
        <v>5.9268000000000001</v>
      </c>
      <c r="R1854" s="182">
        <v>2.2441</v>
      </c>
      <c r="S1854" s="120" t="s">
        <v>2022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78" t="s">
        <v>1505</v>
      </c>
      <c r="B1855" s="178" t="s">
        <v>1551</v>
      </c>
      <c r="C1855" s="178">
        <v>143494</v>
      </c>
      <c r="D1855" s="181">
        <v>44315</v>
      </c>
      <c r="E1855" s="182">
        <v>3262.9985999999999</v>
      </c>
      <c r="F1855" s="182">
        <v>9.1580999999999992</v>
      </c>
      <c r="G1855" s="182">
        <v>6.0557999999999996</v>
      </c>
      <c r="H1855" s="182">
        <v>6.2118000000000002</v>
      </c>
      <c r="I1855" s="182">
        <v>5.9909999999999997</v>
      </c>
      <c r="J1855" s="182">
        <v>5.8905000000000003</v>
      </c>
      <c r="K1855" s="182">
        <v>5.9146000000000001</v>
      </c>
      <c r="L1855" s="182">
        <v>5.7573999999999996</v>
      </c>
      <c r="M1855" s="182">
        <v>7.0556999999999999</v>
      </c>
      <c r="N1855" s="182">
        <v>6.2507999999999999</v>
      </c>
      <c r="O1855" s="182">
        <v>4.9527999999999999</v>
      </c>
      <c r="P1855" s="182">
        <v>5.8018999999999998</v>
      </c>
      <c r="Q1855" s="182">
        <v>7.0198</v>
      </c>
      <c r="R1855" s="182">
        <v>3.0373000000000001</v>
      </c>
      <c r="S1855" s="120" t="s">
        <v>2022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78" t="s">
        <v>1505</v>
      </c>
      <c r="B1856" s="178" t="s">
        <v>1552</v>
      </c>
      <c r="C1856" s="178">
        <v>147674</v>
      </c>
      <c r="D1856" s="181"/>
      <c r="E1856" s="182"/>
      <c r="F1856" s="182"/>
      <c r="G1856" s="182"/>
      <c r="H1856" s="182"/>
      <c r="I1856" s="182"/>
      <c r="J1856" s="182"/>
      <c r="K1856" s="182"/>
      <c r="L1856" s="182"/>
      <c r="M1856" s="182"/>
      <c r="N1856" s="182"/>
      <c r="O1856" s="182"/>
      <c r="P1856" s="182"/>
      <c r="Q1856" s="182"/>
      <c r="R1856" s="182"/>
      <c r="S1856" s="120" t="s">
        <v>2022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78" t="s">
        <v>1505</v>
      </c>
      <c r="B1857" s="178" t="s">
        <v>1553</v>
      </c>
      <c r="C1857" s="178">
        <v>147675</v>
      </c>
      <c r="D1857" s="181"/>
      <c r="E1857" s="182"/>
      <c r="F1857" s="182"/>
      <c r="G1857" s="182"/>
      <c r="H1857" s="182"/>
      <c r="I1857" s="182"/>
      <c r="J1857" s="182"/>
      <c r="K1857" s="182"/>
      <c r="L1857" s="182"/>
      <c r="M1857" s="182"/>
      <c r="N1857" s="182"/>
      <c r="O1857" s="182"/>
      <c r="P1857" s="182"/>
      <c r="Q1857" s="182"/>
      <c r="R1857" s="182"/>
      <c r="S1857" s="120" t="s">
        <v>2022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78" t="s">
        <v>1505</v>
      </c>
      <c r="B1858" s="178" t="s">
        <v>1554</v>
      </c>
      <c r="C1858" s="178">
        <v>138343</v>
      </c>
      <c r="D1858" s="181">
        <v>44315</v>
      </c>
      <c r="E1858" s="182">
        <v>27.135200000000001</v>
      </c>
      <c r="F1858" s="182">
        <v>8.6107999999999993</v>
      </c>
      <c r="G1858" s="182">
        <v>5.2930999999999999</v>
      </c>
      <c r="H1858" s="182">
        <v>4.4234</v>
      </c>
      <c r="I1858" s="182">
        <v>4.4465000000000003</v>
      </c>
      <c r="J1858" s="182">
        <v>3.8035000000000001</v>
      </c>
      <c r="K1858" s="182">
        <v>3.7225000000000001</v>
      </c>
      <c r="L1858" s="182">
        <v>3.3193000000000001</v>
      </c>
      <c r="M1858" s="182">
        <v>3.6619999999999999</v>
      </c>
      <c r="N1858" s="182">
        <v>4.6782000000000004</v>
      </c>
      <c r="O1858" s="182">
        <v>8.6196000000000002</v>
      </c>
      <c r="P1858" s="182">
        <v>8.1036000000000001</v>
      </c>
      <c r="Q1858" s="182">
        <v>8.093</v>
      </c>
      <c r="R1858" s="182">
        <v>9.3019999999999996</v>
      </c>
      <c r="S1858" s="120" t="s">
        <v>2022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78" t="s">
        <v>1505</v>
      </c>
      <c r="B1859" s="178" t="s">
        <v>1555</v>
      </c>
      <c r="C1859" s="178">
        <v>138358</v>
      </c>
      <c r="D1859" s="181">
        <v>44315</v>
      </c>
      <c r="E1859" s="182">
        <v>27.6661</v>
      </c>
      <c r="F1859" s="182">
        <v>8.9734999999999996</v>
      </c>
      <c r="G1859" s="182">
        <v>5.7637</v>
      </c>
      <c r="H1859" s="182">
        <v>4.8860000000000001</v>
      </c>
      <c r="I1859" s="182">
        <v>4.9095000000000004</v>
      </c>
      <c r="J1859" s="182">
        <v>4.258</v>
      </c>
      <c r="K1859" s="182">
        <v>4.1913999999999998</v>
      </c>
      <c r="L1859" s="182">
        <v>3.7881999999999998</v>
      </c>
      <c r="M1859" s="182">
        <v>4.1327999999999996</v>
      </c>
      <c r="N1859" s="182">
        <v>5.1646999999999998</v>
      </c>
      <c r="O1859" s="182">
        <v>8.8939000000000004</v>
      </c>
      <c r="P1859" s="182">
        <v>8.3673999999999999</v>
      </c>
      <c r="Q1859" s="182">
        <v>8.8759999999999994</v>
      </c>
      <c r="R1859" s="182">
        <v>9.5470000000000006</v>
      </c>
      <c r="S1859" s="120" t="s">
        <v>2022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78" t="s">
        <v>1505</v>
      </c>
      <c r="B1860" s="178" t="s">
        <v>1556</v>
      </c>
      <c r="C1860" s="178">
        <v>107328</v>
      </c>
      <c r="D1860" s="181">
        <v>44315</v>
      </c>
      <c r="E1860" s="182">
        <v>2182.1039000000001</v>
      </c>
      <c r="F1860" s="182">
        <v>4.9702999999999999</v>
      </c>
      <c r="G1860" s="182">
        <v>5.3929</v>
      </c>
      <c r="H1860" s="182">
        <v>4.3608000000000002</v>
      </c>
      <c r="I1860" s="182">
        <v>4.3617999999999997</v>
      </c>
      <c r="J1860" s="182">
        <v>3.4876999999999998</v>
      </c>
      <c r="K1860" s="182">
        <v>3.1793999999999998</v>
      </c>
      <c r="L1860" s="182">
        <v>2.7052</v>
      </c>
      <c r="M1860" s="182">
        <v>2.8212000000000002</v>
      </c>
      <c r="N1860" s="182">
        <v>3.4041999999999999</v>
      </c>
      <c r="O1860" s="182">
        <v>3.4580000000000002</v>
      </c>
      <c r="P1860" s="182">
        <v>4.7893999999999997</v>
      </c>
      <c r="Q1860" s="182">
        <v>6.0213000000000001</v>
      </c>
      <c r="R1860" s="182">
        <v>4.5579000000000001</v>
      </c>
      <c r="S1860" s="120" t="s">
        <v>2022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78" t="s">
        <v>1505</v>
      </c>
      <c r="B1861" s="178" t="s">
        <v>1557</v>
      </c>
      <c r="C1861" s="178">
        <v>119474</v>
      </c>
      <c r="D1861" s="181">
        <v>44315</v>
      </c>
      <c r="E1861" s="182">
        <v>2267.8229999999999</v>
      </c>
      <c r="F1861" s="182">
        <v>5.7885999999999997</v>
      </c>
      <c r="G1861" s="182">
        <v>6.2157</v>
      </c>
      <c r="H1861" s="182">
        <v>5.1818999999999997</v>
      </c>
      <c r="I1861" s="182">
        <v>5.1835000000000004</v>
      </c>
      <c r="J1861" s="182">
        <v>4.3108000000000004</v>
      </c>
      <c r="K1861" s="182">
        <v>4.0063000000000004</v>
      </c>
      <c r="L1861" s="182">
        <v>3.5335999999999999</v>
      </c>
      <c r="M1861" s="182">
        <v>3.6545000000000001</v>
      </c>
      <c r="N1861" s="182">
        <v>4.2571000000000003</v>
      </c>
      <c r="O1861" s="182">
        <v>4.3258000000000001</v>
      </c>
      <c r="P1861" s="182">
        <v>5.5381999999999998</v>
      </c>
      <c r="Q1861" s="182">
        <v>7.0484999999999998</v>
      </c>
      <c r="R1861" s="182">
        <v>5.42</v>
      </c>
      <c r="S1861" s="120" t="s">
        <v>2022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78" t="s">
        <v>1505</v>
      </c>
      <c r="B1862" s="178" t="s">
        <v>1558</v>
      </c>
      <c r="C1862" s="178">
        <v>119828</v>
      </c>
      <c r="D1862" s="181">
        <v>44315</v>
      </c>
      <c r="E1862" s="182">
        <v>4733.5562</v>
      </c>
      <c r="F1862" s="182">
        <v>5.0366999999999997</v>
      </c>
      <c r="G1862" s="182">
        <v>5.0396000000000001</v>
      </c>
      <c r="H1862" s="182">
        <v>4.5704000000000002</v>
      </c>
      <c r="I1862" s="182">
        <v>4.9024000000000001</v>
      </c>
      <c r="J1862" s="182">
        <v>4.0884999999999998</v>
      </c>
      <c r="K1862" s="182">
        <v>4.0439999999999996</v>
      </c>
      <c r="L1862" s="182">
        <v>3.6082000000000001</v>
      </c>
      <c r="M1862" s="182">
        <v>3.9512999999999998</v>
      </c>
      <c r="N1862" s="182">
        <v>5.1243999999999996</v>
      </c>
      <c r="O1862" s="182">
        <v>6.992</v>
      </c>
      <c r="P1862" s="182">
        <v>7.0086000000000004</v>
      </c>
      <c r="Q1862" s="182">
        <v>7.7643000000000004</v>
      </c>
      <c r="R1862" s="182">
        <v>6.2908999999999997</v>
      </c>
      <c r="S1862" s="120" t="s">
        <v>2022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78" t="s">
        <v>1505</v>
      </c>
      <c r="B1863" s="178" t="s">
        <v>1559</v>
      </c>
      <c r="C1863" s="178">
        <v>100641</v>
      </c>
      <c r="D1863" s="181">
        <v>44315</v>
      </c>
      <c r="E1863" s="182">
        <v>4691.6062000000002</v>
      </c>
      <c r="F1863" s="182">
        <v>4.8544999999999998</v>
      </c>
      <c r="G1863" s="182">
        <v>4.8583999999999996</v>
      </c>
      <c r="H1863" s="182">
        <v>4.3898999999999999</v>
      </c>
      <c r="I1863" s="182">
        <v>4.7229000000000001</v>
      </c>
      <c r="J1863" s="182">
        <v>3.9094000000000002</v>
      </c>
      <c r="K1863" s="182">
        <v>3.8624000000000001</v>
      </c>
      <c r="L1863" s="182">
        <v>3.4245000000000001</v>
      </c>
      <c r="M1863" s="182">
        <v>3.7690999999999999</v>
      </c>
      <c r="N1863" s="182">
        <v>4.9424999999999999</v>
      </c>
      <c r="O1863" s="182">
        <v>6.8292999999999999</v>
      </c>
      <c r="P1863" s="182">
        <v>6.8662000000000001</v>
      </c>
      <c r="Q1863" s="182">
        <v>7.2920999999999996</v>
      </c>
      <c r="R1863" s="182">
        <v>6.1154999999999999</v>
      </c>
      <c r="S1863" s="120" t="s">
        <v>2022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78" t="s">
        <v>1505</v>
      </c>
      <c r="B1864" s="178" t="s">
        <v>1560</v>
      </c>
      <c r="C1864" s="178">
        <v>147440</v>
      </c>
      <c r="D1864" s="181">
        <v>44315</v>
      </c>
      <c r="E1864" s="182">
        <v>11.106</v>
      </c>
      <c r="F1864" s="182">
        <v>4.2729999999999997</v>
      </c>
      <c r="G1864" s="182">
        <v>6.4668999999999999</v>
      </c>
      <c r="H1864" s="182">
        <v>5.7342000000000004</v>
      </c>
      <c r="I1864" s="182">
        <v>5.2454999999999998</v>
      </c>
      <c r="J1864" s="182">
        <v>4.4260000000000002</v>
      </c>
      <c r="K1864" s="182">
        <v>4.0011999999999999</v>
      </c>
      <c r="L1864" s="182">
        <v>3.7170999999999998</v>
      </c>
      <c r="M1864" s="182">
        <v>3.9636</v>
      </c>
      <c r="N1864" s="182">
        <v>4.7942999999999998</v>
      </c>
      <c r="O1864" s="182"/>
      <c r="P1864" s="182"/>
      <c r="Q1864" s="182">
        <v>5.8364000000000003</v>
      </c>
      <c r="R1864" s="182"/>
      <c r="S1864" s="120" t="s">
        <v>2022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78" t="s">
        <v>1505</v>
      </c>
      <c r="B1865" s="178" t="s">
        <v>1561</v>
      </c>
      <c r="C1865" s="178">
        <v>147425</v>
      </c>
      <c r="D1865" s="181">
        <v>44315</v>
      </c>
      <c r="E1865" s="182">
        <v>10.8703</v>
      </c>
      <c r="F1865" s="182">
        <v>3.0222000000000002</v>
      </c>
      <c r="G1865" s="182">
        <v>5.1508000000000003</v>
      </c>
      <c r="H1865" s="182">
        <v>4.3688000000000002</v>
      </c>
      <c r="I1865" s="182">
        <v>3.9152999999999998</v>
      </c>
      <c r="J1865" s="182">
        <v>3.1000999999999999</v>
      </c>
      <c r="K1865" s="182">
        <v>2.621</v>
      </c>
      <c r="L1865" s="182">
        <v>2.3763999999999998</v>
      </c>
      <c r="M1865" s="182">
        <v>2.6522000000000001</v>
      </c>
      <c r="N1865" s="182">
        <v>3.5078999999999998</v>
      </c>
      <c r="O1865" s="182"/>
      <c r="P1865" s="182"/>
      <c r="Q1865" s="182">
        <v>4.6158000000000001</v>
      </c>
      <c r="R1865" s="182"/>
      <c r="S1865" s="120" t="s">
        <v>2022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78" t="s">
        <v>1505</v>
      </c>
      <c r="B1866" s="178" t="s">
        <v>1562</v>
      </c>
      <c r="C1866" s="178">
        <v>146075</v>
      </c>
      <c r="D1866" s="181">
        <v>44315</v>
      </c>
      <c r="E1866" s="182">
        <v>11.4795</v>
      </c>
      <c r="F1866" s="182">
        <v>5.0880000000000001</v>
      </c>
      <c r="G1866" s="182">
        <v>7.3174000000000001</v>
      </c>
      <c r="H1866" s="182">
        <v>5.5019</v>
      </c>
      <c r="I1866" s="182">
        <v>5.3708999999999998</v>
      </c>
      <c r="J1866" s="182">
        <v>4.6680000000000001</v>
      </c>
      <c r="K1866" s="182">
        <v>4.3094999999999999</v>
      </c>
      <c r="L1866" s="182">
        <v>3.9693999999999998</v>
      </c>
      <c r="M1866" s="182">
        <v>4.1066000000000003</v>
      </c>
      <c r="N1866" s="182">
        <v>4.8596000000000004</v>
      </c>
      <c r="O1866" s="182"/>
      <c r="P1866" s="182"/>
      <c r="Q1866" s="182">
        <v>6.2710999999999997</v>
      </c>
      <c r="R1866" s="182">
        <v>6.0258000000000003</v>
      </c>
      <c r="S1866" s="120" t="s">
        <v>2022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78" t="s">
        <v>1505</v>
      </c>
      <c r="B1867" s="178" t="s">
        <v>1563</v>
      </c>
      <c r="C1867" s="178">
        <v>146070</v>
      </c>
      <c r="D1867" s="181">
        <v>44315</v>
      </c>
      <c r="E1867" s="182">
        <v>11.3005</v>
      </c>
      <c r="F1867" s="182">
        <v>4.5225</v>
      </c>
      <c r="G1867" s="182">
        <v>6.6788999999999996</v>
      </c>
      <c r="H1867" s="182">
        <v>4.7569999999999997</v>
      </c>
      <c r="I1867" s="182">
        <v>4.6223999999999998</v>
      </c>
      <c r="J1867" s="182">
        <v>3.89</v>
      </c>
      <c r="K1867" s="182">
        <v>3.4967000000000001</v>
      </c>
      <c r="L1867" s="182">
        <v>3.0832000000000002</v>
      </c>
      <c r="M1867" s="182">
        <v>3.3214000000000001</v>
      </c>
      <c r="N1867" s="182">
        <v>4.1021999999999998</v>
      </c>
      <c r="O1867" s="182"/>
      <c r="P1867" s="182"/>
      <c r="Q1867" s="182">
        <v>5.5373999999999999</v>
      </c>
      <c r="R1867" s="182">
        <v>5.2680999999999996</v>
      </c>
      <c r="S1867" s="120" t="s">
        <v>2022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78" t="s">
        <v>1505</v>
      </c>
      <c r="B1868" s="178" t="s">
        <v>1564</v>
      </c>
      <c r="C1868" s="178">
        <v>120746</v>
      </c>
      <c r="D1868" s="181">
        <v>44315</v>
      </c>
      <c r="E1868" s="182">
        <v>3425.7552000000001</v>
      </c>
      <c r="F1868" s="182">
        <v>3.7892000000000001</v>
      </c>
      <c r="G1868" s="182">
        <v>3.3429000000000002</v>
      </c>
      <c r="H1868" s="182">
        <v>4.3666999999999998</v>
      </c>
      <c r="I1868" s="182">
        <v>4.3215000000000003</v>
      </c>
      <c r="J1868" s="182">
        <v>4.5182000000000002</v>
      </c>
      <c r="K1868" s="182">
        <v>4.1794000000000002</v>
      </c>
      <c r="L1868" s="182">
        <v>4.2020999999999997</v>
      </c>
      <c r="M1868" s="182">
        <v>4.4878</v>
      </c>
      <c r="N1868" s="182">
        <v>5.2579000000000002</v>
      </c>
      <c r="O1868" s="182">
        <v>5.3917000000000002</v>
      </c>
      <c r="P1868" s="182">
        <v>6.4074</v>
      </c>
      <c r="Q1868" s="182">
        <v>7.6948999999999996</v>
      </c>
      <c r="R1868" s="182">
        <v>4.1990999999999996</v>
      </c>
      <c r="S1868" s="120" t="s">
        <v>2022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78" t="s">
        <v>1505</v>
      </c>
      <c r="B1869" s="178" t="s">
        <v>1565</v>
      </c>
      <c r="C1869" s="178">
        <v>102532</v>
      </c>
      <c r="D1869" s="181">
        <v>44315</v>
      </c>
      <c r="E1869" s="182">
        <v>3268.1795999999999</v>
      </c>
      <c r="F1869" s="182">
        <v>3.2894000000000001</v>
      </c>
      <c r="G1869" s="182">
        <v>2.8426</v>
      </c>
      <c r="H1869" s="182">
        <v>3.8662999999999998</v>
      </c>
      <c r="I1869" s="182">
        <v>3.8207</v>
      </c>
      <c r="J1869" s="182">
        <v>3.7951999999999999</v>
      </c>
      <c r="K1869" s="182">
        <v>3.5969000000000002</v>
      </c>
      <c r="L1869" s="182">
        <v>3.6625000000000001</v>
      </c>
      <c r="M1869" s="182">
        <v>3.9453999999999998</v>
      </c>
      <c r="N1869" s="182">
        <v>4.7016</v>
      </c>
      <c r="O1869" s="182">
        <v>4.8178999999999998</v>
      </c>
      <c r="P1869" s="182">
        <v>5.7983000000000002</v>
      </c>
      <c r="Q1869" s="182">
        <v>6.9278000000000004</v>
      </c>
      <c r="R1869" s="182">
        <v>3.6259000000000001</v>
      </c>
      <c r="S1869" s="120" t="s">
        <v>2022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78" t="s">
        <v>1505</v>
      </c>
      <c r="B1870" s="178" t="s">
        <v>1566</v>
      </c>
      <c r="C1870" s="178">
        <v>147311</v>
      </c>
      <c r="D1870" s="181">
        <v>44315</v>
      </c>
      <c r="E1870" s="182">
        <v>1098.5658000000001</v>
      </c>
      <c r="F1870" s="182">
        <v>2.9340000000000002</v>
      </c>
      <c r="G1870" s="182">
        <v>3.9872000000000001</v>
      </c>
      <c r="H1870" s="182">
        <v>3.7201</v>
      </c>
      <c r="I1870" s="182">
        <v>3.4893000000000001</v>
      </c>
      <c r="J1870" s="182">
        <v>3.1463000000000001</v>
      </c>
      <c r="K1870" s="182">
        <v>6.0331000000000001</v>
      </c>
      <c r="L1870" s="182">
        <v>4.4619</v>
      </c>
      <c r="M1870" s="182">
        <v>4.8468999999999998</v>
      </c>
      <c r="N1870" s="182">
        <v>4.2431000000000001</v>
      </c>
      <c r="O1870" s="182"/>
      <c r="P1870" s="182"/>
      <c r="Q1870" s="182">
        <v>5.0758000000000001</v>
      </c>
      <c r="R1870" s="182"/>
      <c r="S1870" s="120" t="s">
        <v>2022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78" t="s">
        <v>1505</v>
      </c>
      <c r="B1871" s="178" t="s">
        <v>1567</v>
      </c>
      <c r="C1871" s="178">
        <v>147307</v>
      </c>
      <c r="D1871" s="181">
        <v>44315</v>
      </c>
      <c r="E1871" s="182">
        <v>1087.6085</v>
      </c>
      <c r="F1871" s="182">
        <v>2.4533999999999998</v>
      </c>
      <c r="G1871" s="182">
        <v>3.4956999999999998</v>
      </c>
      <c r="H1871" s="182">
        <v>3.2237</v>
      </c>
      <c r="I1871" s="182">
        <v>2.9912000000000001</v>
      </c>
      <c r="J1871" s="182">
        <v>2.6456</v>
      </c>
      <c r="K1871" s="182">
        <v>5.5266000000000002</v>
      </c>
      <c r="L1871" s="182">
        <v>3.9521999999999999</v>
      </c>
      <c r="M1871" s="182">
        <v>4.3304999999999998</v>
      </c>
      <c r="N1871" s="182">
        <v>3.7237</v>
      </c>
      <c r="O1871" s="182"/>
      <c r="P1871" s="182"/>
      <c r="Q1871" s="182">
        <v>4.5225</v>
      </c>
      <c r="R1871" s="182"/>
      <c r="S1871" s="120" t="s">
        <v>2022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3" t="s">
        <v>27</v>
      </c>
      <c r="B1872" s="178"/>
      <c r="C1872" s="178"/>
      <c r="D1872" s="178"/>
      <c r="E1872" s="178"/>
      <c r="F1872" s="184">
        <v>5.024038596491228</v>
      </c>
      <c r="G1872" s="184">
        <v>5.881477192982457</v>
      </c>
      <c r="H1872" s="184">
        <v>5.180638596491228</v>
      </c>
      <c r="I1872" s="184">
        <v>5.0112771929824573</v>
      </c>
      <c r="J1872" s="184">
        <v>4.4289982456140358</v>
      </c>
      <c r="K1872" s="184">
        <v>4.1625228070175435</v>
      </c>
      <c r="L1872" s="184">
        <v>3.7480000000000002</v>
      </c>
      <c r="M1872" s="184">
        <v>4.0839000000000016</v>
      </c>
      <c r="N1872" s="184">
        <v>4.9430618181818184</v>
      </c>
      <c r="O1872" s="184">
        <v>6.0078771428571418</v>
      </c>
      <c r="P1872" s="184">
        <v>6.5496999999999987</v>
      </c>
      <c r="Q1872" s="184">
        <v>6.6684263157894739</v>
      </c>
      <c r="R1872" s="184">
        <v>5.8191888888888874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3" t="s">
        <v>408</v>
      </c>
      <c r="B1873" s="178"/>
      <c r="C1873" s="178"/>
      <c r="D1873" s="178"/>
      <c r="E1873" s="178"/>
      <c r="F1873" s="184">
        <v>5.0366999999999997</v>
      </c>
      <c r="G1873" s="184">
        <v>5.2858000000000001</v>
      </c>
      <c r="H1873" s="184">
        <v>4.6067999999999998</v>
      </c>
      <c r="I1873" s="184">
        <v>4.6608999999999998</v>
      </c>
      <c r="J1873" s="184">
        <v>4.0072999999999999</v>
      </c>
      <c r="K1873" s="184">
        <v>3.9338000000000002</v>
      </c>
      <c r="L1873" s="184">
        <v>3.609</v>
      </c>
      <c r="M1873" s="184">
        <v>3.8719999999999999</v>
      </c>
      <c r="N1873" s="184">
        <v>4.7515000000000001</v>
      </c>
      <c r="O1873" s="184">
        <v>6.4370000000000003</v>
      </c>
      <c r="P1873" s="184">
        <v>6.8429000000000002</v>
      </c>
      <c r="Q1873" s="184">
        <v>7.0484999999999998</v>
      </c>
      <c r="R1873" s="184">
        <v>5.8658999999999999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6"/>
      <c r="B1874" s="126"/>
      <c r="C1874" s="126"/>
      <c r="D1874" s="128"/>
      <c r="E1874" s="129"/>
      <c r="F1874" s="129"/>
      <c r="G1874" s="129"/>
      <c r="H1874" s="129"/>
      <c r="I1874" s="129"/>
      <c r="J1874" s="129"/>
      <c r="K1874" s="129"/>
      <c r="L1874" s="129"/>
      <c r="M1874" s="129"/>
      <c r="N1874" s="129"/>
      <c r="O1874" s="129"/>
      <c r="P1874" s="129"/>
      <c r="Q1874" s="129"/>
      <c r="R1874" s="129"/>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0" t="s">
        <v>387</v>
      </c>
      <c r="B1875" s="180"/>
      <c r="C1875" s="180"/>
      <c r="D1875" s="180"/>
      <c r="E1875" s="180"/>
      <c r="F1875" s="180"/>
      <c r="G1875" s="180"/>
      <c r="H1875" s="180"/>
      <c r="I1875" s="180"/>
      <c r="J1875" s="180"/>
      <c r="K1875" s="180"/>
      <c r="L1875" s="180"/>
      <c r="M1875" s="180"/>
      <c r="N1875" s="180"/>
      <c r="O1875" s="180"/>
      <c r="P1875" s="180"/>
      <c r="Q1875" s="180"/>
      <c r="R1875" s="180"/>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78" t="s">
        <v>380</v>
      </c>
      <c r="B1876" s="178" t="s">
        <v>30</v>
      </c>
      <c r="C1876" s="178">
        <v>108167</v>
      </c>
      <c r="D1876" s="181">
        <v>44315</v>
      </c>
      <c r="E1876" s="182">
        <v>61.810499999999998</v>
      </c>
      <c r="F1876" s="182">
        <v>0.45379999999999998</v>
      </c>
      <c r="G1876" s="182">
        <v>3.0600999999999998</v>
      </c>
      <c r="H1876" s="182">
        <v>4.3201000000000001</v>
      </c>
      <c r="I1876" s="182">
        <v>3.7094</v>
      </c>
      <c r="J1876" s="182">
        <v>7.0030000000000001</v>
      </c>
      <c r="K1876" s="182">
        <v>15.9474</v>
      </c>
      <c r="L1876" s="182">
        <v>39.143900000000002</v>
      </c>
      <c r="M1876" s="182">
        <v>51.574300000000001</v>
      </c>
      <c r="N1876" s="182">
        <v>69.738699999999994</v>
      </c>
      <c r="O1876" s="182">
        <v>-0.93700000000000006</v>
      </c>
      <c r="P1876" s="182">
        <v>9.6826000000000008</v>
      </c>
      <c r="Q1876" s="182">
        <v>14.9192</v>
      </c>
      <c r="R1876" s="182">
        <v>9.9169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78" t="s">
        <v>380</v>
      </c>
      <c r="B1877" s="178" t="s">
        <v>11</v>
      </c>
      <c r="C1877" s="178">
        <v>119659</v>
      </c>
      <c r="D1877" s="181">
        <v>44315</v>
      </c>
      <c r="E1877" s="182">
        <v>67.039000000000001</v>
      </c>
      <c r="F1877" s="182">
        <v>0.45639999999999997</v>
      </c>
      <c r="G1877" s="182">
        <v>3.0686</v>
      </c>
      <c r="H1877" s="182">
        <v>4.3402000000000003</v>
      </c>
      <c r="I1877" s="182">
        <v>3.7488999999999999</v>
      </c>
      <c r="J1877" s="182">
        <v>7.0982000000000003</v>
      </c>
      <c r="K1877" s="182">
        <v>16.193899999999999</v>
      </c>
      <c r="L1877" s="182">
        <v>39.793300000000002</v>
      </c>
      <c r="M1877" s="182">
        <v>52.711199999999998</v>
      </c>
      <c r="N1877" s="182">
        <v>71.515799999999999</v>
      </c>
      <c r="O1877" s="182">
        <v>0.1676</v>
      </c>
      <c r="P1877" s="182">
        <v>10.9099</v>
      </c>
      <c r="Q1877" s="182">
        <v>16.764600000000002</v>
      </c>
      <c r="R1877" s="182">
        <v>11.1053</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78" t="s">
        <v>380</v>
      </c>
      <c r="B1878" s="178" t="s">
        <v>1992</v>
      </c>
      <c r="C1878" s="178">
        <v>148595</v>
      </c>
      <c r="D1878" s="181">
        <v>44315</v>
      </c>
      <c r="E1878" s="182">
        <v>11.528</v>
      </c>
      <c r="F1878" s="182">
        <v>6.9400000000000003E-2</v>
      </c>
      <c r="G1878" s="182">
        <v>0.83089999999999997</v>
      </c>
      <c r="H1878" s="182">
        <v>1.4075</v>
      </c>
      <c r="I1878" s="182">
        <v>1.7296</v>
      </c>
      <c r="J1878" s="182">
        <v>6.5631000000000004</v>
      </c>
      <c r="K1878" s="182">
        <v>10.6122</v>
      </c>
      <c r="L1878" s="182"/>
      <c r="M1878" s="182"/>
      <c r="N1878" s="182"/>
      <c r="O1878" s="182"/>
      <c r="P1878" s="182"/>
      <c r="Q1878" s="182">
        <v>15.28</v>
      </c>
      <c r="R1878" s="182"/>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78" t="s">
        <v>380</v>
      </c>
      <c r="B1879" s="178" t="s">
        <v>1993</v>
      </c>
      <c r="C1879" s="178">
        <v>148594</v>
      </c>
      <c r="D1879" s="181">
        <v>44315</v>
      </c>
      <c r="E1879" s="182">
        <v>11.494</v>
      </c>
      <c r="F1879" s="182">
        <v>6.0900000000000003E-2</v>
      </c>
      <c r="G1879" s="182">
        <v>0.81569999999999998</v>
      </c>
      <c r="H1879" s="182">
        <v>1.3937999999999999</v>
      </c>
      <c r="I1879" s="182">
        <v>1.6988000000000001</v>
      </c>
      <c r="J1879" s="182">
        <v>6.4950000000000001</v>
      </c>
      <c r="K1879" s="182">
        <v>10.4131</v>
      </c>
      <c r="L1879" s="182"/>
      <c r="M1879" s="182"/>
      <c r="N1879" s="182"/>
      <c r="O1879" s="182"/>
      <c r="P1879" s="182"/>
      <c r="Q1879" s="182">
        <v>14.94</v>
      </c>
      <c r="R1879" s="182"/>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78" t="s">
        <v>380</v>
      </c>
      <c r="B1880" s="178" t="s">
        <v>31</v>
      </c>
      <c r="C1880" s="178">
        <v>101764</v>
      </c>
      <c r="D1880" s="181">
        <v>44315</v>
      </c>
      <c r="E1880" s="182">
        <v>351.06900000000002</v>
      </c>
      <c r="F1880" s="182">
        <v>-2.3900000000000001E-2</v>
      </c>
      <c r="G1880" s="182">
        <v>2.3843999999999999</v>
      </c>
      <c r="H1880" s="182">
        <v>3.3599000000000001</v>
      </c>
      <c r="I1880" s="182">
        <v>2.6452</v>
      </c>
      <c r="J1880" s="182">
        <v>1.7945</v>
      </c>
      <c r="K1880" s="182">
        <v>8.8447999999999993</v>
      </c>
      <c r="L1880" s="182">
        <v>28.56</v>
      </c>
      <c r="M1880" s="182">
        <v>36.3523</v>
      </c>
      <c r="N1880" s="182">
        <v>59.8384</v>
      </c>
      <c r="O1880" s="182">
        <v>5.5788000000000002</v>
      </c>
      <c r="P1880" s="182">
        <v>12.144500000000001</v>
      </c>
      <c r="Q1880" s="182">
        <v>13.9452</v>
      </c>
      <c r="R1880" s="182">
        <v>8.2391000000000005</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78" t="s">
        <v>380</v>
      </c>
      <c r="B1881" s="178" t="s">
        <v>12</v>
      </c>
      <c r="C1881" s="178">
        <v>118935</v>
      </c>
      <c r="D1881" s="181">
        <v>44315</v>
      </c>
      <c r="E1881" s="182">
        <v>377.74599999999998</v>
      </c>
      <c r="F1881" s="182">
        <v>-2.12E-2</v>
      </c>
      <c r="G1881" s="182">
        <v>2.3927</v>
      </c>
      <c r="H1881" s="182">
        <v>3.3782000000000001</v>
      </c>
      <c r="I1881" s="182">
        <v>2.6831999999999998</v>
      </c>
      <c r="J1881" s="182">
        <v>1.887</v>
      </c>
      <c r="K1881" s="182">
        <v>9.0978999999999992</v>
      </c>
      <c r="L1881" s="182">
        <v>29.143000000000001</v>
      </c>
      <c r="M1881" s="182">
        <v>37.294800000000002</v>
      </c>
      <c r="N1881" s="182">
        <v>61.307899999999997</v>
      </c>
      <c r="O1881" s="182">
        <v>6.7046999999999999</v>
      </c>
      <c r="P1881" s="182">
        <v>13.358000000000001</v>
      </c>
      <c r="Q1881" s="182">
        <v>15.1312</v>
      </c>
      <c r="R1881" s="182">
        <v>9.2241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78" t="s">
        <v>380</v>
      </c>
      <c r="B1882" s="178" t="s">
        <v>32</v>
      </c>
      <c r="C1882" s="178">
        <v>102594</v>
      </c>
      <c r="D1882" s="181">
        <v>44315</v>
      </c>
      <c r="E1882" s="182">
        <v>197.69</v>
      </c>
      <c r="F1882" s="182">
        <v>0.28920000000000001</v>
      </c>
      <c r="G1882" s="182">
        <v>2.2341000000000002</v>
      </c>
      <c r="H1882" s="182">
        <v>2.5522999999999998</v>
      </c>
      <c r="I1882" s="182">
        <v>2.3346</v>
      </c>
      <c r="J1882" s="182">
        <v>4.1075999999999997</v>
      </c>
      <c r="K1882" s="182">
        <v>12.209099999999999</v>
      </c>
      <c r="L1882" s="182">
        <v>34.090800000000002</v>
      </c>
      <c r="M1882" s="182">
        <v>37.849499999999999</v>
      </c>
      <c r="N1882" s="182">
        <v>66.812899999999999</v>
      </c>
      <c r="O1882" s="182">
        <v>10.851000000000001</v>
      </c>
      <c r="P1882" s="182">
        <v>11.988</v>
      </c>
      <c r="Q1882" s="182">
        <v>19.549199999999999</v>
      </c>
      <c r="R1882" s="182">
        <v>16.120999999999999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78" t="s">
        <v>380</v>
      </c>
      <c r="B1883" s="178" t="s">
        <v>13</v>
      </c>
      <c r="C1883" s="178">
        <v>120323</v>
      </c>
      <c r="D1883" s="181">
        <v>44315</v>
      </c>
      <c r="E1883" s="182">
        <v>212.32</v>
      </c>
      <c r="F1883" s="182">
        <v>0.28810000000000002</v>
      </c>
      <c r="G1883" s="182">
        <v>2.2391000000000001</v>
      </c>
      <c r="H1883" s="182">
        <v>2.5600999999999998</v>
      </c>
      <c r="I1883" s="182">
        <v>2.3574000000000002</v>
      </c>
      <c r="J1883" s="182">
        <v>4.1600999999999999</v>
      </c>
      <c r="K1883" s="182">
        <v>12.3446</v>
      </c>
      <c r="L1883" s="182">
        <v>34.4223</v>
      </c>
      <c r="M1883" s="182">
        <v>38.382300000000001</v>
      </c>
      <c r="N1883" s="182">
        <v>67.709299999999999</v>
      </c>
      <c r="O1883" s="182">
        <v>11.560700000000001</v>
      </c>
      <c r="P1883" s="182">
        <v>12.921799999999999</v>
      </c>
      <c r="Q1883" s="182">
        <v>16.850000000000001</v>
      </c>
      <c r="R1883" s="182">
        <v>16.754999999999999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78" t="s">
        <v>380</v>
      </c>
      <c r="B1884" s="178" t="s">
        <v>14</v>
      </c>
      <c r="C1884" s="178">
        <v>144455</v>
      </c>
      <c r="D1884" s="181">
        <v>44315</v>
      </c>
      <c r="E1884" s="182">
        <v>13.63</v>
      </c>
      <c r="F1884" s="182">
        <v>0.22059999999999999</v>
      </c>
      <c r="G1884" s="182">
        <v>2.7902999999999998</v>
      </c>
      <c r="H1884" s="182">
        <v>3.3359000000000001</v>
      </c>
      <c r="I1884" s="182">
        <v>2.7128999999999999</v>
      </c>
      <c r="J1884" s="182">
        <v>2.7902999999999998</v>
      </c>
      <c r="K1884" s="182">
        <v>13.394299999999999</v>
      </c>
      <c r="L1884" s="182">
        <v>29.194299999999998</v>
      </c>
      <c r="M1884" s="182">
        <v>38.516300000000001</v>
      </c>
      <c r="N1884" s="182">
        <v>54.886400000000002</v>
      </c>
      <c r="O1884" s="182"/>
      <c r="P1884" s="182"/>
      <c r="Q1884" s="182">
        <v>12.186299999999999</v>
      </c>
      <c r="R1884" s="182">
        <v>13.907</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78" t="s">
        <v>380</v>
      </c>
      <c r="B1885" s="178" t="s">
        <v>33</v>
      </c>
      <c r="C1885" s="178">
        <v>144453</v>
      </c>
      <c r="D1885" s="181">
        <v>44315</v>
      </c>
      <c r="E1885" s="182">
        <v>13.18</v>
      </c>
      <c r="F1885" s="182">
        <v>0.2281</v>
      </c>
      <c r="G1885" s="182">
        <v>2.7280000000000002</v>
      </c>
      <c r="H1885" s="182">
        <v>3.2915000000000001</v>
      </c>
      <c r="I1885" s="182">
        <v>2.6480000000000001</v>
      </c>
      <c r="J1885" s="182">
        <v>2.7280000000000002</v>
      </c>
      <c r="K1885" s="182">
        <v>13.2302</v>
      </c>
      <c r="L1885" s="182">
        <v>28.5854</v>
      </c>
      <c r="M1885" s="182">
        <v>37.578299999999999</v>
      </c>
      <c r="N1885" s="182">
        <v>53.792299999999997</v>
      </c>
      <c r="O1885" s="182"/>
      <c r="P1885" s="182"/>
      <c r="Q1885" s="182">
        <v>10.7965</v>
      </c>
      <c r="R1885" s="182">
        <v>12.880599999999999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78" t="s">
        <v>380</v>
      </c>
      <c r="B1886" s="178" t="s">
        <v>15</v>
      </c>
      <c r="C1886" s="178">
        <v>118481</v>
      </c>
      <c r="D1886" s="181">
        <v>44315</v>
      </c>
      <c r="E1886" s="182">
        <v>73.290000000000006</v>
      </c>
      <c r="F1886" s="182">
        <v>0.2051</v>
      </c>
      <c r="G1886" s="182">
        <v>2.2317999999999998</v>
      </c>
      <c r="H1886" s="182">
        <v>3.6046999999999998</v>
      </c>
      <c r="I1886" s="182">
        <v>3.8395999999999999</v>
      </c>
      <c r="J1886" s="182">
        <v>6.79</v>
      </c>
      <c r="K1886" s="182">
        <v>21.865600000000001</v>
      </c>
      <c r="L1886" s="182">
        <v>49.816000000000003</v>
      </c>
      <c r="M1886" s="182">
        <v>72.365899999999996</v>
      </c>
      <c r="N1886" s="182">
        <v>102.85080000000001</v>
      </c>
      <c r="O1886" s="182">
        <v>6.5419</v>
      </c>
      <c r="P1886" s="182">
        <v>16.229900000000001</v>
      </c>
      <c r="Q1886" s="182">
        <v>15.613200000000001</v>
      </c>
      <c r="R1886" s="182">
        <v>15.860099999999999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78" t="s">
        <v>380</v>
      </c>
      <c r="B1887" s="178" t="s">
        <v>34</v>
      </c>
      <c r="C1887" s="178">
        <v>108909</v>
      </c>
      <c r="D1887" s="181">
        <v>44315</v>
      </c>
      <c r="E1887" s="182">
        <v>67.650000000000006</v>
      </c>
      <c r="F1887" s="182">
        <v>0.1925</v>
      </c>
      <c r="G1887" s="182">
        <v>2.2212000000000001</v>
      </c>
      <c r="H1887" s="182">
        <v>3.5829</v>
      </c>
      <c r="I1887" s="182">
        <v>3.7894999999999999</v>
      </c>
      <c r="J1887" s="182">
        <v>6.6698000000000004</v>
      </c>
      <c r="K1887" s="182">
        <v>21.5197</v>
      </c>
      <c r="L1887" s="182">
        <v>49.008800000000001</v>
      </c>
      <c r="M1887" s="182">
        <v>70.962900000000005</v>
      </c>
      <c r="N1887" s="182">
        <v>100.6823</v>
      </c>
      <c r="O1887" s="182">
        <v>5.3806000000000003</v>
      </c>
      <c r="P1887" s="182">
        <v>14.9962</v>
      </c>
      <c r="Q1887" s="182">
        <v>15.643700000000001</v>
      </c>
      <c r="R1887" s="182">
        <v>14.6044</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78" t="s">
        <v>380</v>
      </c>
      <c r="B1888" s="178" t="s">
        <v>16</v>
      </c>
      <c r="C1888" s="178">
        <v>135341</v>
      </c>
      <c r="D1888" s="181">
        <v>44315</v>
      </c>
      <c r="E1888" s="182">
        <v>16.0335</v>
      </c>
      <c r="F1888" s="182">
        <v>-0.20230000000000001</v>
      </c>
      <c r="G1888" s="182">
        <v>1.9832000000000001</v>
      </c>
      <c r="H1888" s="182">
        <v>2.3165</v>
      </c>
      <c r="I1888" s="182">
        <v>2.9438</v>
      </c>
      <c r="J1888" s="182">
        <v>2.8309000000000002</v>
      </c>
      <c r="K1888" s="182">
        <v>10.841100000000001</v>
      </c>
      <c r="L1888" s="182">
        <v>27.849699999999999</v>
      </c>
      <c r="M1888" s="182">
        <v>36.852499999999999</v>
      </c>
      <c r="N1888" s="182">
        <v>52.101700000000001</v>
      </c>
      <c r="O1888" s="182">
        <v>3.6636000000000002</v>
      </c>
      <c r="P1888" s="182">
        <v>10.2979</v>
      </c>
      <c r="Q1888" s="182">
        <v>8.7202000000000002</v>
      </c>
      <c r="R1888" s="182">
        <v>12.4152</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78" t="s">
        <v>380</v>
      </c>
      <c r="B1889" s="178" t="s">
        <v>35</v>
      </c>
      <c r="C1889" s="178">
        <v>135343</v>
      </c>
      <c r="D1889" s="181">
        <v>44315</v>
      </c>
      <c r="E1889" s="182">
        <v>14.3582</v>
      </c>
      <c r="F1889" s="182">
        <v>-0.20710000000000001</v>
      </c>
      <c r="G1889" s="182">
        <v>1.9679</v>
      </c>
      <c r="H1889" s="182">
        <v>2.2801999999999998</v>
      </c>
      <c r="I1889" s="182">
        <v>2.8723000000000001</v>
      </c>
      <c r="J1889" s="182">
        <v>2.6604999999999999</v>
      </c>
      <c r="K1889" s="182">
        <v>9.8536000000000001</v>
      </c>
      <c r="L1889" s="182">
        <v>25.9834</v>
      </c>
      <c r="M1889" s="182">
        <v>34.240200000000002</v>
      </c>
      <c r="N1889" s="182">
        <v>48.523400000000002</v>
      </c>
      <c r="O1889" s="182">
        <v>1.8758999999999999</v>
      </c>
      <c r="P1889" s="182">
        <v>8.2058</v>
      </c>
      <c r="Q1889" s="182">
        <v>6.6158999999999999</v>
      </c>
      <c r="R1889" s="182">
        <v>10.2607</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78" t="s">
        <v>380</v>
      </c>
      <c r="B1890" s="178" t="s">
        <v>36</v>
      </c>
      <c r="C1890" s="178">
        <v>100254</v>
      </c>
      <c r="D1890" s="181">
        <v>44315</v>
      </c>
      <c r="E1890" s="182">
        <v>340.166509784867</v>
      </c>
      <c r="F1890" s="182">
        <v>0.18840000000000001</v>
      </c>
      <c r="G1890" s="182">
        <v>2.9306999999999999</v>
      </c>
      <c r="H1890" s="182">
        <v>3.5754999999999999</v>
      </c>
      <c r="I1890" s="182">
        <v>2.2961</v>
      </c>
      <c r="J1890" s="182">
        <v>1.7204999999999999</v>
      </c>
      <c r="K1890" s="182">
        <v>11.9922</v>
      </c>
      <c r="L1890" s="182">
        <v>34.646299999999997</v>
      </c>
      <c r="M1890" s="182">
        <v>40.195999999999998</v>
      </c>
      <c r="N1890" s="182">
        <v>62.142200000000003</v>
      </c>
      <c r="O1890" s="182">
        <v>9.2390000000000008</v>
      </c>
      <c r="P1890" s="182">
        <v>15.5784</v>
      </c>
      <c r="Q1890" s="182">
        <v>15.884399999999999</v>
      </c>
      <c r="R1890" s="182">
        <v>14.074199999999999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78" t="s">
        <v>380</v>
      </c>
      <c r="B1891" s="178" t="s">
        <v>17</v>
      </c>
      <c r="C1891" s="178">
        <v>120486</v>
      </c>
      <c r="D1891" s="181">
        <v>44315</v>
      </c>
      <c r="E1891" s="182">
        <v>45.586300000000001</v>
      </c>
      <c r="F1891" s="182">
        <v>0.18990000000000001</v>
      </c>
      <c r="G1891" s="182">
        <v>2.9361000000000002</v>
      </c>
      <c r="H1891" s="182">
        <v>3.5882999999999998</v>
      </c>
      <c r="I1891" s="182">
        <v>2.3212999999999999</v>
      </c>
      <c r="J1891" s="182">
        <v>1.7819</v>
      </c>
      <c r="K1891" s="182">
        <v>12.171799999999999</v>
      </c>
      <c r="L1891" s="182">
        <v>35.083300000000001</v>
      </c>
      <c r="M1891" s="182">
        <v>40.881500000000003</v>
      </c>
      <c r="N1891" s="182">
        <v>63.199300000000001</v>
      </c>
      <c r="O1891" s="182">
        <v>9.9506999999999994</v>
      </c>
      <c r="P1891" s="182">
        <v>16.6081</v>
      </c>
      <c r="Q1891" s="182">
        <v>14.7577</v>
      </c>
      <c r="R1891" s="182">
        <v>14.8171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78" t="s">
        <v>380</v>
      </c>
      <c r="B1892" s="178" t="s">
        <v>18</v>
      </c>
      <c r="C1892" s="178">
        <v>119404</v>
      </c>
      <c r="D1892" s="181">
        <v>44315</v>
      </c>
      <c r="E1892" s="182">
        <v>49.88</v>
      </c>
      <c r="F1892" s="182">
        <v>0.11840000000000001</v>
      </c>
      <c r="G1892" s="182">
        <v>2.6316000000000002</v>
      </c>
      <c r="H1892" s="182">
        <v>3.0834000000000001</v>
      </c>
      <c r="I1892" s="182">
        <v>1.9999</v>
      </c>
      <c r="J1892" s="182">
        <v>4.1944999999999997</v>
      </c>
      <c r="K1892" s="182">
        <v>13.5288</v>
      </c>
      <c r="L1892" s="182">
        <v>32.311199999999999</v>
      </c>
      <c r="M1892" s="182">
        <v>41.439300000000003</v>
      </c>
      <c r="N1892" s="182">
        <v>67.046199999999999</v>
      </c>
      <c r="O1892" s="182">
        <v>7.8735999999999997</v>
      </c>
      <c r="P1892" s="182">
        <v>14.9673</v>
      </c>
      <c r="Q1892" s="182">
        <v>18.3291</v>
      </c>
      <c r="R1892" s="182">
        <v>14.8012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78" t="s">
        <v>380</v>
      </c>
      <c r="B1893" s="178" t="s">
        <v>37</v>
      </c>
      <c r="C1893" s="178">
        <v>118102</v>
      </c>
      <c r="D1893" s="181">
        <v>44315</v>
      </c>
      <c r="E1893" s="182">
        <v>46.534999999999997</v>
      </c>
      <c r="F1893" s="182">
        <v>0.114</v>
      </c>
      <c r="G1893" s="182">
        <v>2.6221000000000001</v>
      </c>
      <c r="H1893" s="182">
        <v>3.0630000000000002</v>
      </c>
      <c r="I1893" s="182">
        <v>1.9588000000000001</v>
      </c>
      <c r="J1893" s="182">
        <v>4.0982000000000003</v>
      </c>
      <c r="K1893" s="182">
        <v>13.2652</v>
      </c>
      <c r="L1893" s="182">
        <v>31.692900000000002</v>
      </c>
      <c r="M1893" s="182">
        <v>40.432099999999998</v>
      </c>
      <c r="N1893" s="182">
        <v>65.451899999999995</v>
      </c>
      <c r="O1893" s="182">
        <v>6.8489000000000004</v>
      </c>
      <c r="P1893" s="182">
        <v>13.928599999999999</v>
      </c>
      <c r="Q1893" s="182">
        <v>14.5595</v>
      </c>
      <c r="R1893" s="182">
        <v>13.6996</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78" t="s">
        <v>380</v>
      </c>
      <c r="B1894" s="178" t="s">
        <v>38</v>
      </c>
      <c r="C1894" s="178">
        <v>103085</v>
      </c>
      <c r="D1894" s="181">
        <v>44315</v>
      </c>
      <c r="E1894" s="182">
        <v>98.118200000000002</v>
      </c>
      <c r="F1894" s="182">
        <v>-4.1700000000000001E-2</v>
      </c>
      <c r="G1894" s="182">
        <v>2.6793</v>
      </c>
      <c r="H1894" s="182">
        <v>3.3628999999999998</v>
      </c>
      <c r="I1894" s="182">
        <v>3.8289</v>
      </c>
      <c r="J1894" s="182">
        <v>3.2530999999999999</v>
      </c>
      <c r="K1894" s="182">
        <v>13.1777</v>
      </c>
      <c r="L1894" s="182">
        <v>35.463099999999997</v>
      </c>
      <c r="M1894" s="182">
        <v>43.172800000000002</v>
      </c>
      <c r="N1894" s="182">
        <v>67.609399999999994</v>
      </c>
      <c r="O1894" s="182">
        <v>9.4626999999999999</v>
      </c>
      <c r="P1894" s="182">
        <v>14.482799999999999</v>
      </c>
      <c r="Q1894" s="182">
        <v>15.443300000000001</v>
      </c>
      <c r="R1894" s="182">
        <v>15.0373</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78" t="s">
        <v>380</v>
      </c>
      <c r="B1895" s="178" t="s">
        <v>19</v>
      </c>
      <c r="C1895" s="178">
        <v>118784</v>
      </c>
      <c r="D1895" s="181">
        <v>44315</v>
      </c>
      <c r="E1895" s="182">
        <v>104.2809</v>
      </c>
      <c r="F1895" s="182">
        <v>-3.9800000000000002E-2</v>
      </c>
      <c r="G1895" s="182">
        <v>2.6848999999999998</v>
      </c>
      <c r="H1895" s="182">
        <v>3.3761999999999999</v>
      </c>
      <c r="I1895" s="182">
        <v>3.8555999999999999</v>
      </c>
      <c r="J1895" s="182">
        <v>3.3148</v>
      </c>
      <c r="K1895" s="182">
        <v>13.357799999999999</v>
      </c>
      <c r="L1895" s="182">
        <v>35.899700000000003</v>
      </c>
      <c r="M1895" s="182">
        <v>43.848799999999997</v>
      </c>
      <c r="N1895" s="182">
        <v>68.657700000000006</v>
      </c>
      <c r="O1895" s="182">
        <v>10.1744</v>
      </c>
      <c r="P1895" s="182">
        <v>15.3072</v>
      </c>
      <c r="Q1895" s="182">
        <v>14.2719</v>
      </c>
      <c r="R1895" s="182">
        <v>15.7782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78" t="s">
        <v>380</v>
      </c>
      <c r="B1896" s="178" t="s">
        <v>20</v>
      </c>
      <c r="C1896" s="178">
        <v>103490</v>
      </c>
      <c r="D1896" s="181">
        <v>44315</v>
      </c>
      <c r="E1896" s="182">
        <v>67.92</v>
      </c>
      <c r="F1896" s="182">
        <v>-5.8900000000000001E-2</v>
      </c>
      <c r="G1896" s="182">
        <v>2.3816999999999999</v>
      </c>
      <c r="H1896" s="182">
        <v>3.1747999999999998</v>
      </c>
      <c r="I1896" s="182">
        <v>2.8622999999999998</v>
      </c>
      <c r="J1896" s="182">
        <v>3.2376</v>
      </c>
      <c r="K1896" s="182">
        <v>10.492900000000001</v>
      </c>
      <c r="L1896" s="182">
        <v>32.734000000000002</v>
      </c>
      <c r="M1896" s="182">
        <v>41.706699999999998</v>
      </c>
      <c r="N1896" s="182">
        <v>65.054699999999997</v>
      </c>
      <c r="O1896" s="182">
        <v>8.5608000000000004</v>
      </c>
      <c r="P1896" s="182">
        <v>11.4716</v>
      </c>
      <c r="Q1896" s="182">
        <v>13.4892</v>
      </c>
      <c r="R1896" s="182">
        <v>9.6732999999999993</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78" t="s">
        <v>380</v>
      </c>
      <c r="B1897" s="178" t="s">
        <v>39</v>
      </c>
      <c r="C1897" s="178">
        <v>141068</v>
      </c>
      <c r="D1897" s="181">
        <v>44315</v>
      </c>
      <c r="E1897" s="182">
        <v>66.97</v>
      </c>
      <c r="F1897" s="182">
        <v>-5.9700000000000003E-2</v>
      </c>
      <c r="G1897" s="182">
        <v>2.3693</v>
      </c>
      <c r="H1897" s="182">
        <v>3.1577000000000002</v>
      </c>
      <c r="I1897" s="182">
        <v>2.8409</v>
      </c>
      <c r="J1897" s="182">
        <v>3.1736</v>
      </c>
      <c r="K1897" s="182">
        <v>10.3477</v>
      </c>
      <c r="L1897" s="182">
        <v>32.4041</v>
      </c>
      <c r="M1897" s="182">
        <v>41.1678</v>
      </c>
      <c r="N1897" s="182">
        <v>64.262900000000002</v>
      </c>
      <c r="O1897" s="182">
        <v>8.1214999999999993</v>
      </c>
      <c r="P1897" s="182">
        <v>11.1076</v>
      </c>
      <c r="Q1897" s="182">
        <v>13.177099999999999</v>
      </c>
      <c r="R1897" s="182">
        <v>9.1293000000000006</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78" t="s">
        <v>380</v>
      </c>
      <c r="B1898" s="178" t="s">
        <v>40</v>
      </c>
      <c r="C1898" s="178">
        <v>101672</v>
      </c>
      <c r="D1898" s="181">
        <v>44315</v>
      </c>
      <c r="E1898" s="182">
        <v>165.46340000000001</v>
      </c>
      <c r="F1898" s="182">
        <v>-7.0300000000000001E-2</v>
      </c>
      <c r="G1898" s="182">
        <v>2.2284999999999999</v>
      </c>
      <c r="H1898" s="182">
        <v>2.9041999999999999</v>
      </c>
      <c r="I1898" s="182">
        <v>2.7835999999999999</v>
      </c>
      <c r="J1898" s="182">
        <v>2.0600999999999998</v>
      </c>
      <c r="K1898" s="182">
        <v>8.4014000000000006</v>
      </c>
      <c r="L1898" s="182">
        <v>21.8017</v>
      </c>
      <c r="M1898" s="182">
        <v>27.058700000000002</v>
      </c>
      <c r="N1898" s="182">
        <v>49.184899999999999</v>
      </c>
      <c r="O1898" s="182">
        <v>5.0038</v>
      </c>
      <c r="P1898" s="182">
        <v>14.379</v>
      </c>
      <c r="Q1898" s="182">
        <v>18.128</v>
      </c>
      <c r="R1898" s="182">
        <v>10.9521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78" t="s">
        <v>380</v>
      </c>
      <c r="B1899" s="178" t="s">
        <v>21</v>
      </c>
      <c r="C1899" s="178">
        <v>119231</v>
      </c>
      <c r="D1899" s="181">
        <v>44315</v>
      </c>
      <c r="E1899" s="182">
        <v>178.5993</v>
      </c>
      <c r="F1899" s="182">
        <v>-6.7400000000000002E-2</v>
      </c>
      <c r="G1899" s="182">
        <v>2.2372999999999998</v>
      </c>
      <c r="H1899" s="182">
        <v>2.9249000000000001</v>
      </c>
      <c r="I1899" s="182">
        <v>2.8262999999999998</v>
      </c>
      <c r="J1899" s="182">
        <v>2.1573000000000002</v>
      </c>
      <c r="K1899" s="182">
        <v>8.7022999999999993</v>
      </c>
      <c r="L1899" s="182">
        <v>22.511700000000001</v>
      </c>
      <c r="M1899" s="182">
        <v>28.180199999999999</v>
      </c>
      <c r="N1899" s="182">
        <v>50.965600000000002</v>
      </c>
      <c r="O1899" s="182">
        <v>6.4173</v>
      </c>
      <c r="P1899" s="182">
        <v>15.6892</v>
      </c>
      <c r="Q1899" s="182">
        <v>16.313199999999998</v>
      </c>
      <c r="R1899" s="182">
        <v>12.4572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78" t="s">
        <v>380</v>
      </c>
      <c r="B1900" s="178" t="s">
        <v>22</v>
      </c>
      <c r="C1900" s="178">
        <v>143835</v>
      </c>
      <c r="D1900" s="181">
        <v>44315</v>
      </c>
      <c r="E1900" s="182">
        <v>13.058400000000001</v>
      </c>
      <c r="F1900" s="182">
        <v>0.1434</v>
      </c>
      <c r="G1900" s="182">
        <v>2.3553999999999999</v>
      </c>
      <c r="H1900" s="182">
        <v>2.8957999999999999</v>
      </c>
      <c r="I1900" s="182">
        <v>3.2545999999999999</v>
      </c>
      <c r="J1900" s="182">
        <v>4.7294</v>
      </c>
      <c r="K1900" s="182">
        <v>12.3371</v>
      </c>
      <c r="L1900" s="182">
        <v>26.558199999999999</v>
      </c>
      <c r="M1900" s="182">
        <v>34.4024</v>
      </c>
      <c r="N1900" s="182">
        <v>49.409599999999998</v>
      </c>
      <c r="O1900" s="182"/>
      <c r="P1900" s="182"/>
      <c r="Q1900" s="182">
        <v>10.009399999999999</v>
      </c>
      <c r="R1900" s="182">
        <v>14.4879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78" t="s">
        <v>380</v>
      </c>
      <c r="B1901" s="178" t="s">
        <v>41</v>
      </c>
      <c r="C1901" s="178">
        <v>143837</v>
      </c>
      <c r="D1901" s="181">
        <v>44315</v>
      </c>
      <c r="E1901" s="182">
        <v>12.5426</v>
      </c>
      <c r="F1901" s="182">
        <v>0.14130000000000001</v>
      </c>
      <c r="G1901" s="182">
        <v>2.3468</v>
      </c>
      <c r="H1901" s="182">
        <v>2.8740000000000001</v>
      </c>
      <c r="I1901" s="182">
        <v>3.2117</v>
      </c>
      <c r="J1901" s="182">
        <v>4.6280000000000001</v>
      </c>
      <c r="K1901" s="182">
        <v>12.031499999999999</v>
      </c>
      <c r="L1901" s="182">
        <v>25.859000000000002</v>
      </c>
      <c r="M1901" s="182">
        <v>33.288699999999999</v>
      </c>
      <c r="N1901" s="182">
        <v>47.761699999999998</v>
      </c>
      <c r="O1901" s="182"/>
      <c r="P1901" s="182"/>
      <c r="Q1901" s="182">
        <v>8.4358000000000004</v>
      </c>
      <c r="R1901" s="182">
        <v>13.1478</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78" t="s">
        <v>380</v>
      </c>
      <c r="B1902" s="178" t="s">
        <v>23</v>
      </c>
      <c r="C1902" s="178">
        <v>144213</v>
      </c>
      <c r="D1902" s="181">
        <v>44315</v>
      </c>
      <c r="E1902" s="182">
        <v>12.532999999999999</v>
      </c>
      <c r="F1902" s="182">
        <v>-1.6E-2</v>
      </c>
      <c r="G1902" s="182">
        <v>2.0819000000000001</v>
      </c>
      <c r="H1902" s="182">
        <v>2.6671999999999998</v>
      </c>
      <c r="I1902" s="182">
        <v>2.9192999999999998</v>
      </c>
      <c r="J1902" s="182">
        <v>3.9548000000000001</v>
      </c>
      <c r="K1902" s="182">
        <v>10.558299999999999</v>
      </c>
      <c r="L1902" s="182">
        <v>24.7499</v>
      </c>
      <c r="M1902" s="182">
        <v>31.54</v>
      </c>
      <c r="N1902" s="182">
        <v>46.145499999999998</v>
      </c>
      <c r="O1902" s="182"/>
      <c r="P1902" s="182"/>
      <c r="Q1902" s="182">
        <v>8.5900999999999996</v>
      </c>
      <c r="R1902" s="182">
        <v>14</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78" t="s">
        <v>380</v>
      </c>
      <c r="B1903" s="178" t="s">
        <v>42</v>
      </c>
      <c r="C1903" s="178">
        <v>144212</v>
      </c>
      <c r="D1903" s="181">
        <v>44315</v>
      </c>
      <c r="E1903" s="182">
        <v>12.0237</v>
      </c>
      <c r="F1903" s="182">
        <v>-1.9099999999999999E-2</v>
      </c>
      <c r="G1903" s="182">
        <v>2.0731000000000002</v>
      </c>
      <c r="H1903" s="182">
        <v>2.6456</v>
      </c>
      <c r="I1903" s="182">
        <v>2.8757000000000001</v>
      </c>
      <c r="J1903" s="182">
        <v>3.8576000000000001</v>
      </c>
      <c r="K1903" s="182">
        <v>10.2637</v>
      </c>
      <c r="L1903" s="182">
        <v>24.072099999999999</v>
      </c>
      <c r="M1903" s="182">
        <v>30.462700000000002</v>
      </c>
      <c r="N1903" s="182">
        <v>44.5486</v>
      </c>
      <c r="O1903" s="182"/>
      <c r="P1903" s="182"/>
      <c r="Q1903" s="182">
        <v>6.9581999999999997</v>
      </c>
      <c r="R1903" s="182">
        <v>12.639699999999999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78" t="s">
        <v>380</v>
      </c>
      <c r="B1904" s="178" t="s">
        <v>43</v>
      </c>
      <c r="C1904" s="178">
        <v>100496</v>
      </c>
      <c r="D1904" s="181">
        <v>44315</v>
      </c>
      <c r="E1904" s="182">
        <v>314.63150000000002</v>
      </c>
      <c r="F1904" s="182">
        <v>-7.0599999999999996E-2</v>
      </c>
      <c r="G1904" s="182">
        <v>2.5709</v>
      </c>
      <c r="H1904" s="182">
        <v>3.6305999999999998</v>
      </c>
      <c r="I1904" s="182">
        <v>1.8373999999999999</v>
      </c>
      <c r="J1904" s="182">
        <v>0.72809999999999997</v>
      </c>
      <c r="K1904" s="182">
        <v>11.8849</v>
      </c>
      <c r="L1904" s="182">
        <v>44.7746</v>
      </c>
      <c r="M1904" s="182">
        <v>52.621899999999997</v>
      </c>
      <c r="N1904" s="182">
        <v>77.520200000000003</v>
      </c>
      <c r="O1904" s="182">
        <v>5.2245999999999997</v>
      </c>
      <c r="P1904" s="182">
        <v>11.8727</v>
      </c>
      <c r="Q1904" s="182">
        <v>16.694800000000001</v>
      </c>
      <c r="R1904" s="182">
        <v>10.347899999999999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78" t="s">
        <v>380</v>
      </c>
      <c r="B1905" s="178" t="s">
        <v>24</v>
      </c>
      <c r="C1905" s="178">
        <v>118494</v>
      </c>
      <c r="D1905" s="181">
        <v>44315</v>
      </c>
      <c r="E1905" s="182">
        <v>334.91930000000002</v>
      </c>
      <c r="F1905" s="182">
        <v>-6.83E-2</v>
      </c>
      <c r="G1905" s="182">
        <v>2.5781000000000001</v>
      </c>
      <c r="H1905" s="182">
        <v>3.6478999999999999</v>
      </c>
      <c r="I1905" s="182">
        <v>1.8712</v>
      </c>
      <c r="J1905" s="182">
        <v>0.80900000000000005</v>
      </c>
      <c r="K1905" s="182">
        <v>12.1248</v>
      </c>
      <c r="L1905" s="182">
        <v>45.430799999999998</v>
      </c>
      <c r="M1905" s="182">
        <v>53.679000000000002</v>
      </c>
      <c r="N1905" s="182">
        <v>79.2042</v>
      </c>
      <c r="O1905" s="182">
        <v>6.1497000000000002</v>
      </c>
      <c r="P1905" s="182">
        <v>12.8002</v>
      </c>
      <c r="Q1905" s="182">
        <v>12.462199999999999</v>
      </c>
      <c r="R1905" s="182">
        <v>11.3735</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78" t="s">
        <v>380</v>
      </c>
      <c r="B1906" s="178" t="s">
        <v>25</v>
      </c>
      <c r="C1906" s="178">
        <v>145473</v>
      </c>
      <c r="D1906" s="181">
        <v>44315</v>
      </c>
      <c r="E1906" s="182">
        <v>13.88</v>
      </c>
      <c r="F1906" s="182">
        <v>-0.1439</v>
      </c>
      <c r="G1906" s="182">
        <v>1.909</v>
      </c>
      <c r="H1906" s="182">
        <v>2.4354</v>
      </c>
      <c r="I1906" s="182">
        <v>1.6105</v>
      </c>
      <c r="J1906" s="182">
        <v>1.0925</v>
      </c>
      <c r="K1906" s="182">
        <v>9.4636999999999993</v>
      </c>
      <c r="L1906" s="182">
        <v>28.280999999999999</v>
      </c>
      <c r="M1906" s="182">
        <v>31.9392</v>
      </c>
      <c r="N1906" s="182">
        <v>55.78</v>
      </c>
      <c r="O1906" s="182"/>
      <c r="P1906" s="182"/>
      <c r="Q1906" s="182">
        <v>14.6381</v>
      </c>
      <c r="R1906" s="182">
        <v>13.8667</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78" t="s">
        <v>380</v>
      </c>
      <c r="B1907" s="178" t="s">
        <v>44</v>
      </c>
      <c r="C1907" s="178">
        <v>145471</v>
      </c>
      <c r="D1907" s="181">
        <v>44315</v>
      </c>
      <c r="E1907" s="182">
        <v>13.62</v>
      </c>
      <c r="F1907" s="182">
        <v>-0.14660000000000001</v>
      </c>
      <c r="G1907" s="182">
        <v>1.9460999999999999</v>
      </c>
      <c r="H1907" s="182">
        <v>2.4060000000000001</v>
      </c>
      <c r="I1907" s="182">
        <v>1.5660000000000001</v>
      </c>
      <c r="J1907" s="182">
        <v>0.9637</v>
      </c>
      <c r="K1907" s="182">
        <v>9.3097999999999992</v>
      </c>
      <c r="L1907" s="182">
        <v>27.8873</v>
      </c>
      <c r="M1907" s="182">
        <v>31.213899999999999</v>
      </c>
      <c r="N1907" s="182">
        <v>54.7727</v>
      </c>
      <c r="O1907" s="182"/>
      <c r="P1907" s="182"/>
      <c r="Q1907" s="182">
        <v>13.7384</v>
      </c>
      <c r="R1907" s="182">
        <v>13.0115</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78" t="s">
        <v>380</v>
      </c>
      <c r="B1908" s="178" t="s">
        <v>26</v>
      </c>
      <c r="C1908" s="178">
        <v>120751</v>
      </c>
      <c r="D1908" s="181">
        <v>44315</v>
      </c>
      <c r="E1908" s="182">
        <v>89.075400000000002</v>
      </c>
      <c r="F1908" s="182">
        <v>7.0800000000000002E-2</v>
      </c>
      <c r="G1908" s="182">
        <v>2.3268</v>
      </c>
      <c r="H1908" s="182">
        <v>3.0026000000000002</v>
      </c>
      <c r="I1908" s="182">
        <v>2.6175000000000002</v>
      </c>
      <c r="J1908" s="182">
        <v>2.8184999999999998</v>
      </c>
      <c r="K1908" s="182">
        <v>9.0546000000000006</v>
      </c>
      <c r="L1908" s="182">
        <v>31.483000000000001</v>
      </c>
      <c r="M1908" s="182">
        <v>39.989800000000002</v>
      </c>
      <c r="N1908" s="182">
        <v>61.968499999999999</v>
      </c>
      <c r="O1908" s="182">
        <v>12.3725</v>
      </c>
      <c r="P1908" s="182">
        <v>14.3498</v>
      </c>
      <c r="Q1908" s="182">
        <v>12.9315</v>
      </c>
      <c r="R1908" s="182">
        <v>17.344899999999999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78" t="s">
        <v>380</v>
      </c>
      <c r="B1909" s="178" t="s">
        <v>45</v>
      </c>
      <c r="C1909" s="178">
        <v>103098</v>
      </c>
      <c r="D1909" s="181">
        <v>44315</v>
      </c>
      <c r="E1909" s="182">
        <v>83.868499999999997</v>
      </c>
      <c r="F1909" s="182">
        <v>6.8400000000000002E-2</v>
      </c>
      <c r="G1909" s="182">
        <v>2.3212000000000002</v>
      </c>
      <c r="H1909" s="182">
        <v>2.9887999999999999</v>
      </c>
      <c r="I1909" s="182">
        <v>2.5905999999999998</v>
      </c>
      <c r="J1909" s="182">
        <v>2.7513999999999998</v>
      </c>
      <c r="K1909" s="182">
        <v>8.8634000000000004</v>
      </c>
      <c r="L1909" s="182">
        <v>31.036100000000001</v>
      </c>
      <c r="M1909" s="182">
        <v>39.278300000000002</v>
      </c>
      <c r="N1909" s="182">
        <v>60.890500000000003</v>
      </c>
      <c r="O1909" s="182">
        <v>11.6114</v>
      </c>
      <c r="P1909" s="182">
        <v>13.545500000000001</v>
      </c>
      <c r="Q1909" s="182">
        <v>14.421200000000001</v>
      </c>
      <c r="R1909" s="182">
        <v>16.5853</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3" t="s">
        <v>27</v>
      </c>
      <c r="B1910" s="178"/>
      <c r="C1910" s="178"/>
      <c r="D1910" s="178"/>
      <c r="E1910" s="178"/>
      <c r="F1910" s="184">
        <v>6.5938235294117672E-2</v>
      </c>
      <c r="G1910" s="184">
        <v>2.3282000000000003</v>
      </c>
      <c r="H1910" s="184">
        <v>3.0331941176470587</v>
      </c>
      <c r="I1910" s="184">
        <v>2.6953352941176467</v>
      </c>
      <c r="J1910" s="184">
        <v>3.4971352941176481</v>
      </c>
      <c r="K1910" s="184">
        <v>11.99109117647059</v>
      </c>
      <c r="L1910" s="184">
        <v>32.508465624999999</v>
      </c>
      <c r="M1910" s="184">
        <v>40.974384375000007</v>
      </c>
      <c r="N1910" s="184">
        <v>62.854256249999992</v>
      </c>
      <c r="O1910" s="184">
        <v>7.0166125000000008</v>
      </c>
      <c r="P1910" s="184">
        <v>13.200941666666665</v>
      </c>
      <c r="Q1910" s="184">
        <v>13.829067647058821</v>
      </c>
      <c r="R1910" s="184">
        <v>13.078565625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3" t="s">
        <v>408</v>
      </c>
      <c r="B1911" s="178"/>
      <c r="C1911" s="178"/>
      <c r="D1911" s="178"/>
      <c r="E1911" s="178"/>
      <c r="F1911" s="184">
        <v>6.4649999999999999E-2</v>
      </c>
      <c r="G1911" s="184">
        <v>2.3510999999999997</v>
      </c>
      <c r="H1911" s="184">
        <v>3.0731999999999999</v>
      </c>
      <c r="I1911" s="184">
        <v>2.6980499999999998</v>
      </c>
      <c r="J1911" s="184">
        <v>3.2056</v>
      </c>
      <c r="K1911" s="184">
        <v>11.938549999999999</v>
      </c>
      <c r="L1911" s="184">
        <v>31.587949999999999</v>
      </c>
      <c r="M1911" s="184">
        <v>38.897300000000001</v>
      </c>
      <c r="N1911" s="184">
        <v>62.055350000000004</v>
      </c>
      <c r="O1911" s="184">
        <v>6.7767999999999997</v>
      </c>
      <c r="P1911" s="184">
        <v>13.451750000000001</v>
      </c>
      <c r="Q1911" s="184">
        <v>14.598800000000001</v>
      </c>
      <c r="R1911" s="184">
        <v>13.4237</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6"/>
      <c r="B1912" s="126"/>
      <c r="C1912" s="126"/>
      <c r="D1912" s="126"/>
      <c r="E1912" s="126"/>
      <c r="F1912" s="126"/>
      <c r="G1912" s="126"/>
      <c r="H1912" s="126"/>
      <c r="I1912" s="126"/>
      <c r="J1912" s="126"/>
      <c r="K1912" s="126"/>
      <c r="L1912" s="126"/>
      <c r="M1912" s="126"/>
      <c r="N1912" s="126"/>
      <c r="O1912" s="126"/>
      <c r="P1912" s="126"/>
      <c r="Q1912" s="126"/>
      <c r="R1912" s="126"/>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8"/>
      <c r="B1" s="168"/>
      <c r="C1" s="168"/>
      <c r="D1" s="168" t="s">
        <v>115</v>
      </c>
      <c r="E1" s="168"/>
      <c r="F1" s="168" t="s">
        <v>116</v>
      </c>
      <c r="G1" s="168"/>
      <c r="H1" s="168" t="s">
        <v>117</v>
      </c>
      <c r="I1" s="168"/>
      <c r="J1" s="168" t="s">
        <v>47</v>
      </c>
      <c r="K1" s="168"/>
      <c r="L1" s="168" t="s">
        <v>48</v>
      </c>
      <c r="M1" s="168"/>
      <c r="N1" s="168" t="s">
        <v>1</v>
      </c>
      <c r="O1" s="168"/>
      <c r="P1" s="168" t="s">
        <v>2</v>
      </c>
      <c r="Q1" s="168"/>
      <c r="R1" s="168" t="s">
        <v>3</v>
      </c>
      <c r="S1" s="168"/>
      <c r="T1" s="168" t="s">
        <v>4</v>
      </c>
      <c r="U1" s="168"/>
      <c r="V1" s="168" t="s">
        <v>5</v>
      </c>
      <c r="W1" s="168"/>
      <c r="X1" s="168" t="s">
        <v>6</v>
      </c>
      <c r="Y1" s="168"/>
      <c r="Z1" s="100" t="s">
        <v>46</v>
      </c>
      <c r="AA1" s="168" t="s">
        <v>402</v>
      </c>
    </row>
    <row r="2" spans="1:27" x14ac:dyDescent="0.3">
      <c r="A2" s="168"/>
      <c r="B2" s="168"/>
      <c r="C2" s="168"/>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8"/>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8"/>
      <c r="B4" s="168"/>
      <c r="C4" s="168"/>
      <c r="D4" s="168" t="s">
        <v>115</v>
      </c>
      <c r="E4" s="168"/>
      <c r="F4" s="168" t="s">
        <v>116</v>
      </c>
      <c r="G4" s="168"/>
      <c r="H4" s="168" t="s">
        <v>117</v>
      </c>
      <c r="I4" s="168"/>
      <c r="J4" s="168" t="s">
        <v>47</v>
      </c>
      <c r="K4" s="168"/>
      <c r="L4" s="168" t="s">
        <v>48</v>
      </c>
      <c r="M4" s="168"/>
      <c r="N4" s="168" t="s">
        <v>1</v>
      </c>
      <c r="O4" s="168"/>
      <c r="P4" s="168" t="s">
        <v>2</v>
      </c>
      <c r="Q4" s="168"/>
      <c r="R4" s="168" t="s">
        <v>3</v>
      </c>
      <c r="S4" s="168"/>
      <c r="T4" s="168" t="s">
        <v>4</v>
      </c>
      <c r="U4" s="168"/>
      <c r="V4" s="168" t="s">
        <v>5</v>
      </c>
      <c r="W4" s="168"/>
      <c r="X4" s="168" t="s">
        <v>6</v>
      </c>
      <c r="Y4" s="168"/>
      <c r="Z4" s="107" t="s">
        <v>46</v>
      </c>
      <c r="AA4" s="168" t="s">
        <v>402</v>
      </c>
    </row>
    <row r="5" spans="1:27" x14ac:dyDescent="0.3">
      <c r="A5" s="168"/>
      <c r="B5" s="168"/>
      <c r="C5" s="168"/>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8"/>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8"/>
      <c r="B24" s="168"/>
      <c r="C24" s="168"/>
      <c r="D24" s="107"/>
      <c r="E24" s="107"/>
      <c r="F24" s="107"/>
      <c r="G24" s="107"/>
      <c r="H24" s="107"/>
      <c r="I24" s="107"/>
      <c r="J24" s="107"/>
      <c r="K24" s="107"/>
      <c r="L24" s="107"/>
      <c r="M24" s="107"/>
      <c r="N24" s="168" t="s">
        <v>1</v>
      </c>
      <c r="O24" s="168"/>
      <c r="P24" s="168" t="s">
        <v>2</v>
      </c>
      <c r="Q24" s="168"/>
      <c r="R24" s="168" t="s">
        <v>3</v>
      </c>
      <c r="S24" s="168"/>
      <c r="T24" s="168" t="s">
        <v>4</v>
      </c>
      <c r="U24" s="168"/>
      <c r="V24" s="168" t="s">
        <v>5</v>
      </c>
      <c r="W24" s="168"/>
      <c r="X24" s="168" t="s">
        <v>6</v>
      </c>
      <c r="Y24" s="168"/>
      <c r="Z24" s="107" t="s">
        <v>46</v>
      </c>
      <c r="AA24" s="168" t="s">
        <v>402</v>
      </c>
      <c r="AB24" s="99"/>
      <c r="AC24" s="99"/>
    </row>
    <row r="25" spans="1:29" x14ac:dyDescent="0.3">
      <c r="A25" s="168"/>
      <c r="B25" s="168"/>
      <c r="C25" s="168"/>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8"/>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8"/>
      <c r="B44" s="168"/>
      <c r="C44" s="168"/>
      <c r="D44" s="107"/>
      <c r="E44" s="107"/>
      <c r="F44" s="107"/>
      <c r="G44" s="107"/>
      <c r="H44" s="107"/>
      <c r="I44" s="107"/>
      <c r="J44" s="168" t="s">
        <v>47</v>
      </c>
      <c r="K44" s="168"/>
      <c r="L44" s="168" t="s">
        <v>48</v>
      </c>
      <c r="M44" s="168"/>
      <c r="N44" s="168" t="s">
        <v>1</v>
      </c>
      <c r="O44" s="168"/>
      <c r="P44" s="168" t="s">
        <v>2</v>
      </c>
      <c r="Q44" s="168"/>
      <c r="R44" s="168" t="s">
        <v>3</v>
      </c>
      <c r="S44" s="168"/>
      <c r="V44" s="102"/>
      <c r="W44" s="102"/>
      <c r="X44" s="102"/>
      <c r="Y44" s="102"/>
      <c r="Z44" s="107" t="s">
        <v>46</v>
      </c>
      <c r="AA44" s="168" t="s">
        <v>402</v>
      </c>
    </row>
    <row r="45" spans="1:29" x14ac:dyDescent="0.3">
      <c r="A45" s="168"/>
      <c r="B45" s="168"/>
      <c r="C45" s="168"/>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8"/>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8"/>
      <c r="B51" s="168"/>
      <c r="C51" s="168"/>
      <c r="D51" s="107"/>
      <c r="E51" s="107"/>
      <c r="F51" s="107"/>
      <c r="G51" s="107"/>
      <c r="H51" s="107"/>
      <c r="I51" s="107"/>
      <c r="J51" s="168" t="s">
        <v>47</v>
      </c>
      <c r="K51" s="168"/>
      <c r="L51" s="168" t="s">
        <v>48</v>
      </c>
      <c r="M51" s="168"/>
      <c r="N51" s="168" t="s">
        <v>1</v>
      </c>
      <c r="O51" s="168"/>
      <c r="P51" s="168" t="s">
        <v>2</v>
      </c>
      <c r="Q51" s="168"/>
      <c r="R51" s="168" t="s">
        <v>3</v>
      </c>
      <c r="S51" s="168"/>
      <c r="Z51" s="107" t="s">
        <v>46</v>
      </c>
      <c r="AA51" s="168" t="s">
        <v>402</v>
      </c>
    </row>
    <row r="52" spans="1:27" x14ac:dyDescent="0.3">
      <c r="A52" s="168"/>
      <c r="B52" s="168"/>
      <c r="C52" s="168"/>
      <c r="D52" s="107"/>
      <c r="E52" s="107"/>
      <c r="F52" s="107"/>
      <c r="G52" s="107"/>
      <c r="H52" s="107"/>
      <c r="I52" s="107"/>
      <c r="J52" s="107" t="s">
        <v>0</v>
      </c>
      <c r="K52" s="107"/>
      <c r="L52" s="107" t="s">
        <v>0</v>
      </c>
      <c r="M52" s="107"/>
      <c r="N52" s="107" t="s">
        <v>0</v>
      </c>
      <c r="O52" s="107"/>
      <c r="P52" s="107" t="s">
        <v>0</v>
      </c>
      <c r="Q52" s="107"/>
      <c r="R52" s="107" t="s">
        <v>0</v>
      </c>
      <c r="S52" s="107"/>
      <c r="Z52" s="107" t="s">
        <v>0</v>
      </c>
      <c r="AA52" s="168"/>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8"/>
      <c r="B58" s="168"/>
      <c r="C58" s="168"/>
      <c r="D58" s="107"/>
      <c r="E58" s="107"/>
      <c r="F58" s="107"/>
      <c r="G58" s="107"/>
      <c r="H58" s="107"/>
      <c r="I58" s="107"/>
      <c r="J58" s="107"/>
      <c r="K58" s="107"/>
      <c r="L58" s="168" t="s">
        <v>48</v>
      </c>
      <c r="M58" s="168"/>
      <c r="N58" s="168" t="s">
        <v>1</v>
      </c>
      <c r="O58" s="168"/>
      <c r="P58" s="168" t="s">
        <v>2</v>
      </c>
      <c r="Q58" s="168"/>
      <c r="R58" s="168" t="s">
        <v>3</v>
      </c>
      <c r="S58" s="168"/>
      <c r="T58" s="168" t="s">
        <v>4</v>
      </c>
      <c r="U58" s="168"/>
      <c r="V58" s="168" t="s">
        <v>5</v>
      </c>
      <c r="W58" s="168"/>
      <c r="Z58" s="107" t="s">
        <v>46</v>
      </c>
      <c r="AA58" s="168" t="s">
        <v>402</v>
      </c>
    </row>
    <row r="59" spans="1:27" x14ac:dyDescent="0.3">
      <c r="A59" s="168"/>
      <c r="B59" s="168"/>
      <c r="C59" s="168"/>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8"/>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8"/>
      <c r="B92" s="168"/>
      <c r="C92" s="168"/>
      <c r="D92" s="107"/>
      <c r="E92" s="107"/>
      <c r="F92" s="107"/>
      <c r="G92" s="107"/>
      <c r="H92" s="107"/>
      <c r="I92" s="107"/>
      <c r="J92" s="107"/>
      <c r="K92" s="107"/>
      <c r="L92" s="168" t="s">
        <v>48</v>
      </c>
      <c r="M92" s="168"/>
      <c r="N92" s="168" t="s">
        <v>1</v>
      </c>
      <c r="O92" s="168"/>
      <c r="P92" s="168" t="s">
        <v>2</v>
      </c>
      <c r="Q92" s="168"/>
      <c r="R92" s="168" t="s">
        <v>3</v>
      </c>
      <c r="S92" s="168"/>
      <c r="T92" s="168" t="s">
        <v>4</v>
      </c>
      <c r="U92" s="168"/>
      <c r="V92" s="168" t="s">
        <v>5</v>
      </c>
      <c r="W92" s="168"/>
      <c r="Z92" s="107" t="s">
        <v>46</v>
      </c>
      <c r="AA92" s="168" t="s">
        <v>402</v>
      </c>
    </row>
    <row r="93" spans="1:27" x14ac:dyDescent="0.3">
      <c r="A93" s="168"/>
      <c r="B93" s="168"/>
      <c r="C93" s="168"/>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8"/>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8"/>
      <c r="B130" s="168"/>
      <c r="C130" s="168"/>
      <c r="D130" s="168" t="s">
        <v>115</v>
      </c>
      <c r="E130" s="168"/>
      <c r="F130" s="168" t="s">
        <v>116</v>
      </c>
      <c r="G130" s="168"/>
      <c r="H130" s="168" t="s">
        <v>117</v>
      </c>
      <c r="I130" s="168"/>
      <c r="J130" s="168" t="s">
        <v>47</v>
      </c>
      <c r="K130" s="168"/>
      <c r="L130" s="168" t="s">
        <v>48</v>
      </c>
      <c r="M130" s="168"/>
      <c r="N130" s="168" t="s">
        <v>1</v>
      </c>
      <c r="O130" s="168"/>
      <c r="P130" s="168" t="s">
        <v>2</v>
      </c>
      <c r="Q130" s="168"/>
      <c r="R130" s="168" t="s">
        <v>3</v>
      </c>
      <c r="S130" s="168"/>
      <c r="T130" s="168" t="s">
        <v>4</v>
      </c>
      <c r="U130" s="168"/>
      <c r="V130" s="168" t="s">
        <v>5</v>
      </c>
      <c r="W130" s="168"/>
      <c r="Z130" s="107" t="s">
        <v>46</v>
      </c>
      <c r="AA130" s="168" t="s">
        <v>402</v>
      </c>
    </row>
    <row r="131" spans="1:27" x14ac:dyDescent="0.3">
      <c r="A131" s="168"/>
      <c r="B131" s="168"/>
      <c r="C131" s="168"/>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8"/>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8"/>
      <c r="B177" s="168"/>
      <c r="C177" s="168"/>
      <c r="D177" s="168" t="s">
        <v>115</v>
      </c>
      <c r="E177" s="168"/>
      <c r="F177" s="168" t="s">
        <v>116</v>
      </c>
      <c r="G177" s="168"/>
      <c r="H177" s="168" t="s">
        <v>117</v>
      </c>
      <c r="I177" s="168"/>
      <c r="J177" s="168" t="s">
        <v>47</v>
      </c>
      <c r="K177" s="168"/>
      <c r="L177" s="168" t="s">
        <v>48</v>
      </c>
      <c r="M177" s="168"/>
      <c r="N177" s="168" t="s">
        <v>1</v>
      </c>
      <c r="O177" s="168"/>
      <c r="P177" s="168" t="s">
        <v>2</v>
      </c>
      <c r="Q177" s="168"/>
      <c r="R177" s="168" t="s">
        <v>3</v>
      </c>
      <c r="S177" s="168"/>
      <c r="T177" s="168" t="s">
        <v>4</v>
      </c>
      <c r="U177" s="168"/>
      <c r="V177" s="168" t="s">
        <v>5</v>
      </c>
      <c r="W177" s="168"/>
      <c r="Z177" s="107" t="s">
        <v>46</v>
      </c>
      <c r="AA177" s="168" t="s">
        <v>402</v>
      </c>
    </row>
    <row r="178" spans="1:27" x14ac:dyDescent="0.3">
      <c r="A178" s="168"/>
      <c r="B178" s="168"/>
      <c r="C178" s="168"/>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8"/>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8"/>
      <c r="B218" s="168"/>
      <c r="C218" s="168"/>
      <c r="D218" s="107"/>
      <c r="E218" s="107"/>
      <c r="F218" s="107"/>
      <c r="G218" s="107"/>
      <c r="H218" s="107"/>
      <c r="I218" s="107"/>
      <c r="J218" s="107"/>
      <c r="K218" s="107"/>
      <c r="L218" s="107"/>
      <c r="M218" s="107"/>
      <c r="N218" s="107"/>
      <c r="O218" s="107"/>
      <c r="P218" s="107"/>
      <c r="Q218" s="107"/>
      <c r="R218" s="107"/>
      <c r="S218" s="107"/>
      <c r="T218" s="168" t="s">
        <v>4</v>
      </c>
      <c r="U218" s="168"/>
      <c r="V218" s="168" t="s">
        <v>5</v>
      </c>
      <c r="W218" s="168"/>
      <c r="X218" s="168" t="s">
        <v>6</v>
      </c>
      <c r="Y218" s="168"/>
      <c r="Z218" s="107" t="s">
        <v>46</v>
      </c>
      <c r="AA218" s="168" t="s">
        <v>402</v>
      </c>
    </row>
    <row r="219" spans="1:27" x14ac:dyDescent="0.3">
      <c r="A219" s="168"/>
      <c r="B219" s="168"/>
      <c r="C219" s="168"/>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8"/>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8"/>
      <c r="B286" s="168"/>
      <c r="C286" s="168"/>
      <c r="D286" s="107"/>
      <c r="E286" s="107"/>
      <c r="F286" s="107"/>
      <c r="G286" s="107"/>
      <c r="H286" s="107"/>
      <c r="I286" s="107"/>
      <c r="J286" s="107"/>
      <c r="K286" s="107"/>
      <c r="L286" s="107"/>
      <c r="M286" s="107"/>
      <c r="N286" s="107"/>
      <c r="O286" s="107"/>
      <c r="P286" s="107"/>
      <c r="Q286" s="107"/>
      <c r="R286" s="107"/>
      <c r="S286" s="107"/>
      <c r="T286" s="168" t="s">
        <v>4</v>
      </c>
      <c r="U286" s="168"/>
      <c r="V286" s="168" t="s">
        <v>5</v>
      </c>
      <c r="W286" s="168"/>
      <c r="X286" s="168" t="s">
        <v>6</v>
      </c>
      <c r="Y286" s="168"/>
      <c r="Z286" s="107" t="s">
        <v>46</v>
      </c>
      <c r="AA286" s="168" t="s">
        <v>402</v>
      </c>
    </row>
    <row r="287" spans="1:27" x14ac:dyDescent="0.3">
      <c r="A287" s="168"/>
      <c r="B287" s="168"/>
      <c r="C287" s="168"/>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8"/>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8"/>
      <c r="B1" s="168"/>
      <c r="C1" s="168"/>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8"/>
      <c r="B2" s="168"/>
      <c r="C2" s="168"/>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8"/>
      <c r="B21" s="168"/>
      <c r="C21" s="168"/>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8"/>
      <c r="B22" s="168"/>
      <c r="C22" s="168"/>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8"/>
      <c r="B41" s="168"/>
      <c r="C41" s="168"/>
      <c r="D41" s="107"/>
      <c r="E41" s="107"/>
      <c r="F41" s="107"/>
      <c r="G41" s="107"/>
      <c r="H41" s="107"/>
      <c r="I41" s="107" t="s">
        <v>47</v>
      </c>
      <c r="J41" s="107" t="s">
        <v>48</v>
      </c>
      <c r="K41" s="107" t="s">
        <v>1</v>
      </c>
      <c r="L41" s="107" t="s">
        <v>2</v>
      </c>
      <c r="M41" s="107" t="s">
        <v>3</v>
      </c>
      <c r="O41" s="102"/>
      <c r="P41" s="102"/>
      <c r="Q41" s="107" t="s">
        <v>46</v>
      </c>
    </row>
    <row r="42" spans="1:17" x14ac:dyDescent="0.3">
      <c r="A42" s="168"/>
      <c r="B42" s="168"/>
      <c r="C42" s="168"/>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8"/>
      <c r="B48" s="168"/>
      <c r="C48" s="168"/>
      <c r="D48" s="107"/>
      <c r="E48" s="107"/>
      <c r="F48" s="107"/>
      <c r="G48" s="107"/>
      <c r="H48" s="107"/>
      <c r="I48" s="107" t="s">
        <v>47</v>
      </c>
      <c r="J48" s="107" t="s">
        <v>48</v>
      </c>
      <c r="K48" s="107" t="s">
        <v>1</v>
      </c>
      <c r="L48" s="107" t="s">
        <v>2</v>
      </c>
      <c r="M48" s="107" t="s">
        <v>3</v>
      </c>
      <c r="Q48" s="107" t="s">
        <v>46</v>
      </c>
    </row>
    <row r="49" spans="1:17" x14ac:dyDescent="0.3">
      <c r="A49" s="168"/>
      <c r="B49" s="168"/>
      <c r="C49" s="168"/>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8"/>
      <c r="B55" s="168"/>
      <c r="C55" s="168"/>
      <c r="D55" s="107"/>
      <c r="E55" s="107"/>
      <c r="F55" s="107"/>
      <c r="G55" s="107"/>
      <c r="H55" s="107"/>
      <c r="I55" s="107"/>
      <c r="J55" s="107" t="s">
        <v>48</v>
      </c>
      <c r="K55" s="107" t="s">
        <v>1</v>
      </c>
      <c r="L55" s="107" t="s">
        <v>2</v>
      </c>
      <c r="M55" s="107" t="s">
        <v>3</v>
      </c>
      <c r="N55" s="107" t="s">
        <v>4</v>
      </c>
      <c r="O55" s="107" t="s">
        <v>5</v>
      </c>
      <c r="Q55" s="107" t="s">
        <v>46</v>
      </c>
    </row>
    <row r="56" spans="1:17" x14ac:dyDescent="0.3">
      <c r="A56" s="168"/>
      <c r="B56" s="168"/>
      <c r="C56" s="168"/>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8"/>
      <c r="B89" s="168"/>
      <c r="C89" s="168"/>
      <c r="D89" s="107"/>
      <c r="E89" s="107"/>
      <c r="F89" s="107"/>
      <c r="G89" s="107"/>
      <c r="H89" s="107"/>
      <c r="I89" s="107"/>
      <c r="J89" s="107" t="s">
        <v>48</v>
      </c>
      <c r="K89" s="107" t="s">
        <v>1</v>
      </c>
      <c r="L89" s="107" t="s">
        <v>2</v>
      </c>
      <c r="M89" s="107" t="s">
        <v>3</v>
      </c>
      <c r="N89" s="107" t="s">
        <v>4</v>
      </c>
      <c r="O89" s="107" t="s">
        <v>5</v>
      </c>
      <c r="Q89" s="107" t="s">
        <v>46</v>
      </c>
    </row>
    <row r="90" spans="1:17" x14ac:dyDescent="0.3">
      <c r="A90" s="168"/>
      <c r="B90" s="168"/>
      <c r="C90" s="168"/>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8"/>
      <c r="B127" s="168"/>
      <c r="C127" s="168"/>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8"/>
      <c r="B128" s="168"/>
      <c r="C128" s="168"/>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8"/>
      <c r="B174" s="168"/>
      <c r="C174" s="168"/>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8"/>
      <c r="B175" s="168"/>
      <c r="C175" s="168"/>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8"/>
      <c r="B215" s="168"/>
      <c r="C215" s="168"/>
      <c r="D215" s="107"/>
      <c r="E215" s="107"/>
      <c r="F215" s="107"/>
      <c r="G215" s="107"/>
      <c r="H215" s="107"/>
      <c r="I215" s="107"/>
      <c r="J215" s="107"/>
      <c r="K215" s="107"/>
      <c r="L215" s="107"/>
      <c r="M215" s="107"/>
      <c r="N215" s="107" t="s">
        <v>4</v>
      </c>
      <c r="O215" s="107" t="s">
        <v>5</v>
      </c>
      <c r="P215" s="107" t="s">
        <v>6</v>
      </c>
      <c r="Q215" s="107" t="s">
        <v>46</v>
      </c>
    </row>
    <row r="216" spans="1:17" x14ac:dyDescent="0.3">
      <c r="A216" s="168"/>
      <c r="B216" s="168"/>
      <c r="C216" s="168"/>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8"/>
      <c r="B283" s="168"/>
      <c r="C283" s="168"/>
      <c r="D283" s="107"/>
      <c r="E283" s="107"/>
      <c r="F283" s="107"/>
      <c r="G283" s="107"/>
      <c r="H283" s="107"/>
      <c r="I283" s="107"/>
      <c r="J283" s="107"/>
      <c r="K283" s="107"/>
      <c r="L283" s="107"/>
      <c r="M283" s="107"/>
      <c r="N283" s="107" t="s">
        <v>4</v>
      </c>
      <c r="O283" s="107" t="s">
        <v>5</v>
      </c>
      <c r="P283" s="107" t="s">
        <v>6</v>
      </c>
      <c r="Q283" s="107" t="s">
        <v>46</v>
      </c>
    </row>
    <row r="284" spans="1:17" x14ac:dyDescent="0.3">
      <c r="A284" s="168"/>
      <c r="B284" s="168"/>
      <c r="C284" s="168"/>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9" t="s">
        <v>347</v>
      </c>
      <c r="C2" s="170"/>
      <c r="D2" s="170"/>
      <c r="E2" s="171"/>
    </row>
    <row r="3" spans="2:15" ht="15.75" customHeight="1" thickBot="1" x14ac:dyDescent="0.35">
      <c r="B3" s="172"/>
      <c r="C3" s="173"/>
      <c r="D3" s="173"/>
      <c r="E3" s="174"/>
    </row>
    <row r="5" spans="2:15" x14ac:dyDescent="0.3">
      <c r="B5" s="175" t="s">
        <v>398</v>
      </c>
      <c r="C5" s="175"/>
      <c r="D5" s="175"/>
      <c r="E5" s="175"/>
      <c r="F5" s="175"/>
      <c r="G5" s="175"/>
      <c r="H5" s="175"/>
      <c r="I5" s="175"/>
      <c r="J5" s="175"/>
      <c r="K5" s="175"/>
      <c r="L5" s="175"/>
      <c r="M5" s="175"/>
      <c r="N5" s="175"/>
    </row>
    <row r="7" spans="2:15" ht="15" customHeight="1" x14ac:dyDescent="0.3">
      <c r="B7" s="176" t="s">
        <v>399</v>
      </c>
      <c r="C7" s="176"/>
      <c r="D7" s="176"/>
      <c r="E7" s="176"/>
      <c r="F7" s="176"/>
      <c r="G7" s="176"/>
      <c r="H7" s="176"/>
      <c r="I7" s="176"/>
      <c r="J7" s="176"/>
      <c r="K7" s="176"/>
      <c r="L7" s="176"/>
      <c r="M7" s="176"/>
      <c r="N7" s="176"/>
      <c r="O7" s="176"/>
    </row>
    <row r="8" spans="2:15" x14ac:dyDescent="0.3">
      <c r="B8" s="176"/>
      <c r="C8" s="176"/>
      <c r="D8" s="176"/>
      <c r="E8" s="176"/>
      <c r="F8" s="176"/>
      <c r="G8" s="176"/>
      <c r="H8" s="176"/>
      <c r="I8" s="176"/>
      <c r="J8" s="176"/>
      <c r="K8" s="176"/>
      <c r="L8" s="176"/>
      <c r="M8" s="176"/>
      <c r="N8" s="176"/>
      <c r="O8" s="176"/>
    </row>
    <row r="9" spans="2:15" x14ac:dyDescent="0.3">
      <c r="B9" s="176"/>
      <c r="C9" s="176"/>
      <c r="D9" s="176"/>
      <c r="E9" s="176"/>
      <c r="F9" s="176"/>
      <c r="G9" s="176"/>
      <c r="H9" s="176"/>
      <c r="I9" s="176"/>
      <c r="J9" s="176"/>
      <c r="K9" s="176"/>
      <c r="L9" s="176"/>
      <c r="M9" s="176"/>
      <c r="N9" s="176"/>
      <c r="O9" s="176"/>
    </row>
    <row r="10" spans="2:15" x14ac:dyDescent="0.3">
      <c r="B10" s="176"/>
      <c r="C10" s="176"/>
      <c r="D10" s="176"/>
      <c r="E10" s="176"/>
      <c r="F10" s="176"/>
      <c r="G10" s="176"/>
      <c r="H10" s="176"/>
      <c r="I10" s="176"/>
      <c r="J10" s="176"/>
      <c r="K10" s="176"/>
      <c r="L10" s="176"/>
      <c r="M10" s="176"/>
      <c r="N10" s="176"/>
      <c r="O10" s="176"/>
    </row>
    <row r="11" spans="2:15" x14ac:dyDescent="0.3">
      <c r="B11" s="176"/>
      <c r="C11" s="176"/>
      <c r="D11" s="176"/>
      <c r="E11" s="176"/>
      <c r="F11" s="176"/>
      <c r="G11" s="176"/>
      <c r="H11" s="176"/>
      <c r="I11" s="176"/>
      <c r="J11" s="176"/>
      <c r="K11" s="176"/>
      <c r="L11" s="176"/>
      <c r="M11" s="176"/>
      <c r="N11" s="176"/>
      <c r="O11" s="176"/>
    </row>
    <row r="12" spans="2:15" x14ac:dyDescent="0.3">
      <c r="B12" s="176"/>
      <c r="C12" s="176"/>
      <c r="D12" s="176"/>
      <c r="E12" s="176"/>
      <c r="F12" s="176"/>
      <c r="G12" s="176"/>
      <c r="H12" s="176"/>
      <c r="I12" s="176"/>
      <c r="J12" s="176"/>
      <c r="K12" s="176"/>
      <c r="L12" s="176"/>
      <c r="M12" s="176"/>
      <c r="N12" s="176"/>
      <c r="O12" s="176"/>
    </row>
    <row r="13" spans="2:15" x14ac:dyDescent="0.3">
      <c r="B13" s="176"/>
      <c r="C13" s="176"/>
      <c r="D13" s="176"/>
      <c r="E13" s="176"/>
      <c r="F13" s="176"/>
      <c r="G13" s="176"/>
      <c r="H13" s="176"/>
      <c r="I13" s="176"/>
      <c r="J13" s="176"/>
      <c r="K13" s="176"/>
      <c r="L13" s="176"/>
      <c r="M13" s="176"/>
      <c r="N13" s="176"/>
      <c r="O13" s="176"/>
    </row>
    <row r="14" spans="2:15" x14ac:dyDescent="0.3">
      <c r="B14" s="176"/>
      <c r="C14" s="176"/>
      <c r="D14" s="176"/>
      <c r="E14" s="176"/>
      <c r="F14" s="176"/>
      <c r="G14" s="176"/>
      <c r="H14" s="176"/>
      <c r="I14" s="176"/>
      <c r="J14" s="176"/>
      <c r="K14" s="176"/>
      <c r="L14" s="176"/>
      <c r="M14" s="176"/>
      <c r="N14" s="176"/>
      <c r="O14" s="176"/>
    </row>
    <row r="15" spans="2:15" x14ac:dyDescent="0.3">
      <c r="B15" s="176"/>
      <c r="C15" s="176"/>
      <c r="D15" s="176"/>
      <c r="E15" s="176"/>
      <c r="F15" s="176"/>
      <c r="G15" s="176"/>
      <c r="H15" s="176"/>
      <c r="I15" s="176"/>
      <c r="J15" s="176"/>
      <c r="K15" s="176"/>
      <c r="L15" s="176"/>
      <c r="M15" s="176"/>
      <c r="N15" s="176"/>
      <c r="O15" s="176"/>
    </row>
    <row r="16" spans="2:15" x14ac:dyDescent="0.3">
      <c r="B16" s="176"/>
      <c r="C16" s="176"/>
      <c r="D16" s="176"/>
      <c r="E16" s="176"/>
      <c r="F16" s="176"/>
      <c r="G16" s="176"/>
      <c r="H16" s="176"/>
      <c r="I16" s="176"/>
      <c r="J16" s="176"/>
      <c r="K16" s="176"/>
      <c r="L16" s="176"/>
      <c r="M16" s="176"/>
      <c r="N16" s="176"/>
      <c r="O16" s="176"/>
    </row>
    <row r="17" spans="2:15" x14ac:dyDescent="0.3">
      <c r="B17" s="176"/>
      <c r="C17" s="176"/>
      <c r="D17" s="176"/>
      <c r="E17" s="176"/>
      <c r="F17" s="176"/>
      <c r="G17" s="176"/>
      <c r="H17" s="176"/>
      <c r="I17" s="176"/>
      <c r="J17" s="176"/>
      <c r="K17" s="176"/>
      <c r="L17" s="176"/>
      <c r="M17" s="176"/>
      <c r="N17" s="176"/>
      <c r="O17" s="176"/>
    </row>
    <row r="18" spans="2:15" x14ac:dyDescent="0.3">
      <c r="B18" s="176"/>
      <c r="C18" s="176"/>
      <c r="D18" s="176"/>
      <c r="E18" s="176"/>
      <c r="F18" s="176"/>
      <c r="G18" s="176"/>
      <c r="H18" s="176"/>
      <c r="I18" s="176"/>
      <c r="J18" s="176"/>
      <c r="K18" s="176"/>
      <c r="L18" s="176"/>
      <c r="M18" s="176"/>
      <c r="N18" s="176"/>
      <c r="O18" s="176"/>
    </row>
    <row r="19" spans="2:15" x14ac:dyDescent="0.3">
      <c r="B19" s="176"/>
      <c r="C19" s="176"/>
      <c r="D19" s="176"/>
      <c r="E19" s="176"/>
      <c r="F19" s="176"/>
      <c r="G19" s="176"/>
      <c r="H19" s="176"/>
      <c r="I19" s="176"/>
      <c r="J19" s="176"/>
      <c r="K19" s="176"/>
      <c r="L19" s="176"/>
      <c r="M19" s="176"/>
      <c r="N19" s="176"/>
      <c r="O19" s="176"/>
    </row>
    <row r="20" spans="2:15" x14ac:dyDescent="0.3">
      <c r="B20" s="176"/>
      <c r="C20" s="176"/>
      <c r="D20" s="176"/>
      <c r="E20" s="176"/>
      <c r="F20" s="176"/>
      <c r="G20" s="176"/>
      <c r="H20" s="176"/>
      <c r="I20" s="176"/>
      <c r="J20" s="176"/>
      <c r="K20" s="176"/>
      <c r="L20" s="176"/>
      <c r="M20" s="176"/>
      <c r="N20" s="176"/>
      <c r="O20" s="176"/>
    </row>
    <row r="21" spans="2:15" x14ac:dyDescent="0.3">
      <c r="B21" s="97"/>
      <c r="C21" s="97"/>
      <c r="D21" s="97"/>
      <c r="E21" s="97"/>
      <c r="F21" s="97"/>
      <c r="G21" s="97"/>
      <c r="H21" s="97"/>
      <c r="I21" s="97"/>
      <c r="J21" s="97"/>
      <c r="K21" s="97"/>
      <c r="L21" s="97"/>
      <c r="M21" s="97"/>
      <c r="N21" s="97"/>
      <c r="O21" s="97"/>
    </row>
    <row r="22" spans="2:15" ht="15" customHeight="1" x14ac:dyDescent="0.3">
      <c r="B22" s="177" t="s">
        <v>400</v>
      </c>
      <c r="C22" s="177"/>
      <c r="D22" s="177"/>
      <c r="E22" s="177"/>
      <c r="F22" s="177"/>
      <c r="G22" s="177"/>
      <c r="H22" s="177"/>
      <c r="I22" s="177"/>
      <c r="J22" s="177"/>
      <c r="K22" s="177"/>
      <c r="L22" s="177"/>
      <c r="M22" s="177"/>
      <c r="N22" s="177"/>
      <c r="O22" s="177"/>
    </row>
    <row r="23" spans="2:15" x14ac:dyDescent="0.3">
      <c r="B23" s="177"/>
      <c r="C23" s="177"/>
      <c r="D23" s="177"/>
      <c r="E23" s="177"/>
      <c r="F23" s="177"/>
      <c r="G23" s="177"/>
      <c r="H23" s="177"/>
      <c r="I23" s="177"/>
      <c r="J23" s="177"/>
      <c r="K23" s="177"/>
      <c r="L23" s="177"/>
      <c r="M23" s="177"/>
      <c r="N23" s="177"/>
      <c r="O23" s="177"/>
    </row>
    <row r="24" spans="2:15" x14ac:dyDescent="0.3">
      <c r="B24" s="177"/>
      <c r="C24" s="177"/>
      <c r="D24" s="177"/>
      <c r="E24" s="177"/>
      <c r="F24" s="177"/>
      <c r="G24" s="177"/>
      <c r="H24" s="177"/>
      <c r="I24" s="177"/>
      <c r="J24" s="177"/>
      <c r="K24" s="177"/>
      <c r="L24" s="177"/>
      <c r="M24" s="177"/>
      <c r="N24" s="177"/>
      <c r="O24" s="177"/>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1590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1251</v>
      </c>
      <c r="B8" s="64">
        <f>VLOOKUP($A8,'Return Data'!$B$7:$R$2843,3,0)</f>
        <v>44315</v>
      </c>
      <c r="C8" s="65">
        <f>VLOOKUP($A8,'Return Data'!$B$7:$R$2843,4,0)</f>
        <v>26.351099999999999</v>
      </c>
      <c r="D8" s="65">
        <f>VLOOKUP($A8,'Return Data'!$B$7:$R$2843,10,0)</f>
        <v>7.1858000000000004</v>
      </c>
      <c r="E8" s="66">
        <f t="shared" ref="E8:E16" si="0">RANK(D8,D$8:D$16,0)</f>
        <v>5</v>
      </c>
      <c r="F8" s="65">
        <f>VLOOKUP($A8,'Return Data'!$B$7:$R$2843,11,0)</f>
        <v>19.009</v>
      </c>
      <c r="G8" s="66">
        <f t="shared" ref="G8:G14" si="1">RANK(F8,F$8:F$16,0)</f>
        <v>4</v>
      </c>
      <c r="H8" s="65">
        <f>VLOOKUP($A8,'Return Data'!$B$7:$R$2843,12,0)</f>
        <v>24.503799999999998</v>
      </c>
      <c r="I8" s="66">
        <f t="shared" ref="I8:I14" si="2">RANK(H8,H$8:H$16,0)</f>
        <v>4</v>
      </c>
      <c r="J8" s="65">
        <f>VLOOKUP($A8,'Return Data'!$B$7:$R$2843,13,0)</f>
        <v>38.06</v>
      </c>
      <c r="K8" s="66">
        <f t="shared" ref="K8:K14" si="3">RANK(J8,J$8:J$16,0)</f>
        <v>5</v>
      </c>
      <c r="L8" s="65">
        <f>VLOOKUP($A8,'Return Data'!$B$7:$R$2843,17,0)</f>
        <v>16.899100000000001</v>
      </c>
      <c r="M8" s="66">
        <f t="shared" ref="M8:M14" si="4">RANK(L8,L$8:L$16,0)</f>
        <v>2</v>
      </c>
      <c r="N8" s="65">
        <f>VLOOKUP($A8,'Return Data'!$B$7:$R$2843,14,0)</f>
        <v>11.8653</v>
      </c>
      <c r="O8" s="66">
        <f t="shared" ref="O8:O14" si="5">RANK(N8,N$8:N$16,0)</f>
        <v>2</v>
      </c>
      <c r="P8" s="65">
        <f>VLOOKUP($A8,'Return Data'!$B$7:$R$2843,15,0)</f>
        <v>10.981999999999999</v>
      </c>
      <c r="Q8" s="66">
        <f t="shared" ref="Q8:Q14" si="6">RANK(P8,P$8:P$16,0)</f>
        <v>3</v>
      </c>
      <c r="R8" s="65">
        <f>VLOOKUP($A8,'Return Data'!$B$7:$R$2843,16,0)</f>
        <v>9.4869000000000003</v>
      </c>
      <c r="S8" s="67">
        <f t="shared" ref="S8:S16" si="7">RANK(R8,R$8:R$16,0)</f>
        <v>5</v>
      </c>
    </row>
    <row r="9" spans="1:20" x14ac:dyDescent="0.3">
      <c r="A9" s="63" t="s">
        <v>1252</v>
      </c>
      <c r="B9" s="64">
        <f>VLOOKUP($A9,'Return Data'!$B$7:$R$2843,3,0)</f>
        <v>44315</v>
      </c>
      <c r="C9" s="65">
        <f>VLOOKUP($A9,'Return Data'!$B$7:$R$2843,4,0)</f>
        <v>21.961600000000001</v>
      </c>
      <c r="D9" s="65">
        <f>VLOOKUP($A9,'Return Data'!$B$7:$R$2843,10,0)</f>
        <v>5.4908000000000001</v>
      </c>
      <c r="E9" s="66">
        <f t="shared" si="0"/>
        <v>7</v>
      </c>
      <c r="F9" s="65">
        <f>VLOOKUP($A9,'Return Data'!$B$7:$R$2843,11,0)</f>
        <v>15.456099999999999</v>
      </c>
      <c r="G9" s="66">
        <f t="shared" si="1"/>
        <v>6</v>
      </c>
      <c r="H9" s="65">
        <f>VLOOKUP($A9,'Return Data'!$B$7:$R$2843,12,0)</f>
        <v>18.154399999999999</v>
      </c>
      <c r="I9" s="66">
        <f t="shared" si="2"/>
        <v>6</v>
      </c>
      <c r="J9" s="65">
        <f>VLOOKUP($A9,'Return Data'!$B$7:$R$2843,13,0)</f>
        <v>33.439500000000002</v>
      </c>
      <c r="K9" s="66">
        <f t="shared" si="3"/>
        <v>6</v>
      </c>
      <c r="L9" s="65">
        <f>VLOOKUP($A9,'Return Data'!$B$7:$R$2843,17,0)</f>
        <v>10.7921</v>
      </c>
      <c r="M9" s="66">
        <f t="shared" si="4"/>
        <v>6</v>
      </c>
      <c r="N9" s="65">
        <f>VLOOKUP($A9,'Return Data'!$B$7:$R$2843,14,0)</f>
        <v>8.3682999999999996</v>
      </c>
      <c r="O9" s="66">
        <f t="shared" si="5"/>
        <v>7</v>
      </c>
      <c r="P9" s="65">
        <f>VLOOKUP($A9,'Return Data'!$B$7:$R$2843,15,0)</f>
        <v>7.7260999999999997</v>
      </c>
      <c r="Q9" s="66">
        <f t="shared" si="6"/>
        <v>8</v>
      </c>
      <c r="R9" s="65">
        <f>VLOOKUP($A9,'Return Data'!$B$7:$R$2843,16,0)</f>
        <v>8.1224000000000007</v>
      </c>
      <c r="S9" s="67">
        <f t="shared" si="7"/>
        <v>9</v>
      </c>
    </row>
    <row r="10" spans="1:20" x14ac:dyDescent="0.3">
      <c r="A10" s="63" t="s">
        <v>1254</v>
      </c>
      <c r="B10" s="64">
        <f>VLOOKUP($A10,'Return Data'!$B$7:$R$2843,3,0)</f>
        <v>44315</v>
      </c>
      <c r="C10" s="65">
        <f>VLOOKUP($A10,'Return Data'!$B$7:$R$2843,4,0)</f>
        <v>41.905000000000001</v>
      </c>
      <c r="D10" s="65">
        <f>VLOOKUP($A10,'Return Data'!$B$7:$R$2843,10,0)</f>
        <v>5.9893000000000001</v>
      </c>
      <c r="E10" s="66">
        <f t="shared" si="0"/>
        <v>6</v>
      </c>
      <c r="F10" s="65">
        <f>VLOOKUP($A10,'Return Data'!$B$7:$R$2843,11,0)</f>
        <v>17.164300000000001</v>
      </c>
      <c r="G10" s="66">
        <f t="shared" si="1"/>
        <v>5</v>
      </c>
      <c r="H10" s="65">
        <f>VLOOKUP($A10,'Return Data'!$B$7:$R$2843,12,0)</f>
        <v>20.154299999999999</v>
      </c>
      <c r="I10" s="66">
        <f t="shared" si="2"/>
        <v>5</v>
      </c>
      <c r="J10" s="65">
        <f>VLOOKUP($A10,'Return Data'!$B$7:$R$2843,13,0)</f>
        <v>38.400799999999997</v>
      </c>
      <c r="K10" s="66">
        <f t="shared" si="3"/>
        <v>4</v>
      </c>
      <c r="L10" s="65">
        <f>VLOOKUP($A10,'Return Data'!$B$7:$R$2843,17,0)</f>
        <v>14.0428</v>
      </c>
      <c r="M10" s="66">
        <f t="shared" si="4"/>
        <v>3</v>
      </c>
      <c r="N10" s="65">
        <f>VLOOKUP($A10,'Return Data'!$B$7:$R$2843,14,0)</f>
        <v>10.047000000000001</v>
      </c>
      <c r="O10" s="66">
        <f t="shared" si="5"/>
        <v>3</v>
      </c>
      <c r="P10" s="65">
        <f>VLOOKUP($A10,'Return Data'!$B$7:$R$2843,15,0)</f>
        <v>9.9369999999999994</v>
      </c>
      <c r="Q10" s="66">
        <f t="shared" si="6"/>
        <v>4</v>
      </c>
      <c r="R10" s="65">
        <f>VLOOKUP($A10,'Return Data'!$B$7:$R$2843,16,0)</f>
        <v>9.5495000000000001</v>
      </c>
      <c r="S10" s="67">
        <f t="shared" si="7"/>
        <v>4</v>
      </c>
    </row>
    <row r="11" spans="1:20" x14ac:dyDescent="0.3">
      <c r="A11" s="63" t="s">
        <v>1256</v>
      </c>
      <c r="B11" s="64">
        <f>VLOOKUP($A11,'Return Data'!$B$7:$R$2843,3,0)</f>
        <v>44315</v>
      </c>
      <c r="C11" s="65">
        <f>VLOOKUP($A11,'Return Data'!$B$7:$R$2843,4,0)</f>
        <v>337.51729999999998</v>
      </c>
      <c r="D11" s="65">
        <f>VLOOKUP($A11,'Return Data'!$B$7:$R$2843,10,0)</f>
        <v>11.599500000000001</v>
      </c>
      <c r="E11" s="66">
        <f t="shared" si="0"/>
        <v>2</v>
      </c>
      <c r="F11" s="65">
        <f>VLOOKUP($A11,'Return Data'!$B$7:$R$2843,11,0)</f>
        <v>31.8504</v>
      </c>
      <c r="G11" s="66">
        <f t="shared" si="1"/>
        <v>1</v>
      </c>
      <c r="H11" s="65">
        <f>VLOOKUP($A11,'Return Data'!$B$7:$R$2843,12,0)</f>
        <v>29.203399999999998</v>
      </c>
      <c r="I11" s="66">
        <f t="shared" si="2"/>
        <v>2</v>
      </c>
      <c r="J11" s="65">
        <f>VLOOKUP($A11,'Return Data'!$B$7:$R$2843,13,0)</f>
        <v>45.702399999999997</v>
      </c>
      <c r="K11" s="66">
        <f t="shared" si="3"/>
        <v>2</v>
      </c>
      <c r="L11" s="65">
        <f>VLOOKUP($A11,'Return Data'!$B$7:$R$2843,17,0)</f>
        <v>12.296200000000001</v>
      </c>
      <c r="M11" s="66">
        <f t="shared" si="4"/>
        <v>4</v>
      </c>
      <c r="N11" s="65">
        <f>VLOOKUP($A11,'Return Data'!$B$7:$R$2843,14,0)</f>
        <v>9.1167999999999996</v>
      </c>
      <c r="O11" s="66">
        <f t="shared" si="5"/>
        <v>4</v>
      </c>
      <c r="P11" s="65">
        <f>VLOOKUP($A11,'Return Data'!$B$7:$R$2843,15,0)</f>
        <v>13.140700000000001</v>
      </c>
      <c r="Q11" s="66">
        <f t="shared" si="6"/>
        <v>2</v>
      </c>
      <c r="R11" s="65">
        <f>VLOOKUP($A11,'Return Data'!$B$7:$R$2843,16,0)</f>
        <v>20.942799999999998</v>
      </c>
      <c r="S11" s="67">
        <f t="shared" si="7"/>
        <v>2</v>
      </c>
    </row>
    <row r="12" spans="1:20" x14ac:dyDescent="0.3">
      <c r="A12" s="63" t="s">
        <v>1258</v>
      </c>
      <c r="B12" s="64">
        <f>VLOOKUP($A12,'Return Data'!$B$7:$R$2843,3,0)</f>
        <v>44315</v>
      </c>
      <c r="C12" s="65">
        <f>VLOOKUP($A12,'Return Data'!$B$7:$R$2843,4,0)</f>
        <v>61.633800000000001</v>
      </c>
      <c r="D12" s="65">
        <f>VLOOKUP($A12,'Return Data'!$B$7:$R$2843,10,0)</f>
        <v>23.3752</v>
      </c>
      <c r="E12" s="66">
        <f t="shared" si="0"/>
        <v>1</v>
      </c>
      <c r="F12" s="65">
        <f>VLOOKUP($A12,'Return Data'!$B$7:$R$2843,11,0)</f>
        <v>28.898900000000001</v>
      </c>
      <c r="G12" s="66">
        <f t="shared" si="1"/>
        <v>2</v>
      </c>
      <c r="H12" s="65">
        <f>VLOOKUP($A12,'Return Data'!$B$7:$R$2843,12,0)</f>
        <v>46.034999999999997</v>
      </c>
      <c r="I12" s="66">
        <f t="shared" si="2"/>
        <v>1</v>
      </c>
      <c r="J12" s="65">
        <f>VLOOKUP($A12,'Return Data'!$B$7:$R$2843,13,0)</f>
        <v>77.710700000000003</v>
      </c>
      <c r="K12" s="66">
        <f t="shared" si="3"/>
        <v>1</v>
      </c>
      <c r="L12" s="65">
        <f>VLOOKUP($A12,'Return Data'!$B$7:$R$2843,17,0)</f>
        <v>29.282</v>
      </c>
      <c r="M12" s="66">
        <f t="shared" si="4"/>
        <v>1</v>
      </c>
      <c r="N12" s="65">
        <f>VLOOKUP($A12,'Return Data'!$B$7:$R$2843,14,0)</f>
        <v>21.364999999999998</v>
      </c>
      <c r="O12" s="66">
        <f t="shared" si="5"/>
        <v>1</v>
      </c>
      <c r="P12" s="65">
        <f>VLOOKUP($A12,'Return Data'!$B$7:$R$2843,15,0)</f>
        <v>14.6913</v>
      </c>
      <c r="Q12" s="66">
        <f t="shared" si="6"/>
        <v>1</v>
      </c>
      <c r="R12" s="65">
        <f>VLOOKUP($A12,'Return Data'!$B$7:$R$2843,16,0)</f>
        <v>9.4583999999999993</v>
      </c>
      <c r="S12" s="67">
        <f t="shared" si="7"/>
        <v>6</v>
      </c>
    </row>
    <row r="13" spans="1:20" x14ac:dyDescent="0.3">
      <c r="A13" s="63" t="s">
        <v>1618</v>
      </c>
      <c r="B13" s="64">
        <f>VLOOKUP($A13,'Return Data'!$B$7:$R$2843,3,0)</f>
        <v>44315</v>
      </c>
      <c r="C13" s="65">
        <f>VLOOKUP($A13,'Return Data'!$B$7:$R$2843,4,0)</f>
        <v>22.160599999999999</v>
      </c>
      <c r="D13" s="65">
        <f>VLOOKUP($A13,'Return Data'!$B$7:$R$2843,10,0)</f>
        <v>9.0399999999999991</v>
      </c>
      <c r="E13" s="66">
        <f t="shared" si="0"/>
        <v>3</v>
      </c>
      <c r="F13" s="65">
        <f>VLOOKUP($A13,'Return Data'!$B$7:$R$2843,11,0)</f>
        <v>15.1648</v>
      </c>
      <c r="G13" s="66">
        <f t="shared" si="1"/>
        <v>7</v>
      </c>
      <c r="H13" s="65">
        <f>VLOOKUP($A13,'Return Data'!$B$7:$R$2843,12,0)</f>
        <v>12.361599999999999</v>
      </c>
      <c r="I13" s="66">
        <f t="shared" si="2"/>
        <v>8</v>
      </c>
      <c r="J13" s="65">
        <f>VLOOKUP($A13,'Return Data'!$B$7:$R$2843,13,0)</f>
        <v>17.820399999999999</v>
      </c>
      <c r="K13" s="66">
        <f t="shared" si="3"/>
        <v>9</v>
      </c>
      <c r="L13" s="65">
        <f>VLOOKUP($A13,'Return Data'!$B$7:$R$2843,17,0)</f>
        <v>9.6973000000000003</v>
      </c>
      <c r="M13" s="66">
        <f t="shared" si="4"/>
        <v>7</v>
      </c>
      <c r="N13" s="65">
        <f>VLOOKUP($A13,'Return Data'!$B$7:$R$2843,14,0)</f>
        <v>8.5020000000000007</v>
      </c>
      <c r="O13" s="66">
        <f t="shared" si="5"/>
        <v>6</v>
      </c>
      <c r="P13" s="65">
        <f>VLOOKUP($A13,'Return Data'!$B$7:$R$2843,15,0)</f>
        <v>9.1056000000000008</v>
      </c>
      <c r="Q13" s="66">
        <f t="shared" si="6"/>
        <v>5</v>
      </c>
      <c r="R13" s="65">
        <f>VLOOKUP($A13,'Return Data'!$B$7:$R$2843,16,0)</f>
        <v>9.3989999999999991</v>
      </c>
      <c r="S13" s="67">
        <f t="shared" si="7"/>
        <v>7</v>
      </c>
    </row>
    <row r="14" spans="1:20" x14ac:dyDescent="0.3">
      <c r="A14" s="63" t="s">
        <v>1261</v>
      </c>
      <c r="B14" s="64">
        <f>VLOOKUP($A14,'Return Data'!$B$7:$R$2843,3,0)</f>
        <v>44315</v>
      </c>
      <c r="C14" s="65">
        <f>VLOOKUP($A14,'Return Data'!$B$7:$R$2843,4,0)</f>
        <v>33.446899999999999</v>
      </c>
      <c r="D14" s="65">
        <f>VLOOKUP($A14,'Return Data'!$B$7:$R$2843,10,0)</f>
        <v>3.0712000000000002</v>
      </c>
      <c r="E14" s="66">
        <f t="shared" si="0"/>
        <v>9</v>
      </c>
      <c r="F14" s="65">
        <f>VLOOKUP($A14,'Return Data'!$B$7:$R$2843,11,0)</f>
        <v>9.6616</v>
      </c>
      <c r="G14" s="66">
        <f t="shared" si="1"/>
        <v>9</v>
      </c>
      <c r="H14" s="65">
        <f>VLOOKUP($A14,'Return Data'!$B$7:$R$2843,12,0)</f>
        <v>10.0741</v>
      </c>
      <c r="I14" s="66">
        <f t="shared" si="2"/>
        <v>9</v>
      </c>
      <c r="J14" s="65">
        <f>VLOOKUP($A14,'Return Data'!$B$7:$R$2843,13,0)</f>
        <v>19.239899999999999</v>
      </c>
      <c r="K14" s="66">
        <f t="shared" si="3"/>
        <v>8</v>
      </c>
      <c r="L14" s="65">
        <f>VLOOKUP($A14,'Return Data'!$B$7:$R$2843,17,0)</f>
        <v>12.1137</v>
      </c>
      <c r="M14" s="66">
        <f t="shared" si="4"/>
        <v>5</v>
      </c>
      <c r="N14" s="65">
        <f>VLOOKUP($A14,'Return Data'!$B$7:$R$2843,14,0)</f>
        <v>8.5480999999999998</v>
      </c>
      <c r="O14" s="66">
        <f t="shared" si="5"/>
        <v>5</v>
      </c>
      <c r="P14" s="65">
        <f>VLOOKUP($A14,'Return Data'!$B$7:$R$2843,15,0)</f>
        <v>8.7721</v>
      </c>
      <c r="Q14" s="66">
        <f t="shared" si="6"/>
        <v>6</v>
      </c>
      <c r="R14" s="65">
        <f>VLOOKUP($A14,'Return Data'!$B$7:$R$2843,16,0)</f>
        <v>8.1435999999999993</v>
      </c>
      <c r="S14" s="67">
        <f t="shared" si="7"/>
        <v>8</v>
      </c>
    </row>
    <row r="15" spans="1:20" x14ac:dyDescent="0.3">
      <c r="A15" s="63" t="s">
        <v>1263</v>
      </c>
      <c r="B15" s="64">
        <f>VLOOKUP($A15,'Return Data'!$B$7:$R$2843,3,0)</f>
        <v>44315</v>
      </c>
      <c r="C15" s="65">
        <f>VLOOKUP($A15,'Return Data'!$B$7:$R$2843,4,0)</f>
        <v>13.462300000000001</v>
      </c>
      <c r="D15" s="65">
        <f>VLOOKUP($A15,'Return Data'!$B$7:$R$2843,10,0)</f>
        <v>8.1422000000000008</v>
      </c>
      <c r="E15" s="66">
        <f t="shared" si="0"/>
        <v>4</v>
      </c>
      <c r="F15" s="65">
        <f>VLOOKUP($A15,'Return Data'!$B$7:$R$2843,11,0)</f>
        <v>21.514099999999999</v>
      </c>
      <c r="G15" s="66">
        <f t="shared" ref="G15" si="8">RANK(F15,F$8:F$16,0)</f>
        <v>3</v>
      </c>
      <c r="H15" s="65">
        <f>VLOOKUP($A15,'Return Data'!$B$7:$R$2843,12,0)</f>
        <v>25.738299999999999</v>
      </c>
      <c r="I15" s="66">
        <f t="shared" ref="I15" si="9">RANK(H15,H$8:H$16,0)</f>
        <v>3</v>
      </c>
      <c r="J15" s="65">
        <f>VLOOKUP($A15,'Return Data'!$B$7:$R$2843,13,0)</f>
        <v>39.384399999999999</v>
      </c>
      <c r="K15" s="66">
        <f t="shared" ref="K15" si="10">RANK(J15,J$8:J$16,0)</f>
        <v>3</v>
      </c>
      <c r="L15" s="65"/>
      <c r="M15" s="66"/>
      <c r="N15" s="65"/>
      <c r="O15" s="66"/>
      <c r="P15" s="65"/>
      <c r="Q15" s="66"/>
      <c r="R15" s="65">
        <f>VLOOKUP($A15,'Return Data'!$B$7:$R$2843,16,0)</f>
        <v>29.402999999999999</v>
      </c>
      <c r="S15" s="67">
        <f t="shared" si="7"/>
        <v>1</v>
      </c>
    </row>
    <row r="16" spans="1:20" x14ac:dyDescent="0.3">
      <c r="A16" s="63" t="s">
        <v>1265</v>
      </c>
      <c r="B16" s="64">
        <f>VLOOKUP($A16,'Return Data'!$B$7:$R$2843,3,0)</f>
        <v>44315</v>
      </c>
      <c r="C16" s="65">
        <f>VLOOKUP($A16,'Return Data'!$B$7:$R$2843,4,0)</f>
        <v>40.277200000000001</v>
      </c>
      <c r="D16" s="65">
        <f>VLOOKUP($A16,'Return Data'!$B$7:$R$2843,10,0)</f>
        <v>3.4441000000000002</v>
      </c>
      <c r="E16" s="66">
        <f t="shared" si="0"/>
        <v>8</v>
      </c>
      <c r="F16" s="65">
        <f>VLOOKUP($A16,'Return Data'!$B$7:$R$2843,11,0)</f>
        <v>10.233700000000001</v>
      </c>
      <c r="G16" s="66">
        <f>RANK(F16,F$8:F$16,0)</f>
        <v>8</v>
      </c>
      <c r="H16" s="65">
        <f>VLOOKUP($A16,'Return Data'!$B$7:$R$2843,12,0)</f>
        <v>12.9697</v>
      </c>
      <c r="I16" s="66">
        <f>RANK(H16,H$8:H$16,0)</f>
        <v>7</v>
      </c>
      <c r="J16" s="65">
        <f>VLOOKUP($A16,'Return Data'!$B$7:$R$2843,13,0)</f>
        <v>27.283100000000001</v>
      </c>
      <c r="K16" s="66">
        <f>RANK(J16,J$8:J$16,0)</f>
        <v>7</v>
      </c>
      <c r="L16" s="65">
        <f>VLOOKUP($A16,'Return Data'!$B$7:$R$2843,17,0)</f>
        <v>9.2270000000000003</v>
      </c>
      <c r="M16" s="66">
        <f>RANK(L16,L$8:L$16,0)</f>
        <v>8</v>
      </c>
      <c r="N16" s="65">
        <f>VLOOKUP($A16,'Return Data'!$B$7:$R$2843,14,0)</f>
        <v>5.8856999999999999</v>
      </c>
      <c r="O16" s="66">
        <f>RANK(N16,N$8:N$16,0)</f>
        <v>8</v>
      </c>
      <c r="P16" s="65">
        <f>VLOOKUP($A16,'Return Data'!$B$7:$R$2843,15,0)</f>
        <v>8.0899000000000001</v>
      </c>
      <c r="Q16" s="66">
        <f>RANK(P16,P$8:P$16,0)</f>
        <v>7</v>
      </c>
      <c r="R16" s="65">
        <f>VLOOKUP($A16,'Return Data'!$B$7:$R$2843,16,0)</f>
        <v>11.918799999999999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8.5931222222222239</v>
      </c>
      <c r="E18" s="74"/>
      <c r="F18" s="75">
        <f>AVERAGE(F8:F16)</f>
        <v>18.772544444444446</v>
      </c>
      <c r="G18" s="74"/>
      <c r="H18" s="75">
        <f>AVERAGE(H8:H16)</f>
        <v>22.132733333333331</v>
      </c>
      <c r="I18" s="74"/>
      <c r="J18" s="75">
        <f>AVERAGE(J8:J16)</f>
        <v>37.449022222222226</v>
      </c>
      <c r="K18" s="74"/>
      <c r="L18" s="75">
        <f>AVERAGE(L8:L16)</f>
        <v>14.293775</v>
      </c>
      <c r="M18" s="74"/>
      <c r="N18" s="75">
        <f>AVERAGE(N8:N16)</f>
        <v>10.462275</v>
      </c>
      <c r="O18" s="74"/>
      <c r="P18" s="75">
        <f>AVERAGE(P8:P16)</f>
        <v>10.3055875</v>
      </c>
      <c r="Q18" s="74"/>
      <c r="R18" s="75">
        <f>AVERAGE(R8:R16)</f>
        <v>12.936044444444443</v>
      </c>
      <c r="S18" s="76"/>
    </row>
    <row r="19" spans="1:19" x14ac:dyDescent="0.3">
      <c r="A19" s="73" t="s">
        <v>28</v>
      </c>
      <c r="B19" s="74"/>
      <c r="C19" s="74"/>
      <c r="D19" s="75">
        <f>MIN(D8:D16)</f>
        <v>3.0712000000000002</v>
      </c>
      <c r="E19" s="74"/>
      <c r="F19" s="75">
        <f>MIN(F8:F16)</f>
        <v>9.6616</v>
      </c>
      <c r="G19" s="74"/>
      <c r="H19" s="75">
        <f>MIN(H8:H16)</f>
        <v>10.0741</v>
      </c>
      <c r="I19" s="74"/>
      <c r="J19" s="75">
        <f>MIN(J8:J16)</f>
        <v>17.820399999999999</v>
      </c>
      <c r="K19" s="74"/>
      <c r="L19" s="75">
        <f>MIN(L8:L16)</f>
        <v>9.2270000000000003</v>
      </c>
      <c r="M19" s="74"/>
      <c r="N19" s="75">
        <f>MIN(N8:N16)</f>
        <v>5.8856999999999999</v>
      </c>
      <c r="O19" s="74"/>
      <c r="P19" s="75">
        <f>MIN(P8:P16)</f>
        <v>7.7260999999999997</v>
      </c>
      <c r="Q19" s="74"/>
      <c r="R19" s="75">
        <f>MIN(R8:R16)</f>
        <v>8.1224000000000007</v>
      </c>
      <c r="S19" s="76"/>
    </row>
    <row r="20" spans="1:19" ht="15" thickBot="1" x14ac:dyDescent="0.35">
      <c r="A20" s="77" t="s">
        <v>29</v>
      </c>
      <c r="B20" s="78"/>
      <c r="C20" s="78"/>
      <c r="D20" s="79">
        <f>MAX(D8:D16)</f>
        <v>23.3752</v>
      </c>
      <c r="E20" s="78"/>
      <c r="F20" s="79">
        <f>MAX(F8:F16)</f>
        <v>31.8504</v>
      </c>
      <c r="G20" s="78"/>
      <c r="H20" s="79">
        <f>MAX(H8:H16)</f>
        <v>46.034999999999997</v>
      </c>
      <c r="I20" s="78"/>
      <c r="J20" s="79">
        <f>MAX(J8:J16)</f>
        <v>77.710700000000003</v>
      </c>
      <c r="K20" s="78"/>
      <c r="L20" s="79">
        <f>MAX(L8:L16)</f>
        <v>29.282</v>
      </c>
      <c r="M20" s="78"/>
      <c r="N20" s="79">
        <f>MAX(N8:N16)</f>
        <v>21.364999999999998</v>
      </c>
      <c r="O20" s="78"/>
      <c r="P20" s="79">
        <f>MAX(P8:P16)</f>
        <v>14.6913</v>
      </c>
      <c r="Q20" s="78"/>
      <c r="R20" s="79">
        <f>MAX(R8:R16)</f>
        <v>29.402999999999999</v>
      </c>
      <c r="S20" s="80"/>
    </row>
    <row r="21" spans="1:19" x14ac:dyDescent="0.3">
      <c r="A21" s="112" t="s">
        <v>432</v>
      </c>
    </row>
    <row r="22" spans="1:19" x14ac:dyDescent="0.3">
      <c r="A22" s="14" t="s">
        <v>340</v>
      </c>
    </row>
  </sheetData>
  <sheetProtection algorithmName="SHA-512" hashValue="yjyI44D6xQux+YlNIkkqM9nK+URkupUn8j5TlGPMP1CjspDXrri4nGQIwZjjNQq9RLiH6rf+uTaqkMH0zcYtgQ==" saltValue="DnvxbkpIKHGLEwtcy+oW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546</v>
      </c>
      <c r="B8" s="64">
        <f>VLOOKUP($A8,'Return Data'!$B$7:$R$2843,3,0)</f>
        <v>44315</v>
      </c>
      <c r="C8" s="65">
        <f>VLOOKUP($A8,'Return Data'!$B$7:$R$2843,4,0)</f>
        <v>71.88</v>
      </c>
      <c r="D8" s="65">
        <f>VLOOKUP($A8,'Return Data'!$B$7:$R$2843,10,0)</f>
        <v>5.2724000000000002</v>
      </c>
      <c r="E8" s="66">
        <f t="shared" ref="E8:E17" si="0">RANK(D8,D$8:D$17,0)</f>
        <v>6</v>
      </c>
      <c r="F8" s="65">
        <f>VLOOKUP($A8,'Return Data'!$B$7:$R$2843,11,0)</f>
        <v>18.770700000000001</v>
      </c>
      <c r="G8" s="66">
        <f t="shared" ref="G8:G14" si="1">RANK(F8,F$8:F$17,0)</f>
        <v>2</v>
      </c>
      <c r="H8" s="65">
        <f>VLOOKUP($A8,'Return Data'!$B$7:$R$2843,12,0)</f>
        <v>22.2865</v>
      </c>
      <c r="I8" s="66">
        <f t="shared" ref="I8:I14" si="2">RANK(H8,H$8:H$17,0)</f>
        <v>2</v>
      </c>
      <c r="J8" s="65">
        <f>VLOOKUP($A8,'Return Data'!$B$7:$R$2843,13,0)</f>
        <v>36.862099999999998</v>
      </c>
      <c r="K8" s="66">
        <f t="shared" ref="K8" si="3">RANK(J8,J$8:J$17,0)</f>
        <v>3</v>
      </c>
      <c r="L8" s="65">
        <f>VLOOKUP($A8,'Return Data'!$B$7:$R$2843,17,0)</f>
        <v>13.429500000000001</v>
      </c>
      <c r="M8" s="66">
        <f t="shared" ref="M8" si="4">RANK(L8,L$8:L$17,0)</f>
        <v>4</v>
      </c>
      <c r="N8" s="65">
        <f>VLOOKUP($A8,'Return Data'!$B$7:$R$2843,14,0)</f>
        <v>10.750299999999999</v>
      </c>
      <c r="O8" s="66">
        <f t="shared" ref="O8" si="5">RANK(N8,N$8:N$17,0)</f>
        <v>2</v>
      </c>
      <c r="P8" s="65">
        <f>VLOOKUP($A8,'Return Data'!$B$7:$R$2843,15,0)</f>
        <v>12.7872</v>
      </c>
      <c r="Q8" s="66">
        <f t="shared" ref="Q8" si="6">RANK(P8,P$8:P$17,0)</f>
        <v>2</v>
      </c>
      <c r="R8" s="65">
        <f>VLOOKUP($A8,'Return Data'!$B$7:$R$2843,16,0)</f>
        <v>12.291700000000001</v>
      </c>
      <c r="S8" s="67">
        <f t="shared" ref="S8:S17" si="7">RANK(R8,R$8:R$17,0)</f>
        <v>6</v>
      </c>
    </row>
    <row r="9" spans="1:20" x14ac:dyDescent="0.3">
      <c r="A9" s="63" t="s">
        <v>548</v>
      </c>
      <c r="B9" s="64">
        <f>VLOOKUP($A9,'Return Data'!$B$7:$R$2843,3,0)</f>
        <v>44315</v>
      </c>
      <c r="C9" s="65">
        <f>VLOOKUP($A9,'Return Data'!$B$7:$R$2843,4,0)</f>
        <v>247.31700000000001</v>
      </c>
      <c r="D9" s="65">
        <f>VLOOKUP($A9,'Return Data'!$B$7:$R$2843,10,0)</f>
        <v>8.6158000000000001</v>
      </c>
      <c r="E9" s="66">
        <f t="shared" si="0"/>
        <v>1</v>
      </c>
      <c r="F9" s="65">
        <f>VLOOKUP($A9,'Return Data'!$B$7:$R$2843,11,0)</f>
        <v>32.427900000000001</v>
      </c>
      <c r="G9" s="66">
        <f t="shared" si="1"/>
        <v>1</v>
      </c>
      <c r="H9" s="65">
        <f>VLOOKUP($A9,'Return Data'!$B$7:$R$2843,12,0)</f>
        <v>32.801900000000003</v>
      </c>
      <c r="I9" s="66">
        <f t="shared" si="2"/>
        <v>1</v>
      </c>
      <c r="J9" s="65">
        <f>VLOOKUP($A9,'Return Data'!$B$7:$R$2843,13,0)</f>
        <v>46.567799999999998</v>
      </c>
      <c r="K9" s="66">
        <f t="shared" ref="K9:K17" si="8">RANK(J9,J$8:J$17,0)</f>
        <v>1</v>
      </c>
      <c r="L9" s="65">
        <f>VLOOKUP($A9,'Return Data'!$B$7:$R$2843,17,0)</f>
        <v>9.1393000000000004</v>
      </c>
      <c r="M9" s="66">
        <f t="shared" ref="M9:M17" si="9">RANK(L9,L$8:L$17,0)</f>
        <v>8</v>
      </c>
      <c r="N9" s="65">
        <f>VLOOKUP($A9,'Return Data'!$B$7:$R$2843,14,0)</f>
        <v>8.9725999999999999</v>
      </c>
      <c r="O9" s="66">
        <f t="shared" ref="O9:O17" si="10">RANK(N9,N$8:N$17,0)</f>
        <v>5</v>
      </c>
      <c r="P9" s="65">
        <f>VLOOKUP($A9,'Return Data'!$B$7:$R$2843,15,0)</f>
        <v>12.720800000000001</v>
      </c>
      <c r="Q9" s="66">
        <f t="shared" ref="Q9:Q14" si="11">RANK(P9,P$8:P$17,0)</f>
        <v>3</v>
      </c>
      <c r="R9" s="65">
        <f>VLOOKUP($A9,'Return Data'!$B$7:$R$2843,16,0)</f>
        <v>13.042899999999999</v>
      </c>
      <c r="S9" s="67">
        <f t="shared" si="7"/>
        <v>4</v>
      </c>
    </row>
    <row r="10" spans="1:20" x14ac:dyDescent="0.3">
      <c r="A10" s="63" t="s">
        <v>550</v>
      </c>
      <c r="B10" s="64">
        <f>VLOOKUP($A10,'Return Data'!$B$7:$R$2843,3,0)</f>
        <v>44315</v>
      </c>
      <c r="C10" s="65">
        <f>VLOOKUP($A10,'Return Data'!$B$7:$R$2843,4,0)</f>
        <v>48.59</v>
      </c>
      <c r="D10" s="65">
        <f>VLOOKUP($A10,'Return Data'!$B$7:$R$2843,10,0)</f>
        <v>5.8836000000000004</v>
      </c>
      <c r="E10" s="66">
        <f t="shared" si="0"/>
        <v>2</v>
      </c>
      <c r="F10" s="65">
        <f>VLOOKUP($A10,'Return Data'!$B$7:$R$2843,11,0)</f>
        <v>16.662700000000001</v>
      </c>
      <c r="G10" s="66">
        <f t="shared" si="1"/>
        <v>4</v>
      </c>
      <c r="H10" s="65">
        <f>VLOOKUP($A10,'Return Data'!$B$7:$R$2843,12,0)</f>
        <v>21.1721</v>
      </c>
      <c r="I10" s="66">
        <f t="shared" si="2"/>
        <v>4</v>
      </c>
      <c r="J10" s="65">
        <f>VLOOKUP($A10,'Return Data'!$B$7:$R$2843,13,0)</f>
        <v>37.259900000000002</v>
      </c>
      <c r="K10" s="66">
        <f t="shared" si="8"/>
        <v>2</v>
      </c>
      <c r="L10" s="65">
        <f>VLOOKUP($A10,'Return Data'!$B$7:$R$2843,17,0)</f>
        <v>12.752599999999999</v>
      </c>
      <c r="M10" s="66">
        <f t="shared" si="9"/>
        <v>5</v>
      </c>
      <c r="N10" s="65">
        <f>VLOOKUP($A10,'Return Data'!$B$7:$R$2843,14,0)</f>
        <v>10.6264</v>
      </c>
      <c r="O10" s="66">
        <f t="shared" si="10"/>
        <v>3</v>
      </c>
      <c r="P10" s="65">
        <f>VLOOKUP($A10,'Return Data'!$B$7:$R$2843,15,0)</f>
        <v>12.354799999999999</v>
      </c>
      <c r="Q10" s="66">
        <f t="shared" si="11"/>
        <v>4</v>
      </c>
      <c r="R10" s="65">
        <f>VLOOKUP($A10,'Return Data'!$B$7:$R$2843,16,0)</f>
        <v>13.2087</v>
      </c>
      <c r="S10" s="67">
        <f t="shared" si="7"/>
        <v>3</v>
      </c>
    </row>
    <row r="11" spans="1:20" x14ac:dyDescent="0.3">
      <c r="A11" s="63" t="s">
        <v>551</v>
      </c>
      <c r="B11" s="64">
        <f>VLOOKUP($A11,'Return Data'!$B$7:$R$2843,3,0)</f>
        <v>44315</v>
      </c>
      <c r="C11" s="65">
        <f>VLOOKUP($A11,'Return Data'!$B$7:$R$2843,4,0)</f>
        <v>9.8054000000000006</v>
      </c>
      <c r="D11" s="65">
        <f>VLOOKUP($A11,'Return Data'!$B$7:$R$2843,10,0)</f>
        <v>5.7403000000000004</v>
      </c>
      <c r="E11" s="66">
        <f t="shared" si="0"/>
        <v>4</v>
      </c>
      <c r="F11" s="65">
        <f>VLOOKUP($A11,'Return Data'!$B$7:$R$2843,11,0)</f>
        <v>12.4679</v>
      </c>
      <c r="G11" s="66">
        <f t="shared" si="1"/>
        <v>8</v>
      </c>
      <c r="H11" s="65">
        <f>VLOOKUP($A11,'Return Data'!$B$7:$R$2843,12,0)</f>
        <v>12.031000000000001</v>
      </c>
      <c r="I11" s="66">
        <f t="shared" si="2"/>
        <v>9</v>
      </c>
      <c r="J11" s="65">
        <f>VLOOKUP($A11,'Return Data'!$B$7:$R$2843,13,0)</f>
        <v>15.2018</v>
      </c>
      <c r="K11" s="66">
        <f t="shared" si="8"/>
        <v>10</v>
      </c>
      <c r="L11" s="65"/>
      <c r="M11" s="66"/>
      <c r="N11" s="65"/>
      <c r="O11" s="66"/>
      <c r="P11" s="65"/>
      <c r="Q11" s="66"/>
      <c r="R11" s="65">
        <f>VLOOKUP($A11,'Return Data'!$B$7:$R$2843,16,0)</f>
        <v>-1.4681</v>
      </c>
      <c r="S11" s="67">
        <f t="shared" si="7"/>
        <v>10</v>
      </c>
    </row>
    <row r="12" spans="1:20" x14ac:dyDescent="0.3">
      <c r="A12" s="63" t="s">
        <v>553</v>
      </c>
      <c r="B12" s="64">
        <f>VLOOKUP($A12,'Return Data'!$B$7:$R$2843,3,0)</f>
        <v>44315</v>
      </c>
      <c r="C12" s="65">
        <f>VLOOKUP($A12,'Return Data'!$B$7:$R$2843,4,0)</f>
        <v>13.664</v>
      </c>
      <c r="D12" s="65">
        <f>VLOOKUP($A12,'Return Data'!$B$7:$R$2843,10,0)</f>
        <v>4.1463000000000001</v>
      </c>
      <c r="E12" s="66">
        <f t="shared" si="0"/>
        <v>8</v>
      </c>
      <c r="F12" s="65">
        <f>VLOOKUP($A12,'Return Data'!$B$7:$R$2843,11,0)</f>
        <v>12.3499</v>
      </c>
      <c r="G12" s="66">
        <f t="shared" si="1"/>
        <v>9</v>
      </c>
      <c r="H12" s="65">
        <f>VLOOKUP($A12,'Return Data'!$B$7:$R$2843,12,0)</f>
        <v>17.026399999999999</v>
      </c>
      <c r="I12" s="66">
        <f t="shared" si="2"/>
        <v>8</v>
      </c>
      <c r="J12" s="65">
        <f>VLOOKUP($A12,'Return Data'!$B$7:$R$2843,13,0)</f>
        <v>34.421999999999997</v>
      </c>
      <c r="K12" s="66">
        <f t="shared" si="8"/>
        <v>6</v>
      </c>
      <c r="L12" s="65">
        <f>VLOOKUP($A12,'Return Data'!$B$7:$R$2843,17,0)</f>
        <v>13.746600000000001</v>
      </c>
      <c r="M12" s="66">
        <f t="shared" si="9"/>
        <v>3</v>
      </c>
      <c r="N12" s="65"/>
      <c r="O12" s="66"/>
      <c r="P12" s="65"/>
      <c r="Q12" s="66"/>
      <c r="R12" s="65">
        <f>VLOOKUP($A12,'Return Data'!$B$7:$R$2843,16,0)</f>
        <v>12.069100000000001</v>
      </c>
      <c r="S12" s="67">
        <f t="shared" si="7"/>
        <v>8</v>
      </c>
    </row>
    <row r="13" spans="1:20" x14ac:dyDescent="0.3">
      <c r="A13" s="63" t="s">
        <v>555</v>
      </c>
      <c r="B13" s="64">
        <f>VLOOKUP($A13,'Return Data'!$B$7:$R$2843,3,0)</f>
        <v>44315</v>
      </c>
      <c r="C13" s="65">
        <f>VLOOKUP($A13,'Return Data'!$B$7:$R$2843,4,0)</f>
        <v>31.748000000000001</v>
      </c>
      <c r="D13" s="65">
        <f>VLOOKUP($A13,'Return Data'!$B$7:$R$2843,10,0)</f>
        <v>3.1147</v>
      </c>
      <c r="E13" s="66">
        <f t="shared" si="0"/>
        <v>9</v>
      </c>
      <c r="F13" s="65">
        <f>VLOOKUP($A13,'Return Data'!$B$7:$R$2843,11,0)</f>
        <v>7.5218999999999996</v>
      </c>
      <c r="G13" s="66">
        <f t="shared" si="1"/>
        <v>10</v>
      </c>
      <c r="H13" s="65">
        <f>VLOOKUP($A13,'Return Data'!$B$7:$R$2843,12,0)</f>
        <v>11.341799999999999</v>
      </c>
      <c r="I13" s="66">
        <f t="shared" si="2"/>
        <v>10</v>
      </c>
      <c r="J13" s="65">
        <f>VLOOKUP($A13,'Return Data'!$B$7:$R$2843,13,0)</f>
        <v>22.258199999999999</v>
      </c>
      <c r="K13" s="66">
        <f t="shared" si="8"/>
        <v>9</v>
      </c>
      <c r="L13" s="65">
        <f>VLOOKUP($A13,'Return Data'!$B$7:$R$2843,17,0)</f>
        <v>10.7882</v>
      </c>
      <c r="M13" s="66">
        <f t="shared" si="9"/>
        <v>7</v>
      </c>
      <c r="N13" s="65">
        <f>VLOOKUP($A13,'Return Data'!$B$7:$R$2843,14,0)</f>
        <v>8.8567999999999998</v>
      </c>
      <c r="O13" s="66">
        <f t="shared" si="10"/>
        <v>6</v>
      </c>
      <c r="P13" s="65">
        <f>VLOOKUP($A13,'Return Data'!$B$7:$R$2843,15,0)</f>
        <v>9.7394999999999996</v>
      </c>
      <c r="Q13" s="66">
        <f t="shared" si="11"/>
        <v>5</v>
      </c>
      <c r="R13" s="65">
        <f>VLOOKUP($A13,'Return Data'!$B$7:$R$2843,16,0)</f>
        <v>12.3597</v>
      </c>
      <c r="S13" s="67">
        <f t="shared" si="7"/>
        <v>5</v>
      </c>
    </row>
    <row r="14" spans="1:20" x14ac:dyDescent="0.3">
      <c r="A14" s="63" t="s">
        <v>558</v>
      </c>
      <c r="B14" s="64">
        <f>VLOOKUP($A14,'Return Data'!$B$7:$R$2843,3,0)</f>
        <v>44315</v>
      </c>
      <c r="C14" s="65">
        <f>VLOOKUP($A14,'Return Data'!$B$7:$R$2843,4,0)</f>
        <v>117.8349</v>
      </c>
      <c r="D14" s="65">
        <f>VLOOKUP($A14,'Return Data'!$B$7:$R$2843,10,0)</f>
        <v>5.6059000000000001</v>
      </c>
      <c r="E14" s="66">
        <f t="shared" si="0"/>
        <v>5</v>
      </c>
      <c r="F14" s="65">
        <f>VLOOKUP($A14,'Return Data'!$B$7:$R$2843,11,0)</f>
        <v>17.4175</v>
      </c>
      <c r="G14" s="66">
        <f t="shared" si="1"/>
        <v>3</v>
      </c>
      <c r="H14" s="65">
        <f>VLOOKUP($A14,'Return Data'!$B$7:$R$2843,12,0)</f>
        <v>21.350999999999999</v>
      </c>
      <c r="I14" s="66">
        <f t="shared" si="2"/>
        <v>3</v>
      </c>
      <c r="J14" s="65">
        <f>VLOOKUP($A14,'Return Data'!$B$7:$R$2843,13,0)</f>
        <v>34.575600000000001</v>
      </c>
      <c r="K14" s="66">
        <f t="shared" si="8"/>
        <v>5</v>
      </c>
      <c r="L14" s="65">
        <f>VLOOKUP($A14,'Return Data'!$B$7:$R$2843,17,0)</f>
        <v>11.106400000000001</v>
      </c>
      <c r="M14" s="66">
        <f t="shared" si="9"/>
        <v>6</v>
      </c>
      <c r="N14" s="65">
        <f>VLOOKUP($A14,'Return Data'!$B$7:$R$2843,14,0)</f>
        <v>9.8374000000000006</v>
      </c>
      <c r="O14" s="66">
        <f t="shared" si="10"/>
        <v>4</v>
      </c>
      <c r="P14" s="65">
        <f>VLOOKUP($A14,'Return Data'!$B$7:$R$2843,15,0)</f>
        <v>13.010899999999999</v>
      </c>
      <c r="Q14" s="66">
        <f t="shared" si="11"/>
        <v>1</v>
      </c>
      <c r="R14" s="65">
        <f>VLOOKUP($A14,'Return Data'!$B$7:$R$2843,16,0)</f>
        <v>12.250999999999999</v>
      </c>
      <c r="S14" s="67">
        <f t="shared" si="7"/>
        <v>7</v>
      </c>
    </row>
    <row r="15" spans="1:20" x14ac:dyDescent="0.3">
      <c r="A15" s="63" t="s">
        <v>559</v>
      </c>
      <c r="B15" s="64">
        <f>VLOOKUP($A15,'Return Data'!$B$7:$R$2843,3,0)</f>
        <v>44315</v>
      </c>
      <c r="C15" s="65">
        <f>VLOOKUP($A15,'Return Data'!$B$7:$R$2843,4,0)</f>
        <v>13.4796</v>
      </c>
      <c r="D15" s="65">
        <f>VLOOKUP($A15,'Return Data'!$B$7:$R$2843,10,0)</f>
        <v>4.7382</v>
      </c>
      <c r="E15" s="66">
        <f t="shared" si="0"/>
        <v>7</v>
      </c>
      <c r="F15" s="65">
        <f>VLOOKUP($A15,'Return Data'!$B$7:$R$2843,11,0)</f>
        <v>14.970499999999999</v>
      </c>
      <c r="G15" s="66">
        <f t="shared" ref="G15" si="12">RANK(F15,F$8:F$17,0)</f>
        <v>6</v>
      </c>
      <c r="H15" s="65">
        <f>VLOOKUP($A15,'Return Data'!$B$7:$R$2843,12,0)</f>
        <v>18.504100000000001</v>
      </c>
      <c r="I15" s="66">
        <f>RANK(H15,H$8:H$17,0)</f>
        <v>6</v>
      </c>
      <c r="J15" s="65">
        <f>VLOOKUP($A15,'Return Data'!$B$7:$R$2843,13,0)</f>
        <v>30.878799999999998</v>
      </c>
      <c r="K15" s="66">
        <f t="shared" si="8"/>
        <v>8</v>
      </c>
      <c r="L15" s="65"/>
      <c r="M15" s="66"/>
      <c r="N15" s="65"/>
      <c r="O15" s="66"/>
      <c r="P15" s="65"/>
      <c r="Q15" s="66"/>
      <c r="R15" s="65">
        <f>VLOOKUP($A15,'Return Data'!$B$7:$R$2843,16,0)</f>
        <v>29.7073</v>
      </c>
      <c r="S15" s="67">
        <f t="shared" si="7"/>
        <v>1</v>
      </c>
    </row>
    <row r="16" spans="1:20" x14ac:dyDescent="0.3">
      <c r="A16" s="63" t="s">
        <v>561</v>
      </c>
      <c r="B16" s="64">
        <f>VLOOKUP($A16,'Return Data'!$B$7:$R$2843,3,0)</f>
        <v>44315</v>
      </c>
      <c r="C16" s="65">
        <f>VLOOKUP($A16,'Return Data'!$B$7:$R$2843,4,0)</f>
        <v>13.6919</v>
      </c>
      <c r="D16" s="65">
        <f>VLOOKUP($A16,'Return Data'!$B$7:$R$2843,10,0)</f>
        <v>5.8009000000000004</v>
      </c>
      <c r="E16" s="66">
        <f t="shared" si="0"/>
        <v>3</v>
      </c>
      <c r="F16" s="65">
        <f>VLOOKUP($A16,'Return Data'!$B$7:$R$2843,11,0)</f>
        <v>16.1936</v>
      </c>
      <c r="G16" s="66">
        <f>RANK(F16,F$8:F$17,0)</f>
        <v>5</v>
      </c>
      <c r="H16" s="65">
        <f>VLOOKUP($A16,'Return Data'!$B$7:$R$2843,12,0)</f>
        <v>19.944500000000001</v>
      </c>
      <c r="I16" s="66">
        <f>RANK(H16,H$8:H$17,0)</f>
        <v>5</v>
      </c>
      <c r="J16" s="65">
        <f>VLOOKUP($A16,'Return Data'!$B$7:$R$2843,13,0)</f>
        <v>31.962499999999999</v>
      </c>
      <c r="K16" s="66">
        <f t="shared" si="8"/>
        <v>7</v>
      </c>
      <c r="L16" s="65">
        <f>VLOOKUP($A16,'Return Data'!$B$7:$R$2843,17,0)</f>
        <v>14.5266</v>
      </c>
      <c r="M16" s="66">
        <f t="shared" si="9"/>
        <v>2</v>
      </c>
      <c r="N16" s="65"/>
      <c r="O16" s="66"/>
      <c r="P16" s="65"/>
      <c r="Q16" s="66"/>
      <c r="R16" s="65">
        <f>VLOOKUP($A16,'Return Data'!$B$7:$R$2843,16,0)</f>
        <v>14.972799999999999</v>
      </c>
      <c r="S16" s="67">
        <f t="shared" si="7"/>
        <v>2</v>
      </c>
    </row>
    <row r="17" spans="1:19" x14ac:dyDescent="0.3">
      <c r="A17" s="63" t="s">
        <v>563</v>
      </c>
      <c r="B17" s="64">
        <f>VLOOKUP($A17,'Return Data'!$B$7:$R$2843,3,0)</f>
        <v>44315</v>
      </c>
      <c r="C17" s="65">
        <f>VLOOKUP($A17,'Return Data'!$B$7:$R$2843,4,0)</f>
        <v>14.34</v>
      </c>
      <c r="D17" s="65">
        <f>VLOOKUP($A17,'Return Data'!$B$7:$R$2843,10,0)</f>
        <v>3.0171999999999999</v>
      </c>
      <c r="E17" s="66">
        <f t="shared" si="0"/>
        <v>10</v>
      </c>
      <c r="F17" s="65">
        <f>VLOOKUP($A17,'Return Data'!$B$7:$R$2843,11,0)</f>
        <v>13.8095</v>
      </c>
      <c r="G17" s="66">
        <f>RANK(F17,F$8:F$17,0)</f>
        <v>7</v>
      </c>
      <c r="H17" s="65">
        <f>VLOOKUP($A17,'Return Data'!$B$7:$R$2843,12,0)</f>
        <v>18.024699999999999</v>
      </c>
      <c r="I17" s="66">
        <f>RANK(H17,H$8:H$17,0)</f>
        <v>7</v>
      </c>
      <c r="J17" s="65">
        <f>VLOOKUP($A17,'Return Data'!$B$7:$R$2843,13,0)</f>
        <v>35.410800000000002</v>
      </c>
      <c r="K17" s="66">
        <f t="shared" si="8"/>
        <v>4</v>
      </c>
      <c r="L17" s="65">
        <f>VLOOKUP($A17,'Return Data'!$B$7:$R$2843,17,0)</f>
        <v>15.566700000000001</v>
      </c>
      <c r="M17" s="66">
        <f t="shared" si="9"/>
        <v>1</v>
      </c>
      <c r="N17" s="65">
        <f>VLOOKUP($A17,'Return Data'!$B$7:$R$2843,14,0)</f>
        <v>11.990600000000001</v>
      </c>
      <c r="O17" s="66">
        <f t="shared" si="10"/>
        <v>1</v>
      </c>
      <c r="P17" s="65"/>
      <c r="Q17" s="66"/>
      <c r="R17" s="65">
        <f>VLOOKUP($A17,'Return Data'!$B$7:$R$2843,16,0)</f>
        <v>11.4171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5.1935300000000009</v>
      </c>
      <c r="E19" s="74"/>
      <c r="F19" s="75">
        <f>AVERAGE(F8:F17)</f>
        <v>16.259210000000003</v>
      </c>
      <c r="G19" s="74"/>
      <c r="H19" s="75">
        <f>AVERAGE(H8:H17)</f>
        <v>19.448399999999999</v>
      </c>
      <c r="I19" s="74"/>
      <c r="J19" s="75">
        <f>AVERAGE(J8:J17)</f>
        <v>32.539949999999997</v>
      </c>
      <c r="K19" s="74"/>
      <c r="L19" s="75">
        <f>AVERAGE(L8:L17)</f>
        <v>12.631987500000001</v>
      </c>
      <c r="M19" s="74"/>
      <c r="N19" s="75">
        <f>AVERAGE(N8:N17)</f>
        <v>10.17235</v>
      </c>
      <c r="O19" s="74"/>
      <c r="P19" s="75">
        <f>AVERAGE(P8:P17)</f>
        <v>12.122640000000001</v>
      </c>
      <c r="Q19" s="74"/>
      <c r="R19" s="75">
        <f>AVERAGE(R8:R17)</f>
        <v>12.985220000000002</v>
      </c>
      <c r="S19" s="76"/>
    </row>
    <row r="20" spans="1:19" x14ac:dyDescent="0.3">
      <c r="A20" s="73" t="s">
        <v>28</v>
      </c>
      <c r="B20" s="74"/>
      <c r="C20" s="74"/>
      <c r="D20" s="75">
        <f>MIN(D8:D17)</f>
        <v>3.0171999999999999</v>
      </c>
      <c r="E20" s="74"/>
      <c r="F20" s="75">
        <f>MIN(F8:F17)</f>
        <v>7.5218999999999996</v>
      </c>
      <c r="G20" s="74"/>
      <c r="H20" s="75">
        <f>MIN(H8:H17)</f>
        <v>11.341799999999999</v>
      </c>
      <c r="I20" s="74"/>
      <c r="J20" s="75">
        <f>MIN(J8:J17)</f>
        <v>15.2018</v>
      </c>
      <c r="K20" s="74"/>
      <c r="L20" s="75">
        <f>MIN(L8:L17)</f>
        <v>9.1393000000000004</v>
      </c>
      <c r="M20" s="74"/>
      <c r="N20" s="75">
        <f>MIN(N8:N17)</f>
        <v>8.8567999999999998</v>
      </c>
      <c r="O20" s="74"/>
      <c r="P20" s="75">
        <f>MIN(P8:P17)</f>
        <v>9.7394999999999996</v>
      </c>
      <c r="Q20" s="74"/>
      <c r="R20" s="75">
        <f>MIN(R8:R17)</f>
        <v>-1.4681</v>
      </c>
      <c r="S20" s="76"/>
    </row>
    <row r="21" spans="1:19" ht="15" thickBot="1" x14ac:dyDescent="0.35">
      <c r="A21" s="77" t="s">
        <v>29</v>
      </c>
      <c r="B21" s="78"/>
      <c r="C21" s="78"/>
      <c r="D21" s="79">
        <f>MAX(D8:D17)</f>
        <v>8.6158000000000001</v>
      </c>
      <c r="E21" s="78"/>
      <c r="F21" s="79">
        <f>MAX(F8:F17)</f>
        <v>32.427900000000001</v>
      </c>
      <c r="G21" s="78"/>
      <c r="H21" s="79">
        <f>MAX(H8:H17)</f>
        <v>32.801900000000003</v>
      </c>
      <c r="I21" s="78"/>
      <c r="J21" s="79">
        <f>MAX(J8:J17)</f>
        <v>46.567799999999998</v>
      </c>
      <c r="K21" s="78"/>
      <c r="L21" s="79">
        <f>MAX(L8:L17)</f>
        <v>15.566700000000001</v>
      </c>
      <c r="M21" s="78"/>
      <c r="N21" s="79">
        <f>MAX(N8:N17)</f>
        <v>11.990600000000001</v>
      </c>
      <c r="O21" s="78"/>
      <c r="P21" s="79">
        <f>MAX(P8:P17)</f>
        <v>13.010899999999999</v>
      </c>
      <c r="Q21" s="78"/>
      <c r="R21" s="79">
        <f>MAX(R8:R17)</f>
        <v>29.7073</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1588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545</v>
      </c>
      <c r="B8" s="64">
        <f>VLOOKUP($A8,'Return Data'!$B$7:$R$2843,3,0)</f>
        <v>44315</v>
      </c>
      <c r="C8" s="65">
        <f>VLOOKUP($A8,'Return Data'!$B$7:$R$2843,4,0)</f>
        <v>66.569999999999993</v>
      </c>
      <c r="D8" s="65">
        <f>VLOOKUP($A8,'Return Data'!$B$7:$R$2843,10,0)</f>
        <v>4.9337999999999997</v>
      </c>
      <c r="E8" s="66">
        <f t="shared" ref="E8:E17" si="0">RANK(D8,D$8:D$17,0)</f>
        <v>6</v>
      </c>
      <c r="F8" s="65">
        <f>VLOOKUP($A8,'Return Data'!$B$7:$R$2843,11,0)</f>
        <v>18.073799999999999</v>
      </c>
      <c r="G8" s="66">
        <f t="shared" ref="G8:G14" si="1">RANK(F8,F$8:F$17,0)</f>
        <v>2</v>
      </c>
      <c r="H8" s="65">
        <f>VLOOKUP($A8,'Return Data'!$B$7:$R$2843,12,0)</f>
        <v>21.212700000000002</v>
      </c>
      <c r="I8" s="66">
        <f t="shared" ref="I8" si="2">RANK(H8,H$8:H$17,0)</f>
        <v>2</v>
      </c>
      <c r="J8" s="65">
        <f>VLOOKUP($A8,'Return Data'!$B$7:$R$2843,13,0)</f>
        <v>35.2774</v>
      </c>
      <c r="K8" s="66">
        <f>RANK(J8,J$8:J$17,0)</f>
        <v>3</v>
      </c>
      <c r="L8" s="65">
        <f>VLOOKUP($A8,'Return Data'!$B$7:$R$2843,17,0)</f>
        <v>12.182600000000001</v>
      </c>
      <c r="M8" s="66">
        <f>RANK(L8,L$8:L$17,0)</f>
        <v>4</v>
      </c>
      <c r="N8" s="65">
        <f>VLOOKUP($A8,'Return Data'!$B$7:$R$2843,14,0)</f>
        <v>9.5398999999999994</v>
      </c>
      <c r="O8" s="66">
        <f>RANK(N8,N$8:N$17,0)</f>
        <v>3</v>
      </c>
      <c r="P8" s="65">
        <f>VLOOKUP($A8,'Return Data'!$B$7:$R$2843,15,0)</f>
        <v>11.608000000000001</v>
      </c>
      <c r="Q8" s="66">
        <f>RANK(P8,P$8:P$17,0)</f>
        <v>3</v>
      </c>
      <c r="R8" s="65">
        <f>VLOOKUP($A8,'Return Data'!$B$7:$R$2843,16,0)</f>
        <v>9.4353999999999996</v>
      </c>
      <c r="S8" s="67">
        <f t="shared" ref="S8:S17" si="3">RANK(R8,R$8:R$17,0)</f>
        <v>9</v>
      </c>
    </row>
    <row r="9" spans="1:20" x14ac:dyDescent="0.3">
      <c r="A9" s="63" t="s">
        <v>547</v>
      </c>
      <c r="B9" s="64">
        <f>VLOOKUP($A9,'Return Data'!$B$7:$R$2843,3,0)</f>
        <v>44315</v>
      </c>
      <c r="C9" s="65">
        <f>VLOOKUP($A9,'Return Data'!$B$7:$R$2843,4,0)</f>
        <v>234.94399999999999</v>
      </c>
      <c r="D9" s="65">
        <f>VLOOKUP($A9,'Return Data'!$B$7:$R$2843,10,0)</f>
        <v>8.4581</v>
      </c>
      <c r="E9" s="66">
        <f t="shared" si="0"/>
        <v>1</v>
      </c>
      <c r="F9" s="65">
        <f>VLOOKUP($A9,'Return Data'!$B$7:$R$2843,11,0)</f>
        <v>32.051099999999998</v>
      </c>
      <c r="G9" s="66">
        <f t="shared" si="1"/>
        <v>1</v>
      </c>
      <c r="H9" s="65">
        <f>VLOOKUP($A9,'Return Data'!$B$7:$R$2843,12,0)</f>
        <v>32.228700000000003</v>
      </c>
      <c r="I9" s="66">
        <f t="shared" ref="I9:I17" si="4">RANK(H9,H$8:H$17,0)</f>
        <v>1</v>
      </c>
      <c r="J9" s="65">
        <f>VLOOKUP($A9,'Return Data'!$B$7:$R$2843,13,0)</f>
        <v>45.727899999999998</v>
      </c>
      <c r="K9" s="66">
        <f t="shared" ref="K9:K17" si="5">RANK(J9,J$8:J$17,0)</f>
        <v>1</v>
      </c>
      <c r="L9" s="65">
        <f>VLOOKUP($A9,'Return Data'!$B$7:$R$2843,17,0)</f>
        <v>8.5002999999999993</v>
      </c>
      <c r="M9" s="66">
        <f t="shared" ref="M9:M17" si="6">RANK(L9,L$8:L$17,0)</f>
        <v>8</v>
      </c>
      <c r="N9" s="65">
        <f>VLOOKUP($A9,'Return Data'!$B$7:$R$2843,14,0)</f>
        <v>8.1478000000000002</v>
      </c>
      <c r="O9" s="66">
        <f t="shared" ref="O9:O17" si="7">RANK(N9,N$8:N$17,0)</f>
        <v>5</v>
      </c>
      <c r="P9" s="65">
        <f>VLOOKUP($A9,'Return Data'!$B$7:$R$2843,15,0)</f>
        <v>12.8406</v>
      </c>
      <c r="Q9" s="66">
        <f t="shared" ref="Q9:Q14" si="8">RANK(P9,P$8:P$17,0)</f>
        <v>1</v>
      </c>
      <c r="R9" s="65">
        <f>VLOOKUP($A9,'Return Data'!$B$7:$R$2843,16,0)</f>
        <v>16.522600000000001</v>
      </c>
      <c r="S9" s="67">
        <f t="shared" si="3"/>
        <v>2</v>
      </c>
    </row>
    <row r="10" spans="1:20" x14ac:dyDescent="0.3">
      <c r="A10" s="63" t="s">
        <v>549</v>
      </c>
      <c r="B10" s="64">
        <f>VLOOKUP($A10,'Return Data'!$B$7:$R$2843,3,0)</f>
        <v>44315</v>
      </c>
      <c r="C10" s="65">
        <f>VLOOKUP($A10,'Return Data'!$B$7:$R$2843,4,0)</f>
        <v>44.72</v>
      </c>
      <c r="D10" s="65">
        <f>VLOOKUP($A10,'Return Data'!$B$7:$R$2843,10,0)</f>
        <v>5.7210000000000001</v>
      </c>
      <c r="E10" s="66">
        <f t="shared" si="0"/>
        <v>2</v>
      </c>
      <c r="F10" s="65">
        <f>VLOOKUP($A10,'Return Data'!$B$7:$R$2843,11,0)</f>
        <v>16.306899999999999</v>
      </c>
      <c r="G10" s="66">
        <f t="shared" si="1"/>
        <v>4</v>
      </c>
      <c r="H10" s="65">
        <f>VLOOKUP($A10,'Return Data'!$B$7:$R$2843,12,0)</f>
        <v>20.636600000000001</v>
      </c>
      <c r="I10" s="66">
        <f t="shared" si="4"/>
        <v>3</v>
      </c>
      <c r="J10" s="65">
        <f>VLOOKUP($A10,'Return Data'!$B$7:$R$2843,13,0)</f>
        <v>36.466299999999997</v>
      </c>
      <c r="K10" s="66">
        <f t="shared" si="5"/>
        <v>2</v>
      </c>
      <c r="L10" s="65">
        <f>VLOOKUP($A10,'Return Data'!$B$7:$R$2843,17,0)</f>
        <v>12.135199999999999</v>
      </c>
      <c r="M10" s="66">
        <f t="shared" si="6"/>
        <v>5</v>
      </c>
      <c r="N10" s="65">
        <f>VLOOKUP($A10,'Return Data'!$B$7:$R$2843,14,0)</f>
        <v>9.8506</v>
      </c>
      <c r="O10" s="66">
        <f t="shared" si="7"/>
        <v>2</v>
      </c>
      <c r="P10" s="65">
        <f>VLOOKUP($A10,'Return Data'!$B$7:$R$2843,15,0)</f>
        <v>11.2879</v>
      </c>
      <c r="Q10" s="66">
        <f t="shared" si="8"/>
        <v>4</v>
      </c>
      <c r="R10" s="65">
        <f>VLOOKUP($A10,'Return Data'!$B$7:$R$2843,16,0)</f>
        <v>11.010400000000001</v>
      </c>
      <c r="S10" s="67">
        <f t="shared" si="3"/>
        <v>5</v>
      </c>
    </row>
    <row r="11" spans="1:20" x14ac:dyDescent="0.3">
      <c r="A11" s="63" t="s">
        <v>552</v>
      </c>
      <c r="B11" s="64">
        <f>VLOOKUP($A11,'Return Data'!$B$7:$R$2843,3,0)</f>
        <v>44315</v>
      </c>
      <c r="C11" s="65">
        <f>VLOOKUP($A11,'Return Data'!$B$7:$R$2843,4,0)</f>
        <v>9.5381</v>
      </c>
      <c r="D11" s="65">
        <f>VLOOKUP($A11,'Return Data'!$B$7:$R$2843,10,0)</f>
        <v>5.2201000000000004</v>
      </c>
      <c r="E11" s="66">
        <f t="shared" si="0"/>
        <v>4</v>
      </c>
      <c r="F11" s="65">
        <f>VLOOKUP($A11,'Return Data'!$B$7:$R$2843,11,0)</f>
        <v>11.3354</v>
      </c>
      <c r="G11" s="66">
        <f t="shared" si="1"/>
        <v>9</v>
      </c>
      <c r="H11" s="65">
        <f>VLOOKUP($A11,'Return Data'!$B$7:$R$2843,12,0)</f>
        <v>10.318099999999999</v>
      </c>
      <c r="I11" s="66">
        <f t="shared" si="4"/>
        <v>9</v>
      </c>
      <c r="J11" s="65">
        <f>VLOOKUP($A11,'Return Data'!$B$7:$R$2843,13,0)</f>
        <v>12.8369</v>
      </c>
      <c r="K11" s="66">
        <f t="shared" si="5"/>
        <v>10</v>
      </c>
      <c r="L11" s="65"/>
      <c r="M11" s="66"/>
      <c r="N11" s="65"/>
      <c r="O11" s="66"/>
      <c r="P11" s="65"/>
      <c r="Q11" s="66"/>
      <c r="R11" s="65">
        <f>VLOOKUP($A11,'Return Data'!$B$7:$R$2843,16,0)</f>
        <v>-3.4964</v>
      </c>
      <c r="S11" s="67">
        <f t="shared" si="3"/>
        <v>10</v>
      </c>
    </row>
    <row r="12" spans="1:20" x14ac:dyDescent="0.3">
      <c r="A12" s="63" t="s">
        <v>554</v>
      </c>
      <c r="B12" s="64">
        <f>VLOOKUP($A12,'Return Data'!$B$7:$R$2843,3,0)</f>
        <v>44315</v>
      </c>
      <c r="C12" s="65">
        <f>VLOOKUP($A12,'Return Data'!$B$7:$R$2843,4,0)</f>
        <v>13.247999999999999</v>
      </c>
      <c r="D12" s="65">
        <f>VLOOKUP($A12,'Return Data'!$B$7:$R$2843,10,0)</f>
        <v>3.8245</v>
      </c>
      <c r="E12" s="66">
        <f t="shared" si="0"/>
        <v>8</v>
      </c>
      <c r="F12" s="65">
        <f>VLOOKUP($A12,'Return Data'!$B$7:$R$2843,11,0)</f>
        <v>11.6561</v>
      </c>
      <c r="G12" s="66">
        <f t="shared" si="1"/>
        <v>8</v>
      </c>
      <c r="H12" s="65">
        <f>VLOOKUP($A12,'Return Data'!$B$7:$R$2843,12,0)</f>
        <v>15.915699999999999</v>
      </c>
      <c r="I12" s="66">
        <f t="shared" si="4"/>
        <v>8</v>
      </c>
      <c r="J12" s="65">
        <f>VLOOKUP($A12,'Return Data'!$B$7:$R$2843,13,0)</f>
        <v>32.758800000000001</v>
      </c>
      <c r="K12" s="66">
        <f t="shared" si="5"/>
        <v>5</v>
      </c>
      <c r="L12" s="65">
        <f>VLOOKUP($A12,'Return Data'!$B$7:$R$2843,17,0)</f>
        <v>12.489599999999999</v>
      </c>
      <c r="M12" s="66">
        <f t="shared" si="6"/>
        <v>3</v>
      </c>
      <c r="N12" s="65"/>
      <c r="O12" s="66"/>
      <c r="P12" s="65"/>
      <c r="Q12" s="66"/>
      <c r="R12" s="65">
        <f>VLOOKUP($A12,'Return Data'!$B$7:$R$2843,16,0)</f>
        <v>10.811500000000001</v>
      </c>
      <c r="S12" s="67">
        <f t="shared" si="3"/>
        <v>7</v>
      </c>
    </row>
    <row r="13" spans="1:20" x14ac:dyDescent="0.3">
      <c r="A13" s="63" t="s">
        <v>556</v>
      </c>
      <c r="B13" s="64">
        <f>VLOOKUP($A13,'Return Data'!$B$7:$R$2843,3,0)</f>
        <v>44315</v>
      </c>
      <c r="C13" s="65">
        <f>VLOOKUP($A13,'Return Data'!$B$7:$R$2843,4,0)</f>
        <v>29.007999999999999</v>
      </c>
      <c r="D13" s="65">
        <f>VLOOKUP($A13,'Return Data'!$B$7:$R$2843,10,0)</f>
        <v>2.7850999999999999</v>
      </c>
      <c r="E13" s="66">
        <f t="shared" si="0"/>
        <v>9</v>
      </c>
      <c r="F13" s="65">
        <f>VLOOKUP($A13,'Return Data'!$B$7:$R$2843,11,0)</f>
        <v>6.8198999999999996</v>
      </c>
      <c r="G13" s="66">
        <f t="shared" si="1"/>
        <v>10</v>
      </c>
      <c r="H13" s="65">
        <f>VLOOKUP($A13,'Return Data'!$B$7:$R$2843,12,0)</f>
        <v>10.250500000000001</v>
      </c>
      <c r="I13" s="66">
        <f t="shared" si="4"/>
        <v>10</v>
      </c>
      <c r="J13" s="65">
        <f>VLOOKUP($A13,'Return Data'!$B$7:$R$2843,13,0)</f>
        <v>20.680599999999998</v>
      </c>
      <c r="K13" s="66">
        <f t="shared" si="5"/>
        <v>9</v>
      </c>
      <c r="L13" s="65">
        <f>VLOOKUP($A13,'Return Data'!$B$7:$R$2843,17,0)</f>
        <v>9.4031000000000002</v>
      </c>
      <c r="M13" s="66">
        <f t="shared" si="6"/>
        <v>7</v>
      </c>
      <c r="N13" s="65">
        <f>VLOOKUP($A13,'Return Data'!$B$7:$R$2843,14,0)</f>
        <v>7.5511999999999997</v>
      </c>
      <c r="O13" s="66">
        <f t="shared" si="7"/>
        <v>6</v>
      </c>
      <c r="P13" s="65">
        <f>VLOOKUP($A13,'Return Data'!$B$7:$R$2843,15,0)</f>
        <v>8.4510000000000005</v>
      </c>
      <c r="Q13" s="66">
        <f t="shared" si="8"/>
        <v>5</v>
      </c>
      <c r="R13" s="65">
        <f>VLOOKUP($A13,'Return Data'!$B$7:$R$2843,16,0)</f>
        <v>10.971500000000001</v>
      </c>
      <c r="S13" s="67">
        <f t="shared" si="3"/>
        <v>6</v>
      </c>
    </row>
    <row r="14" spans="1:20" x14ac:dyDescent="0.3">
      <c r="A14" s="63" t="s">
        <v>557</v>
      </c>
      <c r="B14" s="64">
        <f>VLOOKUP($A14,'Return Data'!$B$7:$R$2843,3,0)</f>
        <v>44315</v>
      </c>
      <c r="C14" s="65">
        <f>VLOOKUP($A14,'Return Data'!$B$7:$R$2843,4,0)</f>
        <v>109.7996</v>
      </c>
      <c r="D14" s="65">
        <f>VLOOKUP($A14,'Return Data'!$B$7:$R$2843,10,0)</f>
        <v>5.2060000000000004</v>
      </c>
      <c r="E14" s="66">
        <f t="shared" si="0"/>
        <v>5</v>
      </c>
      <c r="F14" s="65">
        <f>VLOOKUP($A14,'Return Data'!$B$7:$R$2843,11,0)</f>
        <v>16.602499999999999</v>
      </c>
      <c r="G14" s="66">
        <f t="shared" si="1"/>
        <v>3</v>
      </c>
      <c r="H14" s="65">
        <f>VLOOKUP($A14,'Return Data'!$B$7:$R$2843,12,0)</f>
        <v>20.093900000000001</v>
      </c>
      <c r="I14" s="66">
        <f t="shared" si="4"/>
        <v>4</v>
      </c>
      <c r="J14" s="65">
        <f>VLOOKUP($A14,'Return Data'!$B$7:$R$2843,13,0)</f>
        <v>32.755099999999999</v>
      </c>
      <c r="K14" s="66">
        <f t="shared" si="5"/>
        <v>6</v>
      </c>
      <c r="L14" s="65">
        <f>VLOOKUP($A14,'Return Data'!$B$7:$R$2843,17,0)</f>
        <v>9.6452000000000009</v>
      </c>
      <c r="M14" s="66">
        <f t="shared" si="6"/>
        <v>6</v>
      </c>
      <c r="N14" s="65">
        <f>VLOOKUP($A14,'Return Data'!$B$7:$R$2843,14,0)</f>
        <v>8.4114000000000004</v>
      </c>
      <c r="O14" s="66">
        <f t="shared" si="7"/>
        <v>4</v>
      </c>
      <c r="P14" s="65">
        <f>VLOOKUP($A14,'Return Data'!$B$7:$R$2843,15,0)</f>
        <v>11.849399999999999</v>
      </c>
      <c r="Q14" s="66">
        <f t="shared" si="8"/>
        <v>2</v>
      </c>
      <c r="R14" s="65">
        <f>VLOOKUP($A14,'Return Data'!$B$7:$R$2843,16,0)</f>
        <v>15.666700000000001</v>
      </c>
      <c r="S14" s="67">
        <f t="shared" si="3"/>
        <v>3</v>
      </c>
    </row>
    <row r="15" spans="1:20" x14ac:dyDescent="0.3">
      <c r="A15" s="63" t="s">
        <v>560</v>
      </c>
      <c r="B15" s="64">
        <f>VLOOKUP($A15,'Return Data'!$B$7:$R$2843,3,0)</f>
        <v>44315</v>
      </c>
      <c r="C15" s="65">
        <f>VLOOKUP($A15,'Return Data'!$B$7:$R$2843,4,0)</f>
        <v>13.1867</v>
      </c>
      <c r="D15" s="65">
        <f>VLOOKUP($A15,'Return Data'!$B$7:$R$2843,10,0)</f>
        <v>4.274</v>
      </c>
      <c r="E15" s="66">
        <f t="shared" si="0"/>
        <v>7</v>
      </c>
      <c r="F15" s="65">
        <f>VLOOKUP($A15,'Return Data'!$B$7:$R$2843,11,0)</f>
        <v>13.8954</v>
      </c>
      <c r="G15" s="66">
        <f t="shared" ref="G15" si="9">RANK(F15,F$8:F$17,0)</f>
        <v>6</v>
      </c>
      <c r="H15" s="65">
        <f>VLOOKUP($A15,'Return Data'!$B$7:$R$2843,12,0)</f>
        <v>16.829799999999999</v>
      </c>
      <c r="I15" s="66">
        <f t="shared" si="4"/>
        <v>7</v>
      </c>
      <c r="J15" s="65">
        <f>VLOOKUP($A15,'Return Data'!$B$7:$R$2843,13,0)</f>
        <v>28.380199999999999</v>
      </c>
      <c r="K15" s="66">
        <f t="shared" si="5"/>
        <v>8</v>
      </c>
      <c r="L15" s="65"/>
      <c r="M15" s="66"/>
      <c r="N15" s="65"/>
      <c r="O15" s="66"/>
      <c r="P15" s="65"/>
      <c r="Q15" s="66"/>
      <c r="R15" s="65">
        <f>VLOOKUP($A15,'Return Data'!$B$7:$R$2843,16,0)</f>
        <v>27.248699999999999</v>
      </c>
      <c r="S15" s="67">
        <f t="shared" si="3"/>
        <v>1</v>
      </c>
    </row>
    <row r="16" spans="1:20" x14ac:dyDescent="0.3">
      <c r="A16" s="63" t="s">
        <v>562</v>
      </c>
      <c r="B16" s="64">
        <f>VLOOKUP($A16,'Return Data'!$B$7:$R$2843,3,0)</f>
        <v>44315</v>
      </c>
      <c r="C16" s="65">
        <f>VLOOKUP($A16,'Return Data'!$B$7:$R$2843,4,0)</f>
        <v>13.1517</v>
      </c>
      <c r="D16" s="65">
        <f>VLOOKUP($A16,'Return Data'!$B$7:$R$2843,10,0)</f>
        <v>5.3704000000000001</v>
      </c>
      <c r="E16" s="66">
        <f t="shared" si="0"/>
        <v>3</v>
      </c>
      <c r="F16" s="65">
        <f>VLOOKUP($A16,'Return Data'!$B$7:$R$2843,11,0)</f>
        <v>15.19</v>
      </c>
      <c r="G16" s="66">
        <f>RANK(F16,F$8:F$17,0)</f>
        <v>5</v>
      </c>
      <c r="H16" s="65">
        <f>VLOOKUP($A16,'Return Data'!$B$7:$R$2843,12,0)</f>
        <v>18.448599999999999</v>
      </c>
      <c r="I16" s="66">
        <f t="shared" si="4"/>
        <v>5</v>
      </c>
      <c r="J16" s="65">
        <f>VLOOKUP($A16,'Return Data'!$B$7:$R$2843,13,0)</f>
        <v>29.793299999999999</v>
      </c>
      <c r="K16" s="66">
        <f t="shared" si="5"/>
        <v>7</v>
      </c>
      <c r="L16" s="65">
        <f>VLOOKUP($A16,'Return Data'!$B$7:$R$2843,17,0)</f>
        <v>12.5753</v>
      </c>
      <c r="M16" s="66">
        <f t="shared" si="6"/>
        <v>2</v>
      </c>
      <c r="N16" s="65"/>
      <c r="O16" s="66"/>
      <c r="P16" s="65"/>
      <c r="Q16" s="66"/>
      <c r="R16" s="65">
        <f>VLOOKUP($A16,'Return Data'!$B$7:$R$2843,16,0)</f>
        <v>12.936</v>
      </c>
      <c r="S16" s="67">
        <f t="shared" si="3"/>
        <v>4</v>
      </c>
    </row>
    <row r="17" spans="1:19" x14ac:dyDescent="0.3">
      <c r="A17" s="63" t="s">
        <v>564</v>
      </c>
      <c r="B17" s="64">
        <f>VLOOKUP($A17,'Return Data'!$B$7:$R$2843,3,0)</f>
        <v>44315</v>
      </c>
      <c r="C17" s="65">
        <f>VLOOKUP($A17,'Return Data'!$B$7:$R$2843,4,0)</f>
        <v>14</v>
      </c>
      <c r="D17" s="65">
        <f>VLOOKUP($A17,'Return Data'!$B$7:$R$2843,10,0)</f>
        <v>2.6393</v>
      </c>
      <c r="E17" s="66">
        <f t="shared" si="0"/>
        <v>10</v>
      </c>
      <c r="F17" s="65">
        <f>VLOOKUP($A17,'Return Data'!$B$7:$R$2843,11,0)</f>
        <v>13.268599999999999</v>
      </c>
      <c r="G17" s="66">
        <f>RANK(F17,F$8:F$17,0)</f>
        <v>7</v>
      </c>
      <c r="H17" s="65">
        <f>VLOOKUP($A17,'Return Data'!$B$7:$R$2843,12,0)</f>
        <v>17.2529</v>
      </c>
      <c r="I17" s="66">
        <f t="shared" si="4"/>
        <v>6</v>
      </c>
      <c r="J17" s="65">
        <f>VLOOKUP($A17,'Return Data'!$B$7:$R$2843,13,0)</f>
        <v>34.228200000000001</v>
      </c>
      <c r="K17" s="66">
        <f t="shared" si="5"/>
        <v>4</v>
      </c>
      <c r="L17" s="65">
        <f>VLOOKUP($A17,'Return Data'!$B$7:$R$2843,17,0)</f>
        <v>14.675700000000001</v>
      </c>
      <c r="M17" s="66">
        <f t="shared" si="6"/>
        <v>1</v>
      </c>
      <c r="N17" s="65">
        <f>VLOOKUP($A17,'Return Data'!$B$7:$R$2843,14,0)</f>
        <v>11.2097</v>
      </c>
      <c r="O17" s="66">
        <f t="shared" si="7"/>
        <v>1</v>
      </c>
      <c r="P17" s="65"/>
      <c r="Q17" s="66"/>
      <c r="R17" s="65">
        <f>VLOOKUP($A17,'Return Data'!$B$7:$R$2843,16,0)</f>
        <v>10.6182</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4.8432300000000001</v>
      </c>
      <c r="E19" s="74"/>
      <c r="F19" s="75">
        <f>AVERAGE(F8:F17)</f>
        <v>15.519969999999997</v>
      </c>
      <c r="G19" s="74"/>
      <c r="H19" s="75">
        <f>AVERAGE(H8:H17)</f>
        <v>18.318750000000001</v>
      </c>
      <c r="I19" s="74"/>
      <c r="J19" s="75">
        <f>AVERAGE(J8:J17)</f>
        <v>30.890470000000001</v>
      </c>
      <c r="K19" s="74"/>
      <c r="L19" s="75">
        <f>AVERAGE(L8:L17)</f>
        <v>11.450875</v>
      </c>
      <c r="M19" s="74"/>
      <c r="N19" s="75">
        <f>AVERAGE(N8:N17)</f>
        <v>9.1184333333333338</v>
      </c>
      <c r="O19" s="74"/>
      <c r="P19" s="75">
        <f>AVERAGE(P8:P17)</f>
        <v>11.207380000000001</v>
      </c>
      <c r="Q19" s="74"/>
      <c r="R19" s="75">
        <f>AVERAGE(R8:R17)</f>
        <v>12.172460000000001</v>
      </c>
      <c r="S19" s="76"/>
    </row>
    <row r="20" spans="1:19" x14ac:dyDescent="0.3">
      <c r="A20" s="73" t="s">
        <v>28</v>
      </c>
      <c r="B20" s="74"/>
      <c r="C20" s="74"/>
      <c r="D20" s="75">
        <f>MIN(D8:D17)</f>
        <v>2.6393</v>
      </c>
      <c r="E20" s="74"/>
      <c r="F20" s="75">
        <f>MIN(F8:F17)</f>
        <v>6.8198999999999996</v>
      </c>
      <c r="G20" s="74"/>
      <c r="H20" s="75">
        <f>MIN(H8:H17)</f>
        <v>10.250500000000001</v>
      </c>
      <c r="I20" s="74"/>
      <c r="J20" s="75">
        <f>MIN(J8:J17)</f>
        <v>12.8369</v>
      </c>
      <c r="K20" s="74"/>
      <c r="L20" s="75">
        <f>MIN(L8:L17)</f>
        <v>8.5002999999999993</v>
      </c>
      <c r="M20" s="74"/>
      <c r="N20" s="75">
        <f>MIN(N8:N17)</f>
        <v>7.5511999999999997</v>
      </c>
      <c r="O20" s="74"/>
      <c r="P20" s="75">
        <f>MIN(P8:P17)</f>
        <v>8.4510000000000005</v>
      </c>
      <c r="Q20" s="74"/>
      <c r="R20" s="75">
        <f>MIN(R8:R17)</f>
        <v>-3.4964</v>
      </c>
      <c r="S20" s="76"/>
    </row>
    <row r="21" spans="1:19" ht="15" thickBot="1" x14ac:dyDescent="0.35">
      <c r="A21" s="77" t="s">
        <v>29</v>
      </c>
      <c r="B21" s="78"/>
      <c r="C21" s="78"/>
      <c r="D21" s="79">
        <f>MAX(D8:D17)</f>
        <v>8.4581</v>
      </c>
      <c r="E21" s="78"/>
      <c r="F21" s="79">
        <f>MAX(F8:F17)</f>
        <v>32.051099999999998</v>
      </c>
      <c r="G21" s="78"/>
      <c r="H21" s="79">
        <f>MAX(H8:H17)</f>
        <v>32.228700000000003</v>
      </c>
      <c r="I21" s="78"/>
      <c r="J21" s="79">
        <f>MAX(J8:J17)</f>
        <v>45.727899999999998</v>
      </c>
      <c r="K21" s="78"/>
      <c r="L21" s="79">
        <f>MAX(L8:L17)</f>
        <v>14.675700000000001</v>
      </c>
      <c r="M21" s="78"/>
      <c r="N21" s="79">
        <f>MAX(N8:N17)</f>
        <v>11.2097</v>
      </c>
      <c r="O21" s="78"/>
      <c r="P21" s="79">
        <f>MAX(P8:P17)</f>
        <v>12.8406</v>
      </c>
      <c r="Q21" s="78"/>
      <c r="R21" s="79">
        <f>MAX(R8:R17)</f>
        <v>27.248699999999999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2021-04-30T06:38:49Z</dcterms:modified>
</cp:coreProperties>
</file>